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経済局\03企画調整課\kikaku\650_横浜市産業連関表\010_2015年表(H27年表)\R3(2021年度)※展開・研修など\20210415_ツール更新\"/>
    </mc:Choice>
  </mc:AlternateContent>
  <bookViews>
    <workbookView xWindow="-120" yWindow="-120" windowWidth="29040" windowHeight="15840" tabRatio="887"/>
  </bookViews>
  <sheets>
    <sheet name="menu" sheetId="37" r:id="rId1"/>
    <sheet name="用語集" sheetId="32" r:id="rId2"/>
    <sheet name="H27汎用入力" sheetId="43" r:id="rId3"/>
    <sheet name="H27汎用コンバータ" sheetId="46" r:id="rId4"/>
    <sheet name="H27汎用計算" sheetId="48" r:id="rId5"/>
    <sheet name="H27汎用部門分類表" sheetId="76" r:id="rId6"/>
    <sheet name="H27汎用結果" sheetId="44" r:id="rId7"/>
    <sheet name="H27建設入力" sheetId="62" r:id="rId8"/>
    <sheet name="H27建設io" sheetId="59" r:id="rId9"/>
    <sheet name="H27建設計算" sheetId="63" r:id="rId10"/>
    <sheet name="H27建設フロー" sheetId="65" r:id="rId11"/>
    <sheet name="H27建設結果" sheetId="64" r:id="rId12"/>
    <sheet name="建設部門の定義" sheetId="75" r:id="rId13"/>
    <sheet name="H27建設IOデータ" sheetId="60" r:id="rId14"/>
    <sheet name="H27来訪者入力" sheetId="55" r:id="rId15"/>
    <sheet name="H27来訪者費目変換" sheetId="54" r:id="rId16"/>
    <sheet name="H27来訪者生産者価格" sheetId="56" r:id="rId17"/>
    <sheet name="H27来訪者計算" sheetId="58" r:id="rId18"/>
    <sheet name="H27来訪者結果" sheetId="57" r:id="rId19"/>
    <sheet name="H27業務入力" sheetId="68" r:id="rId20"/>
    <sheet name="H27業務ｺﾝﾊﾞｰﾀ" sheetId="67" r:id="rId21"/>
    <sheet name="H27業務計算" sheetId="66" r:id="rId22"/>
    <sheet name="H27業務結果" sheetId="69" r:id="rId23"/>
    <sheet name="H27係数一覧" sheetId="45" r:id="rId24"/>
    <sheet name="H27雇用表" sheetId="47" r:id="rId25"/>
    <sheet name="H27基本表" sheetId="49" r:id="rId26"/>
    <sheet name="H27投入" sheetId="50" r:id="rId27"/>
    <sheet name="H27逆行列" sheetId="51" r:id="rId28"/>
    <sheet name="消費転換率" sheetId="52"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1_付表第1表暦年">#REF!</definedName>
    <definedName name="__1_付表第3表">#REF!</definedName>
    <definedName name="__123Graph_A" hidden="1">'[1]102-107'!#REF!</definedName>
    <definedName name="__123Graph_B" hidden="1">'[1]102-107'!#REF!</definedName>
    <definedName name="__123Graph_E" hidden="1">[2]Pub!#REF!</definedName>
    <definedName name="__123Graph_X" hidden="1">'[1]102-107'!#REF!</definedName>
    <definedName name="__Va1">#REF!</definedName>
    <definedName name="_１．契約プロセス群">#REF!</definedName>
    <definedName name="_1_16">#REF!</definedName>
    <definedName name="＿2.3.1">#REF!</definedName>
    <definedName name="＿2.3.2">#REF!</definedName>
    <definedName name="_２．企画プロセス群">#REF!</definedName>
    <definedName name="_2_16地域">#REF!</definedName>
    <definedName name="_3_51">#REF!</definedName>
    <definedName name="_4_51地域">#REF!</definedName>
    <definedName name="_Fill" hidden="1">#REF!</definedName>
    <definedName name="_Key1" hidden="1">#REF!</definedName>
    <definedName name="_n1">#REF!</definedName>
    <definedName name="_n2">#REF!</definedName>
    <definedName name="_Order1" hidden="1">255</definedName>
    <definedName name="_Order2" hidden="1">255</definedName>
    <definedName name="_Parse_In" hidden="1">#REF!</definedName>
    <definedName name="_Parse_Out" hidden="1">'[3]83'!#REF!</definedName>
    <definedName name="_Sort" hidden="1">#REF!</definedName>
    <definedName name="_Table1_In1" hidden="1">#REF!</definedName>
    <definedName name="_Table1_Out" hidden="1">#REF!</definedName>
    <definedName name="_Va1">#REF!</definedName>
    <definedName name="【物理ﾃｰﾌﾞﾙ仕様書】カラム情報">#REF!</definedName>
    <definedName name="【物理ﾃｰﾌﾞﾙ仕様書】テーブル情報">#REF!</definedName>
    <definedName name="・函館">'[4]全農家DO NOT TOUCH'!#REF!</definedName>
    <definedName name="・北見">'[4]全農家DO NOT TOUCH'!#REF!</definedName>
    <definedName name="A">[5]!SSORT</definedName>
    <definedName name="AAA">[6]!実績SIRT</definedName>
    <definedName name="aaaaaaaaaaaaaaaaa">[0]!aaaaaaaaaaaaaaaaa</definedName>
    <definedName name="ad">#REF!</definedName>
    <definedName name="A原数">#REF!</definedName>
    <definedName name="B">#REF!</definedName>
    <definedName name="back_no">#REF!</definedName>
    <definedName name="BASE">[7]data!$A:$Z</definedName>
    <definedName name="B基本ウェイト">#REF!</definedName>
    <definedName name="cb_option_閏1">[0]!cb_option_閏1</definedName>
    <definedName name="cb_option_公1">[0]!cb_option_公1</definedName>
    <definedName name="cb_option_公2">[0]!cb_option_公2</definedName>
    <definedName name="cb_option_公3">[0]!cb_option_公3</definedName>
    <definedName name="cb_option_公4">[0]!cb_option_公4</definedName>
    <definedName name="cb_option_公5">[0]!cb_option_公5</definedName>
    <definedName name="cb_option_公6">[0]!cb_option_公6</definedName>
    <definedName name="cb_option_公7">[0]!cb_option_公7</definedName>
    <definedName name="cb_option_公8">[0]!cb_option_公8</definedName>
    <definedName name="cb_option_公9">[0]!cb_option_公9</definedName>
    <definedName name="cb_option_追1">[0]!cb_option_追1</definedName>
    <definedName name="cb_option_付1">[0]!cb_option_付1</definedName>
    <definedName name="cb_option_付2">[0]!cb_option_付2</definedName>
    <definedName name="cb_option_付3">[0]!cb_option_付3</definedName>
    <definedName name="cb_option_別1">[0]!cb_option_別1</definedName>
    <definedName name="cb_option_別2">[0]!cb_option_別2</definedName>
    <definedName name="CB_SclBar">[0]!CB_SclBar</definedName>
    <definedName name="CB_ScrollBar">[0]!CB_ScrollBar</definedName>
    <definedName name="cb_スピン1_Change">[0]!cb_スピン1_Change</definedName>
    <definedName name="cb_スピン2_Change">[0]!cb_スピン2_Change</definedName>
    <definedName name="cb_スピン3_Change">[0]!cb_スピン3_Change</definedName>
    <definedName name="cb_スピン4_Change">[0]!cb_スピン4_Change</definedName>
    <definedName name="ClearData">[0]!ClearData</definedName>
    <definedName name="code">#REF!</definedName>
    <definedName name="ControlHomeと同じ">#REF!</definedName>
    <definedName name="count">#REF!</definedName>
    <definedName name="C調製ウェイト">#REF!</definedName>
    <definedName name="Data">#REF!</definedName>
    <definedName name="Data1">[8]累計表前半!$A$1:$AA$3840</definedName>
    <definedName name="Data11">[8]着工表前半!$A$1:$AA$1500</definedName>
    <definedName name="Data12">[8]着工表後半!$A$1:$AA$1500</definedName>
    <definedName name="Data2">#REF!</definedName>
    <definedName name="Data3">#REF!</definedName>
    <definedName name="Data4">#REF!</definedName>
    <definedName name="Data5">#REF!</definedName>
    <definedName name="Data6">[8]累計表後半!$A$1:$AA$3771</definedName>
    <definedName name="DataEnd">[9]a001!#REF!</definedName>
    <definedName name="debug_bottun">[0]!debug_bottun</definedName>
    <definedName name="ｄｅｌ">#REF!,#REF!,#REF!,#REF!,#REF!,#REF!,#REF!,#REF!,#REF!,#REF!,#REF!,#REF!,#REF!,#REF!,#REF!,#REF!,#REF!,#REF!</definedName>
    <definedName name="Display_sheet">[0]!Display_sheet</definedName>
    <definedName name="EmpData">[0]!EmpData</definedName>
    <definedName name="Eno_TM">'[10]1997  Table 1a Modified'!#REF!</definedName>
    <definedName name="Eno_Tons">'[10]1997  Table 1a Modified'!#REF!</definedName>
    <definedName name="from">#REF!</definedName>
    <definedName name="GGG">[11]漁労体数等検討表!#REF!</definedName>
    <definedName name="GROUPCD">[11]漁労体数等検討表!#REF!</definedName>
    <definedName name="gura">[12]!rv:tekito</definedName>
    <definedName name="gurafu">[12]!rv:tekito</definedName>
    <definedName name="Header">[12]!rv:tekito</definedName>
    <definedName name="hrhsds">#REF!</definedName>
    <definedName name="hyousi">[13]!Macro_Pup</definedName>
    <definedName name="Hyousoku">#REF!</definedName>
    <definedName name="HyousokuArea">#REF!</definedName>
    <definedName name="HyousokuEnd">[9]a001!#REF!</definedName>
    <definedName name="Hyoutou">#REF!</definedName>
    <definedName name="H貼付位置">#REF!</definedName>
    <definedName name="Ｈ貼付範囲">#REF!</definedName>
    <definedName name="H編集領域">#REF!</definedName>
    <definedName name="ID">[14]計算表!#REF!</definedName>
    <definedName name="input_DATA1">#REF!,#REF!,#REF!,#REF!</definedName>
    <definedName name="JumpBack">[15]!JumpBack</definedName>
    <definedName name="kohi">[14]計算表!#REF!</definedName>
    <definedName name="kohira">[15]!JumpBack</definedName>
    <definedName name="lb_sinryo_disp">[0]!lb_sinryo_disp</definedName>
    <definedName name="Macro_Exit">[16]!Macro_Exit</definedName>
    <definedName name="Macro_Last">[13]!Macro_Last</definedName>
    <definedName name="Macro_Pdn">[13]!Macro_Pdn</definedName>
    <definedName name="Macro_Pnd">[16]!Macro_Pnd</definedName>
    <definedName name="Macro_print">[13]!Macro_print</definedName>
    <definedName name="Macro_Pup">[13]!Macro_Pup</definedName>
    <definedName name="Macro_Quit">[13]!Macro_Quit</definedName>
    <definedName name="Macro_Start">[13]!Macro_Start</definedName>
    <definedName name="Macro_W">[13]!Macro_W</definedName>
    <definedName name="Make_定制度">[0]!Make_定制度</definedName>
    <definedName name="Medias_Close">[0]!Medias_Close</definedName>
    <definedName name="NEN">[11]収獲量検討表!#REF!</definedName>
    <definedName name="option_グラフ_on">[0]!option_グラフ_on</definedName>
    <definedName name="option_帳票_on">[0]!option_帳票_on</definedName>
    <definedName name="P23TGcheck">'[17]運転年(P23)'!#REF!</definedName>
    <definedName name="pjigyo">#REF!</definedName>
    <definedName name="pjigyo1">#REF!</definedName>
    <definedName name="pkubun">#REF!</definedName>
    <definedName name="pnentuki">#REF!</definedName>
    <definedName name="_xlnm.Print_Area" localSheetId="22">H27業務結果!$A$1:$E$21</definedName>
    <definedName name="_xlnm.Print_Area" localSheetId="10">H27建設フロー!$B$2:$AB$69</definedName>
    <definedName name="_xlnm.Print_Area" localSheetId="11">H27建設結果!$A$1:$E$21</definedName>
    <definedName name="_xlnm.Print_Area" localSheetId="7">H27建設入力!$B$8:$C$82</definedName>
    <definedName name="_xlnm.Print_Area" localSheetId="6">H27汎用結果!$A$1:$E$21</definedName>
    <definedName name="_xlnm.Print_Area" localSheetId="5">H27汎用部門分類表!$A$1:$G$581</definedName>
    <definedName name="_xlnm.Print_Area" localSheetId="18">H27来訪者結果!$A$1:$E$21</definedName>
    <definedName name="_xlnm.Print_Area" localSheetId="14">H27来訪者入力!$B$10:$G$34</definedName>
    <definedName name="_xlnm.Print_Titles" localSheetId="5">H27汎用部門分類表!$6:$8</definedName>
    <definedName name="printtitle">#REF!</definedName>
    <definedName name="Rangai">#REF!</definedName>
    <definedName name="Rangai0">#REF!</definedName>
    <definedName name="RangaiEng">#REF!</definedName>
    <definedName name="Record1">[0]!Record1</definedName>
    <definedName name="reset_menu">[0]!reset_menu</definedName>
    <definedName name="rulename">#REF!</definedName>
    <definedName name="Sheet1_クエリ">#REF!</definedName>
    <definedName name="Sheet1_クエリ2">#REF!</definedName>
    <definedName name="siryou">#REF!</definedName>
    <definedName name="SSORT">[5]!SSORT</definedName>
    <definedName name="sub_時系列1設定">[0]!sub_時系列1設定</definedName>
    <definedName name="SUBETE">#REF!</definedName>
    <definedName name="Sum_T2">'[10]1997  Table 1a Modified'!#REF!</definedName>
    <definedName name="Sum_TTM">'[10]1997  Table 1a Modified'!#REF!</definedName>
    <definedName name="S集計領域">#REF!</definedName>
    <definedName name="ｔｅｓｔ">#REF!</definedName>
    <definedName name="testテーブル仕様抽出">#REF!</definedName>
    <definedName name="TGcheck">'[17]運転年(P23)'!#REF!</definedName>
    <definedName name="Title">#REF!</definedName>
    <definedName name="TitleEnglish">#REF!</definedName>
    <definedName name="to">#REF!</definedName>
    <definedName name="ｔｘｔ">#REF!</definedName>
    <definedName name="TXT_AREA">#REF!</definedName>
    <definedName name="TXT_AREA2">#REF!</definedName>
    <definedName name="vb_メイン.Display_sheet">[0]!vb_メイン.Display_sheet</definedName>
    <definedName name="vb_メイン.Medias_Close">[0]!vb_メイン.Medias_Close</definedName>
    <definedName name="vb_メイン.option_グラフ_on">[0]!vb_メイン.option_グラフ_on</definedName>
    <definedName name="vb_メイン.option_帳票_on">[0]!vb_メイン.option_帳票_on</definedName>
    <definedName name="クエリ1">#REF!</definedName>
    <definedName name="クエリー1">#REF!</definedName>
    <definedName name="ソートエリア">#REF!</definedName>
    <definedName name="ちち">[18]チェック表!$A$1:$D$21</definedName>
    <definedName name="っっっっっｖ">[6]!実績SIRT</definedName>
    <definedName name="データ確認">[0]!データ確認</definedName>
    <definedName name="デｰタ取込">[19]!デｰタ取込</definedName>
    <definedName name="テーブル仕様抽出">#REF!</definedName>
    <definedName name="テーブル情報">#REF!</definedName>
    <definedName name="ドメイン">#REF!</definedName>
    <definedName name="ラウンド桁">[20]関数の元!$B$6:$C$9</definedName>
    <definedName name="レ">[21]調査依頼票!$E$77:$E$78</definedName>
    <definedName name="一ー三月">#REF!</definedName>
    <definedName name="印刷">#REF!</definedName>
    <definedName name="印刷1">[22]取りセン16.6!$B$2:$AD$74</definedName>
    <definedName name="印刷2">[22]取りセン16.6!$AE$2:$BB$74</definedName>
    <definedName name="印刷3">[22]取りセン16.6!$BC$2:$BQ$74</definedName>
    <definedName name="営業日数">'[23]T091305（降車）'!$F$3</definedName>
    <definedName name="加工済み名簿3">#REF!</definedName>
    <definedName name="介護保険施設定員__元">#REF!</definedName>
    <definedName name="関係機関">#REF!</definedName>
    <definedName name="基本ｳｪｲﾄ">#REF!</definedName>
    <definedName name="空港マスター">#REF!</definedName>
    <definedName name="月報">"グラフ 1"</definedName>
    <definedName name="後場">'[22]#REF'!$BL$6</definedName>
    <definedName name="合計">#REF!</definedName>
    <definedName name="削除">#REF!,#REF!,#REF!,#REF!,#REF!,#REF!,#REF!,#REF!,#REF!,#REF!,#REF!,#REF!,#REF!,#REF!,#REF!,#REF!,#REF!,#REF!</definedName>
    <definedName name="冊子名">#REF!</definedName>
    <definedName name="四月">#REF!</definedName>
    <definedName name="指標">#REF!</definedName>
    <definedName name="資料">#REF!</definedName>
    <definedName name="時点">#REF!</definedName>
    <definedName name="実績SIRT">[6]!実績SIRT</definedName>
    <definedName name="集計">#REF!</definedName>
    <definedName name="祝祭日リスト">#REF!</definedName>
    <definedName name="章">#REF!</definedName>
    <definedName name="石油製品">'[24]第２次産業 '!#REF!</definedName>
    <definedName name="前場">'[22]#REF'!$AE$6</definedName>
    <definedName name="全集連系データ">#REF!</definedName>
    <definedName name="全農系データ">#REF!</definedName>
    <definedName name="注">#REF!</definedName>
    <definedName name="庁内">#REF!</definedName>
    <definedName name="調査データ_クエリ">#REF!</definedName>
    <definedName name="調査データ_クエリ1">#REF!</definedName>
    <definedName name="調査票印刷データ">#REF!</definedName>
    <definedName name="調査票項目一覧">[25]データ!$A$1:$AF$65536</definedName>
    <definedName name="調査票番号">#REF!</definedName>
    <definedName name="統計表">#REF!</definedName>
    <definedName name="日程最終日">#REF!</definedName>
    <definedName name="日程先頭日">#REF!</definedName>
    <definedName name="日程表シートのＡ１">#REF!</definedName>
    <definedName name="日程表のＡ１セル">#REF!</definedName>
    <definedName name="年">#REF!</definedName>
    <definedName name="農家">#REF!</definedName>
    <definedName name="表題">#REF!</definedName>
    <definedName name="物理RDMドメイン情報">#REF!</definedName>
    <definedName name="保留１">#REF!</definedName>
    <definedName name="保留13">#REF!</definedName>
    <definedName name="保留２">#REF!</definedName>
    <definedName name="保留３">#REF!</definedName>
    <definedName name="保留４">#REF!</definedName>
    <definedName name="保留５">#REF!</definedName>
    <definedName name="保留６">#REF!</definedName>
    <definedName name="保留９">#REF!</definedName>
    <definedName name="暴力人員">#REF!</definedName>
    <definedName name="薬">#REF!</definedName>
    <definedName name="有田">[26]Sheet1!$C$36</definedName>
    <definedName name="容量">#REF!</definedName>
    <definedName name="曜日▼">[21]調査依頼票!$F$76:$F$83</definedName>
    <definedName name="旅客">#REF!</definedName>
    <definedName name="累計">#REF!</definedName>
  </definedNames>
  <calcPr calcId="191029"/>
</workbook>
</file>

<file path=xl/calcChain.xml><?xml version="1.0" encoding="utf-8"?>
<calcChain xmlns="http://schemas.openxmlformats.org/spreadsheetml/2006/main">
  <c r="C3" i="67" l="1"/>
  <c r="C7" i="68"/>
  <c r="H42" i="56"/>
  <c r="F42" i="56"/>
  <c r="H41" i="56"/>
  <c r="F41" i="56"/>
  <c r="F40" i="56"/>
  <c r="F39" i="56"/>
  <c r="H38" i="56"/>
  <c r="F38" i="56"/>
  <c r="H37" i="56"/>
  <c r="F37" i="56"/>
  <c r="H36" i="56"/>
  <c r="F36" i="56"/>
  <c r="H35" i="56"/>
  <c r="F35" i="56"/>
  <c r="H34" i="56"/>
  <c r="F34" i="56"/>
  <c r="H33" i="56"/>
  <c r="F33" i="56"/>
  <c r="H32" i="56"/>
  <c r="F32" i="56"/>
  <c r="H31" i="56"/>
  <c r="F31" i="56"/>
  <c r="H30" i="56"/>
  <c r="F30" i="56"/>
  <c r="H29" i="56"/>
  <c r="F29" i="56"/>
  <c r="H28" i="56"/>
  <c r="F28" i="56"/>
  <c r="H27" i="56"/>
  <c r="F27" i="56"/>
  <c r="H26" i="56"/>
  <c r="F26" i="56"/>
  <c r="H25" i="56"/>
  <c r="H24" i="56"/>
  <c r="F24" i="56"/>
  <c r="H23" i="56"/>
  <c r="F23" i="56"/>
  <c r="H22" i="56"/>
  <c r="H21" i="56"/>
  <c r="F21" i="56"/>
  <c r="H20" i="56"/>
  <c r="F20" i="56"/>
  <c r="H19" i="56"/>
  <c r="F19" i="56"/>
  <c r="H18" i="56"/>
  <c r="F18" i="56"/>
  <c r="H17" i="56"/>
  <c r="F17" i="56"/>
  <c r="H16" i="56"/>
  <c r="F16" i="56"/>
  <c r="H15" i="56"/>
  <c r="F15" i="56"/>
  <c r="H14" i="56"/>
  <c r="H13" i="56"/>
  <c r="F13" i="56"/>
  <c r="H12" i="56"/>
  <c r="F12" i="56"/>
  <c r="H11" i="56"/>
  <c r="H10" i="56"/>
  <c r="H9" i="56"/>
  <c r="H8" i="56"/>
  <c r="H7" i="56"/>
  <c r="F7" i="56"/>
  <c r="H6" i="56"/>
  <c r="C9" i="55"/>
  <c r="D44" i="55"/>
  <c r="C44" i="55"/>
  <c r="D43" i="55"/>
  <c r="C43" i="55"/>
  <c r="D42" i="55"/>
  <c r="C42" i="55"/>
  <c r="D41" i="55"/>
  <c r="C41" i="55"/>
  <c r="D40" i="55"/>
  <c r="C40" i="55"/>
  <c r="D39" i="55"/>
  <c r="C39" i="55"/>
  <c r="G84" i="54" l="1"/>
  <c r="F84" i="54"/>
  <c r="G83" i="54"/>
  <c r="G85" i="54" s="1"/>
  <c r="F83" i="54"/>
  <c r="F85" i="54" s="1"/>
  <c r="G74" i="54"/>
  <c r="J74" i="54" s="1"/>
  <c r="F74" i="54"/>
  <c r="G73" i="54"/>
  <c r="F73" i="54"/>
  <c r="G72" i="54"/>
  <c r="F72" i="54"/>
  <c r="I72" i="54" s="1"/>
  <c r="G71" i="54"/>
  <c r="J71" i="54" s="1"/>
  <c r="F71" i="54"/>
  <c r="G70" i="54"/>
  <c r="F70" i="54"/>
  <c r="G69" i="54"/>
  <c r="F69" i="54"/>
  <c r="I69" i="54" s="1"/>
  <c r="G68" i="54"/>
  <c r="J68" i="54" s="1"/>
  <c r="F68" i="54"/>
  <c r="G67" i="54"/>
  <c r="G75" i="54" s="1"/>
  <c r="F67" i="54"/>
  <c r="F75" i="54" s="1"/>
  <c r="I59" i="54"/>
  <c r="G59" i="54"/>
  <c r="J59" i="54" s="1"/>
  <c r="F59" i="54"/>
  <c r="J58" i="54"/>
  <c r="G58" i="54"/>
  <c r="F58" i="54"/>
  <c r="I58" i="54" s="1"/>
  <c r="I57" i="54"/>
  <c r="G57" i="54"/>
  <c r="J57" i="54" s="1"/>
  <c r="F57" i="54"/>
  <c r="I56" i="54"/>
  <c r="G56" i="54"/>
  <c r="J56" i="54" s="1"/>
  <c r="F56" i="54"/>
  <c r="J55" i="54"/>
  <c r="G55" i="54"/>
  <c r="F55" i="54"/>
  <c r="I55" i="54" s="1"/>
  <c r="I54" i="54"/>
  <c r="G54" i="54"/>
  <c r="J54" i="54" s="1"/>
  <c r="J60" i="54" s="1"/>
  <c r="F54" i="54"/>
  <c r="F60" i="54" s="1"/>
  <c r="F61" i="54" s="1"/>
  <c r="J49" i="54"/>
  <c r="I49" i="54"/>
  <c r="J48" i="54"/>
  <c r="I48" i="54"/>
  <c r="J47" i="54"/>
  <c r="I47" i="54"/>
  <c r="J46" i="54"/>
  <c r="I46" i="54"/>
  <c r="J45" i="54"/>
  <c r="I45" i="54"/>
  <c r="J44" i="54"/>
  <c r="I44" i="54"/>
  <c r="J43" i="54"/>
  <c r="I43" i="54"/>
  <c r="J42" i="54"/>
  <c r="I42" i="54"/>
  <c r="J41" i="54"/>
  <c r="I41" i="54"/>
  <c r="J40" i="54"/>
  <c r="I40" i="54"/>
  <c r="J39" i="54"/>
  <c r="I39" i="54"/>
  <c r="J38" i="54"/>
  <c r="I38" i="54"/>
  <c r="J37" i="54"/>
  <c r="I37" i="54"/>
  <c r="J36" i="54"/>
  <c r="I36" i="54"/>
  <c r="J35" i="54"/>
  <c r="I35" i="54"/>
  <c r="J34" i="54"/>
  <c r="I34" i="54"/>
  <c r="J33" i="54"/>
  <c r="I33" i="54"/>
  <c r="J32" i="54"/>
  <c r="I32" i="54"/>
  <c r="J31" i="54"/>
  <c r="I31" i="54"/>
  <c r="J30" i="54"/>
  <c r="I30" i="54"/>
  <c r="J29" i="54"/>
  <c r="I29" i="54"/>
  <c r="J28" i="54"/>
  <c r="I28" i="54"/>
  <c r="J27" i="54"/>
  <c r="I27" i="54"/>
  <c r="J26" i="54"/>
  <c r="I26" i="54"/>
  <c r="J25" i="54"/>
  <c r="I25" i="54"/>
  <c r="J24" i="54"/>
  <c r="I24" i="54"/>
  <c r="J23" i="54"/>
  <c r="I23" i="54"/>
  <c r="J22" i="54"/>
  <c r="I22" i="54"/>
  <c r="J21" i="54"/>
  <c r="I21" i="54"/>
  <c r="J20" i="54"/>
  <c r="I20" i="54"/>
  <c r="J19" i="54"/>
  <c r="I19" i="54"/>
  <c r="J18" i="54"/>
  <c r="I18" i="54"/>
  <c r="J17" i="54"/>
  <c r="I17" i="54"/>
  <c r="J16" i="54"/>
  <c r="I16" i="54"/>
  <c r="J15" i="54"/>
  <c r="I15" i="54"/>
  <c r="J14" i="54"/>
  <c r="I14" i="54"/>
  <c r="J13" i="54"/>
  <c r="I13" i="54"/>
  <c r="J12" i="54"/>
  <c r="I12" i="54"/>
  <c r="I60" i="54" l="1"/>
  <c r="F76" i="54"/>
  <c r="I73" i="54"/>
  <c r="I67" i="54"/>
  <c r="I75" i="54" s="1"/>
  <c r="I70" i="54"/>
  <c r="I71" i="54"/>
  <c r="F86" i="54"/>
  <c r="I83" i="54"/>
  <c r="G76" i="54"/>
  <c r="J69" i="54"/>
  <c r="J72" i="54"/>
  <c r="J70" i="54"/>
  <c r="J73" i="54"/>
  <c r="J84" i="54"/>
  <c r="G86" i="54"/>
  <c r="I68" i="54"/>
  <c r="I74" i="54"/>
  <c r="I84" i="54"/>
  <c r="G60" i="54"/>
  <c r="G61" i="54" s="1"/>
  <c r="J67" i="54"/>
  <c r="J75" i="54" s="1"/>
  <c r="J83" i="54"/>
  <c r="EY53" i="59"/>
  <c r="EX53" i="59"/>
  <c r="EW53" i="59"/>
  <c r="EV53" i="59"/>
  <c r="EU53" i="59"/>
  <c r="ET53" i="59"/>
  <c r="ES53" i="59"/>
  <c r="ER53" i="59"/>
  <c r="EQ53" i="59"/>
  <c r="EP53" i="59"/>
  <c r="EO53" i="59"/>
  <c r="EN53" i="59"/>
  <c r="EM53" i="59"/>
  <c r="EL53" i="59"/>
  <c r="EK53" i="59"/>
  <c r="EJ53" i="59"/>
  <c r="EI53" i="59"/>
  <c r="EH53" i="59"/>
  <c r="EG53" i="59"/>
  <c r="EF53" i="59"/>
  <c r="EE53" i="59"/>
  <c r="ED53" i="59"/>
  <c r="EC53" i="59"/>
  <c r="EB53" i="59"/>
  <c r="EA53" i="59"/>
  <c r="DZ53" i="59"/>
  <c r="DY53" i="59"/>
  <c r="DX53" i="59"/>
  <c r="DW53" i="59"/>
  <c r="DV53" i="59"/>
  <c r="DU53" i="59"/>
  <c r="DT53" i="59"/>
  <c r="DS53" i="59"/>
  <c r="DR53" i="59"/>
  <c r="DQ53" i="59"/>
  <c r="DP53" i="59"/>
  <c r="DO53" i="59"/>
  <c r="DN53" i="59"/>
  <c r="DM53" i="59"/>
  <c r="DL53" i="59"/>
  <c r="DK53" i="59"/>
  <c r="DJ53" i="59"/>
  <c r="DI53" i="59"/>
  <c r="DH53" i="59"/>
  <c r="DG53" i="59"/>
  <c r="DF53" i="59"/>
  <c r="DE53" i="59"/>
  <c r="DD53" i="59"/>
  <c r="DC53" i="59"/>
  <c r="DB53" i="59"/>
  <c r="DA53" i="59"/>
  <c r="CZ53" i="59"/>
  <c r="CY53" i="59"/>
  <c r="CX53" i="59"/>
  <c r="CW53" i="59"/>
  <c r="CV53" i="59"/>
  <c r="CU53" i="59"/>
  <c r="CT53" i="59"/>
  <c r="CS53" i="59"/>
  <c r="CR53" i="59"/>
  <c r="CQ53" i="59"/>
  <c r="CP53" i="59"/>
  <c r="CO53" i="59"/>
  <c r="CN53" i="59"/>
  <c r="CM53" i="59"/>
  <c r="CL53" i="59"/>
  <c r="CK53" i="59"/>
  <c r="CJ53" i="59"/>
  <c r="CI53" i="59"/>
  <c r="CH53" i="59"/>
  <c r="CG53" i="59"/>
  <c r="EY52" i="59"/>
  <c r="EX52" i="59"/>
  <c r="EW52" i="59"/>
  <c r="EV52" i="59"/>
  <c r="EU52" i="59"/>
  <c r="ET52" i="59"/>
  <c r="ES52" i="59"/>
  <c r="ER52" i="59"/>
  <c r="EQ52" i="59"/>
  <c r="EP52" i="59"/>
  <c r="EO52" i="59"/>
  <c r="EN52" i="59"/>
  <c r="EM52" i="59"/>
  <c r="EL52" i="59"/>
  <c r="EK52" i="59"/>
  <c r="EJ52" i="59"/>
  <c r="EI52" i="59"/>
  <c r="EH52" i="59"/>
  <c r="EG52" i="59"/>
  <c r="EF52" i="59"/>
  <c r="EE52" i="59"/>
  <c r="ED52" i="59"/>
  <c r="EC52" i="59"/>
  <c r="EB52" i="59"/>
  <c r="EA52" i="59"/>
  <c r="DZ52" i="59"/>
  <c r="DY52" i="59"/>
  <c r="DX52" i="59"/>
  <c r="DW52" i="59"/>
  <c r="DV52" i="59"/>
  <c r="DU52" i="59"/>
  <c r="DT52" i="59"/>
  <c r="DS52" i="59"/>
  <c r="DR52" i="59"/>
  <c r="DQ52" i="59"/>
  <c r="DP52" i="59"/>
  <c r="DO52" i="59"/>
  <c r="DN52" i="59"/>
  <c r="DM52" i="59"/>
  <c r="DL52" i="59"/>
  <c r="DK52" i="59"/>
  <c r="DJ52" i="59"/>
  <c r="DI52" i="59"/>
  <c r="DH52" i="59"/>
  <c r="DG52" i="59"/>
  <c r="DF52" i="59"/>
  <c r="DE52" i="59"/>
  <c r="DD52" i="59"/>
  <c r="DC52" i="59"/>
  <c r="DB52" i="59"/>
  <c r="DA52" i="59"/>
  <c r="CZ52" i="59"/>
  <c r="CY52" i="59"/>
  <c r="CX52" i="59"/>
  <c r="CW52" i="59"/>
  <c r="CV52" i="59"/>
  <c r="CU52" i="59"/>
  <c r="CT52" i="59"/>
  <c r="CS52" i="59"/>
  <c r="CR52" i="59"/>
  <c r="CQ52" i="59"/>
  <c r="CP52" i="59"/>
  <c r="CO52" i="59"/>
  <c r="CN52" i="59"/>
  <c r="CM52" i="59"/>
  <c r="CL52" i="59"/>
  <c r="CK52" i="59"/>
  <c r="CJ52" i="59"/>
  <c r="CI52" i="59"/>
  <c r="CH52" i="59"/>
  <c r="CG52" i="59"/>
  <c r="EY51" i="59"/>
  <c r="EX51" i="59"/>
  <c r="EW51" i="59"/>
  <c r="EV51" i="59"/>
  <c r="EU51" i="59"/>
  <c r="ET51" i="59"/>
  <c r="ES51" i="59"/>
  <c r="ER51" i="59"/>
  <c r="EQ51" i="59"/>
  <c r="EP51" i="59"/>
  <c r="EO51" i="59"/>
  <c r="EN51" i="59"/>
  <c r="EM51" i="59"/>
  <c r="EL51" i="59"/>
  <c r="EK51" i="59"/>
  <c r="EJ51" i="59"/>
  <c r="EI51" i="59"/>
  <c r="EH51" i="59"/>
  <c r="EG51" i="59"/>
  <c r="EF51" i="59"/>
  <c r="EE51" i="59"/>
  <c r="ED51" i="59"/>
  <c r="EC51" i="59"/>
  <c r="EB51" i="59"/>
  <c r="EA51" i="59"/>
  <c r="DZ51" i="59"/>
  <c r="DY51" i="59"/>
  <c r="DX51" i="59"/>
  <c r="DW51" i="59"/>
  <c r="DV51" i="59"/>
  <c r="DU51" i="59"/>
  <c r="DT51" i="59"/>
  <c r="DS51" i="59"/>
  <c r="DR51" i="59"/>
  <c r="DQ51" i="59"/>
  <c r="DP51" i="59"/>
  <c r="DO51" i="59"/>
  <c r="DN51" i="59"/>
  <c r="DM51" i="59"/>
  <c r="DL51" i="59"/>
  <c r="DK51" i="59"/>
  <c r="DJ51" i="59"/>
  <c r="DI51" i="59"/>
  <c r="DH51" i="59"/>
  <c r="DG51" i="59"/>
  <c r="DF51" i="59"/>
  <c r="DE51" i="59"/>
  <c r="DD51" i="59"/>
  <c r="DC51" i="59"/>
  <c r="DB51" i="59"/>
  <c r="DA51" i="59"/>
  <c r="CZ51" i="59"/>
  <c r="CY51" i="59"/>
  <c r="CX51" i="59"/>
  <c r="CW51" i="59"/>
  <c r="CV51" i="59"/>
  <c r="CU51" i="59"/>
  <c r="CT51" i="59"/>
  <c r="CS51" i="59"/>
  <c r="CR51" i="59"/>
  <c r="CQ51" i="59"/>
  <c r="CP51" i="59"/>
  <c r="CO51" i="59"/>
  <c r="CN51" i="59"/>
  <c r="CM51" i="59"/>
  <c r="CL51" i="59"/>
  <c r="CK51" i="59"/>
  <c r="CJ51" i="59"/>
  <c r="CI51" i="59"/>
  <c r="CH51" i="59"/>
  <c r="CG51" i="59"/>
  <c r="EY50" i="59"/>
  <c r="EX50" i="59"/>
  <c r="EW50" i="59"/>
  <c r="EV50" i="59"/>
  <c r="EU50" i="59"/>
  <c r="ET50" i="59"/>
  <c r="ES50" i="59"/>
  <c r="ER50" i="59"/>
  <c r="EQ50" i="59"/>
  <c r="EP50" i="59"/>
  <c r="EO50" i="59"/>
  <c r="EN50" i="59"/>
  <c r="EM50" i="59"/>
  <c r="EL50" i="59"/>
  <c r="EK50" i="59"/>
  <c r="EJ50" i="59"/>
  <c r="EI50" i="59"/>
  <c r="EH50" i="59"/>
  <c r="EG50" i="59"/>
  <c r="EF50" i="59"/>
  <c r="EE50" i="59"/>
  <c r="ED50" i="59"/>
  <c r="EC50" i="59"/>
  <c r="EB50" i="59"/>
  <c r="EA50" i="59"/>
  <c r="DZ50" i="59"/>
  <c r="DY50" i="59"/>
  <c r="DX50" i="59"/>
  <c r="DW50" i="59"/>
  <c r="DV50" i="59"/>
  <c r="DU50" i="59"/>
  <c r="DT50" i="59"/>
  <c r="DS50" i="59"/>
  <c r="DR50" i="59"/>
  <c r="DQ50" i="59"/>
  <c r="DP50" i="59"/>
  <c r="DO50" i="59"/>
  <c r="DN50" i="59"/>
  <c r="DM50" i="59"/>
  <c r="DL50" i="59"/>
  <c r="DK50" i="59"/>
  <c r="DJ50" i="59"/>
  <c r="DI50" i="59"/>
  <c r="DH50" i="59"/>
  <c r="DG50" i="59"/>
  <c r="DF50" i="59"/>
  <c r="DE50" i="59"/>
  <c r="DD50" i="59"/>
  <c r="DC50" i="59"/>
  <c r="DB50" i="59"/>
  <c r="DA50" i="59"/>
  <c r="CZ50" i="59"/>
  <c r="CY50" i="59"/>
  <c r="CX50" i="59"/>
  <c r="CW50" i="59"/>
  <c r="CV50" i="59"/>
  <c r="CU50" i="59"/>
  <c r="CT50" i="59"/>
  <c r="CS50" i="59"/>
  <c r="CR50" i="59"/>
  <c r="CQ50" i="59"/>
  <c r="CP50" i="59"/>
  <c r="CO50" i="59"/>
  <c r="CN50" i="59"/>
  <c r="CM50" i="59"/>
  <c r="CL50" i="59"/>
  <c r="CK50" i="59"/>
  <c r="CJ50" i="59"/>
  <c r="CI50" i="59"/>
  <c r="CH50" i="59"/>
  <c r="CG50" i="59"/>
  <c r="EY49" i="59"/>
  <c r="EX49" i="59"/>
  <c r="EW49" i="59"/>
  <c r="EV49" i="59"/>
  <c r="EU49" i="59"/>
  <c r="ET49" i="59"/>
  <c r="ES49" i="59"/>
  <c r="ER49" i="59"/>
  <c r="EQ49" i="59"/>
  <c r="EP49" i="59"/>
  <c r="EO49" i="59"/>
  <c r="EN49" i="59"/>
  <c r="EM49" i="59"/>
  <c r="EL49" i="59"/>
  <c r="EK49" i="59"/>
  <c r="EJ49" i="59"/>
  <c r="EI49" i="59"/>
  <c r="EH49" i="59"/>
  <c r="EG49" i="59"/>
  <c r="EF49" i="59"/>
  <c r="EE49" i="59"/>
  <c r="ED49" i="59"/>
  <c r="EC49" i="59"/>
  <c r="EB49" i="59"/>
  <c r="EA49" i="59"/>
  <c r="DZ49" i="59"/>
  <c r="DY49" i="59"/>
  <c r="DX49" i="59"/>
  <c r="DW49" i="59"/>
  <c r="DV49" i="59"/>
  <c r="DU49" i="59"/>
  <c r="DT49" i="59"/>
  <c r="DS49" i="59"/>
  <c r="DR49" i="59"/>
  <c r="DQ49" i="59"/>
  <c r="DP49" i="59"/>
  <c r="DO49" i="59"/>
  <c r="DN49" i="59"/>
  <c r="DM49" i="59"/>
  <c r="DL49" i="59"/>
  <c r="DK49" i="59"/>
  <c r="DJ49" i="59"/>
  <c r="DI49" i="59"/>
  <c r="DH49" i="59"/>
  <c r="DG49" i="59"/>
  <c r="DF49" i="59"/>
  <c r="DE49" i="59"/>
  <c r="DD49" i="59"/>
  <c r="DC49" i="59"/>
  <c r="DB49" i="59"/>
  <c r="DA49" i="59"/>
  <c r="CZ49" i="59"/>
  <c r="CY49" i="59"/>
  <c r="CX49" i="59"/>
  <c r="CW49" i="59"/>
  <c r="CV49" i="59"/>
  <c r="CU49" i="59"/>
  <c r="CT49" i="59"/>
  <c r="CS49" i="59"/>
  <c r="CR49" i="59"/>
  <c r="CQ49" i="59"/>
  <c r="CP49" i="59"/>
  <c r="CO49" i="59"/>
  <c r="CN49" i="59"/>
  <c r="CM49" i="59"/>
  <c r="CL49" i="59"/>
  <c r="CK49" i="59"/>
  <c r="CJ49" i="59"/>
  <c r="CI49" i="59"/>
  <c r="CH49" i="59"/>
  <c r="CG49" i="59"/>
  <c r="EY48" i="59"/>
  <c r="EX48" i="59"/>
  <c r="EW48" i="59"/>
  <c r="EV48" i="59"/>
  <c r="EU48" i="59"/>
  <c r="ET48" i="59"/>
  <c r="ES48" i="59"/>
  <c r="ER48" i="59"/>
  <c r="EQ48" i="59"/>
  <c r="EP48" i="59"/>
  <c r="EO48" i="59"/>
  <c r="EN48" i="59"/>
  <c r="EM48" i="59"/>
  <c r="EL48" i="59"/>
  <c r="EK48" i="59"/>
  <c r="EJ48" i="59"/>
  <c r="EI48" i="59"/>
  <c r="EH48" i="59"/>
  <c r="EG48" i="59"/>
  <c r="EF48" i="59"/>
  <c r="EE48" i="59"/>
  <c r="ED48" i="59"/>
  <c r="EC48" i="59"/>
  <c r="EB48" i="59"/>
  <c r="EA48" i="59"/>
  <c r="DZ48" i="59"/>
  <c r="DY48" i="59"/>
  <c r="DX48" i="59"/>
  <c r="DW48" i="59"/>
  <c r="DV48" i="59"/>
  <c r="DU48" i="59"/>
  <c r="DT48" i="59"/>
  <c r="DS48" i="59"/>
  <c r="DR48" i="59"/>
  <c r="DQ48" i="59"/>
  <c r="DP48" i="59"/>
  <c r="DO48" i="59"/>
  <c r="DN48" i="59"/>
  <c r="DM48" i="59"/>
  <c r="DL48" i="59"/>
  <c r="DK48" i="59"/>
  <c r="DJ48" i="59"/>
  <c r="DI48" i="59"/>
  <c r="DH48" i="59"/>
  <c r="DG48" i="59"/>
  <c r="DF48" i="59"/>
  <c r="DE48" i="59"/>
  <c r="DD48" i="59"/>
  <c r="DC48" i="59"/>
  <c r="DB48" i="59"/>
  <c r="DA48" i="59"/>
  <c r="CZ48" i="59"/>
  <c r="CY48" i="59"/>
  <c r="CX48" i="59"/>
  <c r="CW48" i="59"/>
  <c r="CV48" i="59"/>
  <c r="CU48" i="59"/>
  <c r="CT48" i="59"/>
  <c r="CS48" i="59"/>
  <c r="CR48" i="59"/>
  <c r="CQ48" i="59"/>
  <c r="CP48" i="59"/>
  <c r="CO48" i="59"/>
  <c r="CN48" i="59"/>
  <c r="CM48" i="59"/>
  <c r="CL48" i="59"/>
  <c r="CK48" i="59"/>
  <c r="CJ48" i="59"/>
  <c r="CI48" i="59"/>
  <c r="CH48" i="59"/>
  <c r="CG48"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EY9" i="59"/>
  <c r="EX9" i="59"/>
  <c r="EW9" i="59"/>
  <c r="EV9" i="59"/>
  <c r="EU9" i="59"/>
  <c r="ET9" i="59"/>
  <c r="ES9" i="59"/>
  <c r="ER9" i="59"/>
  <c r="EQ9" i="59"/>
  <c r="EP9" i="59"/>
  <c r="EO9" i="59"/>
  <c r="EN9" i="59"/>
  <c r="EM9" i="59"/>
  <c r="EL9" i="59"/>
  <c r="EK9" i="59"/>
  <c r="EJ9" i="59"/>
  <c r="EI9" i="59"/>
  <c r="EH9" i="59"/>
  <c r="EG9" i="59"/>
  <c r="EF9" i="59"/>
  <c r="EE9" i="59"/>
  <c r="ED9" i="59"/>
  <c r="EC9" i="59"/>
  <c r="EB9" i="59"/>
  <c r="EA9" i="59"/>
  <c r="DZ9" i="59"/>
  <c r="DY9" i="59"/>
  <c r="DX9" i="59"/>
  <c r="DW9" i="59"/>
  <c r="DV9" i="59"/>
  <c r="DU9" i="59"/>
  <c r="DT9" i="59"/>
  <c r="DS9" i="59"/>
  <c r="DR9" i="59"/>
  <c r="DQ9" i="59"/>
  <c r="DP9" i="59"/>
  <c r="DO9" i="59"/>
  <c r="DN9" i="59"/>
  <c r="DM9" i="59"/>
  <c r="DL9" i="59"/>
  <c r="DK9" i="59"/>
  <c r="DJ9" i="59"/>
  <c r="DI9" i="59"/>
  <c r="DH9" i="59"/>
  <c r="DG9" i="59"/>
  <c r="DF9" i="59"/>
  <c r="DE9" i="59"/>
  <c r="DD9" i="59"/>
  <c r="DC9" i="59"/>
  <c r="DB9" i="59"/>
  <c r="DA9" i="59"/>
  <c r="CZ9" i="59"/>
  <c r="CY9" i="59"/>
  <c r="CX9" i="59"/>
  <c r="CW9" i="59"/>
  <c r="CV9" i="59"/>
  <c r="CU9" i="59"/>
  <c r="CT9" i="59"/>
  <c r="CS9" i="59"/>
  <c r="CR9" i="59"/>
  <c r="CQ9" i="59"/>
  <c r="CP9" i="59"/>
  <c r="CO9" i="59"/>
  <c r="CN9" i="59"/>
  <c r="CM9" i="59"/>
  <c r="CL9" i="59"/>
  <c r="CK9" i="59"/>
  <c r="CJ9" i="59"/>
  <c r="CI9" i="59"/>
  <c r="CH9" i="59"/>
  <c r="CG9" i="59"/>
  <c r="EY8" i="59"/>
  <c r="EX8" i="59"/>
  <c r="EW8" i="59"/>
  <c r="EV8" i="59"/>
  <c r="EU8" i="59"/>
  <c r="ET8" i="59"/>
  <c r="ES8" i="59"/>
  <c r="ER8" i="59"/>
  <c r="EQ8" i="59"/>
  <c r="EP8" i="59"/>
  <c r="EO8" i="59"/>
  <c r="EN8" i="59"/>
  <c r="EM8" i="59"/>
  <c r="EL8" i="59"/>
  <c r="EK8" i="59"/>
  <c r="EJ8" i="59"/>
  <c r="EI8" i="59"/>
  <c r="EH8" i="59"/>
  <c r="EG8" i="59"/>
  <c r="EF8" i="59"/>
  <c r="EE8" i="59"/>
  <c r="ED8" i="59"/>
  <c r="EC8" i="59"/>
  <c r="EB8" i="59"/>
  <c r="EA8" i="59"/>
  <c r="DZ8" i="59"/>
  <c r="DY8" i="59"/>
  <c r="DX8" i="59"/>
  <c r="DW8" i="59"/>
  <c r="DV8" i="59"/>
  <c r="DU8" i="59"/>
  <c r="DT8" i="59"/>
  <c r="DS8" i="59"/>
  <c r="DR8" i="59"/>
  <c r="DQ8" i="59"/>
  <c r="DP8" i="59"/>
  <c r="DO8" i="59"/>
  <c r="DN8" i="59"/>
  <c r="DM8" i="59"/>
  <c r="DL8" i="59"/>
  <c r="DK8" i="59"/>
  <c r="DJ8" i="59"/>
  <c r="DI8" i="59"/>
  <c r="DH8" i="59"/>
  <c r="DG8" i="59"/>
  <c r="DF8" i="59"/>
  <c r="DE8" i="59"/>
  <c r="DD8" i="59"/>
  <c r="DC8" i="59"/>
  <c r="DB8" i="59"/>
  <c r="DA8" i="59"/>
  <c r="CZ8" i="59"/>
  <c r="CY8" i="59"/>
  <c r="CX8" i="59"/>
  <c r="CW8" i="59"/>
  <c r="CV8" i="59"/>
  <c r="CU8" i="59"/>
  <c r="CT8" i="59"/>
  <c r="CS8" i="59"/>
  <c r="CR8" i="59"/>
  <c r="CQ8" i="59"/>
  <c r="CP8" i="59"/>
  <c r="CO8" i="59"/>
  <c r="CN8" i="59"/>
  <c r="CM8" i="59"/>
  <c r="CL8" i="59"/>
  <c r="CK8" i="59"/>
  <c r="CJ8" i="59"/>
  <c r="CI8" i="59"/>
  <c r="CH8" i="59"/>
  <c r="CG8" i="59"/>
  <c r="E56" i="59" a="1"/>
  <c r="E56" i="59" s="1"/>
  <c r="A122" i="60"/>
  <c r="A121" i="60"/>
  <c r="A120" i="60"/>
  <c r="A119" i="60"/>
  <c r="A118" i="60"/>
  <c r="A117" i="60"/>
  <c r="A116" i="60"/>
  <c r="A115" i="60"/>
  <c r="A114" i="60"/>
  <c r="A113" i="60"/>
  <c r="A112" i="60"/>
  <c r="A111" i="60"/>
  <c r="A110" i="60"/>
  <c r="A109" i="60"/>
  <c r="A108" i="60"/>
  <c r="A107"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C7" i="43"/>
  <c r="C8" i="62"/>
  <c r="D8" i="52"/>
  <c r="D7" i="52"/>
  <c r="C8" i="52"/>
  <c r="C7" i="52"/>
  <c r="BP56" i="59" l="1"/>
  <c r="BD56" i="59"/>
  <c r="AR56" i="59"/>
  <c r="AF56" i="59"/>
  <c r="T56" i="59"/>
  <c r="I85" i="54"/>
  <c r="J85" i="54"/>
  <c r="BV56" i="59"/>
  <c r="BJ56" i="59"/>
  <c r="AX56" i="59"/>
  <c r="AL56" i="59"/>
  <c r="Z56" i="59"/>
  <c r="N56" i="59"/>
  <c r="BR56" i="59"/>
  <c r="BF56" i="59"/>
  <c r="AT56" i="59"/>
  <c r="AH56" i="59"/>
  <c r="V56" i="59"/>
  <c r="J56" i="59"/>
  <c r="BQ56" i="59"/>
  <c r="BE56" i="59"/>
  <c r="AS56" i="59"/>
  <c r="AG56" i="59"/>
  <c r="U56" i="59"/>
  <c r="I56" i="59"/>
  <c r="BL56" i="59"/>
  <c r="AZ56" i="59"/>
  <c r="AN56" i="59"/>
  <c r="AB56" i="59"/>
  <c r="P56" i="59"/>
  <c r="BW56" i="59"/>
  <c r="BK56" i="59"/>
  <c r="AY56" i="59"/>
  <c r="AM56" i="59"/>
  <c r="AA56" i="59"/>
  <c r="O56" i="59"/>
  <c r="H56" i="59"/>
  <c r="BU56" i="59"/>
  <c r="BO56" i="59"/>
  <c r="BI56" i="59"/>
  <c r="BC56" i="59"/>
  <c r="AW56" i="59"/>
  <c r="AQ56" i="59"/>
  <c r="AK56" i="59"/>
  <c r="AE56" i="59"/>
  <c r="Y56" i="59"/>
  <c r="S56" i="59"/>
  <c r="M56" i="59"/>
  <c r="G56" i="59"/>
  <c r="BT56" i="59"/>
  <c r="BN56" i="59"/>
  <c r="BH56" i="59"/>
  <c r="BB56" i="59"/>
  <c r="AV56" i="59"/>
  <c r="AP56" i="59"/>
  <c r="AJ56" i="59"/>
  <c r="AD56" i="59"/>
  <c r="X56" i="59"/>
  <c r="R56" i="59"/>
  <c r="L56" i="59"/>
  <c r="F56" i="59"/>
  <c r="BS56" i="59"/>
  <c r="BM56" i="59"/>
  <c r="BG56" i="59"/>
  <c r="BA56" i="59"/>
  <c r="AU56" i="59"/>
  <c r="AO56" i="59"/>
  <c r="AI56" i="59"/>
  <c r="AC56" i="59"/>
  <c r="W56" i="59"/>
  <c r="Q56" i="59"/>
  <c r="K56" i="59"/>
  <c r="D9" i="52"/>
  <c r="C9" i="52"/>
  <c r="AB48" i="59" l="1"/>
  <c r="AB49" i="59"/>
  <c r="AB50" i="59"/>
  <c r="AB51" i="59"/>
  <c r="AB52" i="59"/>
  <c r="AB53" i="59"/>
  <c r="AB44" i="59"/>
  <c r="AB45" i="59"/>
  <c r="AB46" i="59"/>
  <c r="AB42" i="59"/>
  <c r="AB39" i="59"/>
  <c r="AB47" i="59"/>
  <c r="AB43" i="59"/>
  <c r="AB38" i="59"/>
  <c r="AB34" i="59"/>
  <c r="AB40" i="59"/>
  <c r="AB41" i="59"/>
  <c r="AB37" i="59"/>
  <c r="AB29" i="59"/>
  <c r="AB35" i="59"/>
  <c r="AB33" i="59"/>
  <c r="AB36" i="59"/>
  <c r="AB31" i="59"/>
  <c r="AB32" i="59"/>
  <c r="AB30" i="59"/>
  <c r="AB28" i="59"/>
  <c r="AB22" i="59"/>
  <c r="AB25" i="59"/>
  <c r="AB23" i="59"/>
  <c r="AB17" i="59"/>
  <c r="AB26" i="59"/>
  <c r="AB24" i="59"/>
  <c r="AB18" i="59"/>
  <c r="AB27" i="59"/>
  <c r="AB19" i="59"/>
  <c r="AB20" i="59"/>
  <c r="AB14" i="59"/>
  <c r="AB21" i="59"/>
  <c r="AB8" i="59"/>
  <c r="AB16" i="59"/>
  <c r="AB9" i="59"/>
  <c r="AB10" i="59"/>
  <c r="AB11" i="59"/>
  <c r="AB15" i="59"/>
  <c r="AB13" i="59"/>
  <c r="AB12" i="59"/>
  <c r="J48" i="59"/>
  <c r="J49" i="59"/>
  <c r="J50" i="59"/>
  <c r="J51" i="59"/>
  <c r="J52" i="59"/>
  <c r="J44" i="59"/>
  <c r="J45" i="59"/>
  <c r="J53" i="59"/>
  <c r="J46" i="59"/>
  <c r="J47" i="59"/>
  <c r="J43" i="59"/>
  <c r="J39" i="59"/>
  <c r="J42" i="59"/>
  <c r="J38" i="59"/>
  <c r="J41" i="59"/>
  <c r="J34" i="59"/>
  <c r="J40" i="59"/>
  <c r="J37" i="59"/>
  <c r="J35" i="59"/>
  <c r="J36" i="59"/>
  <c r="J29" i="59"/>
  <c r="J33" i="59"/>
  <c r="J31" i="59"/>
  <c r="J32" i="59"/>
  <c r="J30" i="59"/>
  <c r="J28" i="59"/>
  <c r="J22" i="59"/>
  <c r="J25" i="59"/>
  <c r="J23" i="59"/>
  <c r="J17" i="59"/>
  <c r="J26" i="59"/>
  <c r="J24" i="59"/>
  <c r="J18" i="59"/>
  <c r="J27" i="59"/>
  <c r="J19" i="59"/>
  <c r="J20" i="59"/>
  <c r="J14" i="59"/>
  <c r="J21" i="59"/>
  <c r="J8" i="59"/>
  <c r="J16" i="59"/>
  <c r="J13" i="59"/>
  <c r="J9" i="59"/>
  <c r="J10" i="59"/>
  <c r="J11" i="59"/>
  <c r="J15" i="59"/>
  <c r="J12" i="59"/>
  <c r="AC49" i="59"/>
  <c r="AC50" i="59"/>
  <c r="AC51" i="59"/>
  <c r="AC52" i="59"/>
  <c r="AC53" i="59"/>
  <c r="AC48" i="59"/>
  <c r="AC45" i="59"/>
  <c r="AC46" i="59"/>
  <c r="AC47" i="59"/>
  <c r="AC40" i="59"/>
  <c r="AC43" i="59"/>
  <c r="AC44" i="59"/>
  <c r="AC38" i="59"/>
  <c r="AC42" i="59"/>
  <c r="AC39" i="59"/>
  <c r="AC37" i="59"/>
  <c r="AC35" i="59"/>
  <c r="AC41" i="59"/>
  <c r="AC33" i="59"/>
  <c r="AC30" i="59"/>
  <c r="AC36" i="59"/>
  <c r="AC34" i="59"/>
  <c r="AC25" i="59"/>
  <c r="AC31" i="59"/>
  <c r="AC32" i="59"/>
  <c r="AC29" i="59"/>
  <c r="AC28" i="59"/>
  <c r="AC23" i="59"/>
  <c r="AC26" i="59"/>
  <c r="AC24" i="59"/>
  <c r="AC18" i="59"/>
  <c r="AC27" i="59"/>
  <c r="AC19" i="59"/>
  <c r="AC20" i="59"/>
  <c r="AC21" i="59"/>
  <c r="AC15" i="59"/>
  <c r="AC22" i="59"/>
  <c r="AC14" i="59"/>
  <c r="AC16" i="59"/>
  <c r="AC9" i="59"/>
  <c r="AC10" i="59"/>
  <c r="AC17" i="59"/>
  <c r="AC11" i="59"/>
  <c r="AC13" i="59"/>
  <c r="AC12" i="59"/>
  <c r="AC8" i="59"/>
  <c r="BM49" i="59"/>
  <c r="BM50" i="59"/>
  <c r="BM51" i="59"/>
  <c r="BM52" i="59"/>
  <c r="BM53" i="59"/>
  <c r="BM48" i="59"/>
  <c r="BM45" i="59"/>
  <c r="BM46" i="59"/>
  <c r="BM47" i="59"/>
  <c r="BM40" i="59"/>
  <c r="BM43" i="59"/>
  <c r="BM44" i="59"/>
  <c r="BM38" i="59"/>
  <c r="BM42" i="59"/>
  <c r="BM39" i="59"/>
  <c r="BM37" i="59"/>
  <c r="BM35" i="59"/>
  <c r="BM41" i="59"/>
  <c r="BM33" i="59"/>
  <c r="BM30" i="59"/>
  <c r="BM36" i="59"/>
  <c r="BM34" i="59"/>
  <c r="BM25" i="59"/>
  <c r="BM31" i="59"/>
  <c r="BM32" i="59"/>
  <c r="BM29" i="59"/>
  <c r="BM23" i="59"/>
  <c r="BM26" i="59"/>
  <c r="BM24" i="59"/>
  <c r="BM18" i="59"/>
  <c r="BM28" i="59"/>
  <c r="BM27" i="59"/>
  <c r="BM19" i="59"/>
  <c r="BM20" i="59"/>
  <c r="BM21" i="59"/>
  <c r="BM15" i="59"/>
  <c r="BM22" i="59"/>
  <c r="BM14" i="59"/>
  <c r="BM16" i="59"/>
  <c r="BM9" i="59"/>
  <c r="BM10" i="59"/>
  <c r="BM17" i="59"/>
  <c r="BM11" i="59"/>
  <c r="BM13" i="59"/>
  <c r="BM12" i="59"/>
  <c r="BM8" i="59"/>
  <c r="AD50" i="59"/>
  <c r="AD51" i="59"/>
  <c r="AD52" i="59"/>
  <c r="AD53" i="59"/>
  <c r="AD48" i="59"/>
  <c r="AD46" i="59"/>
  <c r="AD49" i="59"/>
  <c r="AD47" i="59"/>
  <c r="AD42" i="59"/>
  <c r="AD41" i="59"/>
  <c r="AD43" i="59"/>
  <c r="AD44" i="59"/>
  <c r="AD39" i="59"/>
  <c r="AD45" i="59"/>
  <c r="AD40" i="59"/>
  <c r="AD38" i="59"/>
  <c r="AD37" i="59"/>
  <c r="AD35" i="59"/>
  <c r="AD36" i="59"/>
  <c r="AD34" i="59"/>
  <c r="AD29" i="59"/>
  <c r="AD33" i="59"/>
  <c r="AD31" i="59"/>
  <c r="AD26" i="59"/>
  <c r="AD32" i="59"/>
  <c r="AD30" i="59"/>
  <c r="AD24" i="59"/>
  <c r="AD28" i="59"/>
  <c r="AD25" i="59"/>
  <c r="AD27" i="59"/>
  <c r="AD19" i="59"/>
  <c r="AD20" i="59"/>
  <c r="AD21" i="59"/>
  <c r="AD22" i="59"/>
  <c r="AD16" i="59"/>
  <c r="AD23" i="59"/>
  <c r="AD9" i="59"/>
  <c r="AD10" i="59"/>
  <c r="AD17" i="59"/>
  <c r="AD11" i="59"/>
  <c r="AD12" i="59"/>
  <c r="AD13" i="59"/>
  <c r="AD18" i="59"/>
  <c r="AD15" i="59"/>
  <c r="AD14" i="59"/>
  <c r="AD8" i="59"/>
  <c r="BN50" i="59"/>
  <c r="BN51" i="59"/>
  <c r="BN52" i="59"/>
  <c r="BN53" i="59"/>
  <c r="BN48" i="59"/>
  <c r="BN46" i="59"/>
  <c r="BN49" i="59"/>
  <c r="BN47" i="59"/>
  <c r="BN42" i="59"/>
  <c r="BN41" i="59"/>
  <c r="BN43" i="59"/>
  <c r="BN44" i="59"/>
  <c r="BN39" i="59"/>
  <c r="BN45" i="59"/>
  <c r="BN40" i="59"/>
  <c r="BN38" i="59"/>
  <c r="BN37" i="59"/>
  <c r="BN35" i="59"/>
  <c r="BN36" i="59"/>
  <c r="BN34" i="59"/>
  <c r="BN29" i="59"/>
  <c r="BN33" i="59"/>
  <c r="BN31" i="59"/>
  <c r="BN26" i="59"/>
  <c r="BN32" i="59"/>
  <c r="BN30" i="59"/>
  <c r="BN24" i="59"/>
  <c r="BN25" i="59"/>
  <c r="BN28" i="59"/>
  <c r="BN27" i="59"/>
  <c r="BN19" i="59"/>
  <c r="BN20" i="59"/>
  <c r="BN21" i="59"/>
  <c r="BN22" i="59"/>
  <c r="BN16" i="59"/>
  <c r="BN23" i="59"/>
  <c r="BN9" i="59"/>
  <c r="BN10" i="59"/>
  <c r="BN17" i="59"/>
  <c r="BN11" i="59"/>
  <c r="BN12" i="59"/>
  <c r="BN13" i="59"/>
  <c r="BN18" i="59"/>
  <c r="BN15" i="59"/>
  <c r="BN14" i="59"/>
  <c r="BN8" i="59"/>
  <c r="AE51" i="59"/>
  <c r="AE52" i="59"/>
  <c r="AE53" i="59"/>
  <c r="AE48" i="59"/>
  <c r="AE49" i="59"/>
  <c r="AE47" i="59"/>
  <c r="AE50" i="59"/>
  <c r="AE43" i="59"/>
  <c r="AE46" i="59"/>
  <c r="AE44" i="59"/>
  <c r="AE45" i="59"/>
  <c r="AE42" i="59"/>
  <c r="AE40" i="59"/>
  <c r="AE41" i="59"/>
  <c r="AE36" i="59"/>
  <c r="AE39" i="59"/>
  <c r="AE38" i="59"/>
  <c r="AE37" i="59"/>
  <c r="AE35" i="59"/>
  <c r="AE30" i="59"/>
  <c r="AE33" i="59"/>
  <c r="AE31" i="59"/>
  <c r="AE32" i="59"/>
  <c r="AE34" i="59"/>
  <c r="AE27" i="59"/>
  <c r="AE29" i="59"/>
  <c r="AE25" i="59"/>
  <c r="AE26" i="59"/>
  <c r="AE24" i="59"/>
  <c r="AE19" i="59"/>
  <c r="AE20" i="59"/>
  <c r="AE21" i="59"/>
  <c r="AE15" i="59"/>
  <c r="AE22" i="59"/>
  <c r="AE16" i="59"/>
  <c r="AE23" i="59"/>
  <c r="AE17" i="59"/>
  <c r="AE28" i="59"/>
  <c r="AE10" i="59"/>
  <c r="AE11" i="59"/>
  <c r="AE8" i="59"/>
  <c r="AE13" i="59"/>
  <c r="AE12" i="59"/>
  <c r="AE18" i="59"/>
  <c r="AE14" i="59"/>
  <c r="AE9" i="59"/>
  <c r="BO51" i="59"/>
  <c r="BO52" i="59"/>
  <c r="BO53" i="59"/>
  <c r="BO48" i="59"/>
  <c r="BO49" i="59"/>
  <c r="BO47" i="59"/>
  <c r="BO50" i="59"/>
  <c r="BO43" i="59"/>
  <c r="BO46" i="59"/>
  <c r="BO44" i="59"/>
  <c r="BO45" i="59"/>
  <c r="BO42" i="59"/>
  <c r="BO40" i="59"/>
  <c r="BO41" i="59"/>
  <c r="BO36" i="59"/>
  <c r="BO39" i="59"/>
  <c r="BO38" i="59"/>
  <c r="BO37" i="59"/>
  <c r="BO35" i="59"/>
  <c r="BO30" i="59"/>
  <c r="BO33" i="59"/>
  <c r="BO31" i="59"/>
  <c r="BO32" i="59"/>
  <c r="BO34" i="59"/>
  <c r="BO28" i="59"/>
  <c r="BO27" i="59"/>
  <c r="BO29" i="59"/>
  <c r="BO25" i="59"/>
  <c r="BO26" i="59"/>
  <c r="BO24" i="59"/>
  <c r="BO19" i="59"/>
  <c r="BO20" i="59"/>
  <c r="BO21" i="59"/>
  <c r="BO15" i="59"/>
  <c r="BO22" i="59"/>
  <c r="BO16" i="59"/>
  <c r="BO23" i="59"/>
  <c r="BO17" i="59"/>
  <c r="BO10" i="59"/>
  <c r="BO11" i="59"/>
  <c r="BO8" i="59"/>
  <c r="BO13" i="59"/>
  <c r="BO12" i="59"/>
  <c r="BO18" i="59"/>
  <c r="BO14" i="59"/>
  <c r="BO9" i="59"/>
  <c r="AF52" i="59"/>
  <c r="AF53" i="59"/>
  <c r="AF48" i="59"/>
  <c r="AF49" i="59"/>
  <c r="AF50" i="59"/>
  <c r="AF47" i="59"/>
  <c r="AF43" i="59"/>
  <c r="AF44" i="59"/>
  <c r="AF51" i="59"/>
  <c r="AF37" i="59"/>
  <c r="AF45" i="59"/>
  <c r="AF42" i="59"/>
  <c r="AF41" i="59"/>
  <c r="AF46" i="59"/>
  <c r="AF39" i="59"/>
  <c r="AF40" i="59"/>
  <c r="AF38" i="59"/>
  <c r="AF36" i="59"/>
  <c r="AF33" i="59"/>
  <c r="AF31" i="59"/>
  <c r="AF32" i="59"/>
  <c r="AF35" i="59"/>
  <c r="AF34" i="59"/>
  <c r="AF29" i="59"/>
  <c r="AF28" i="59"/>
  <c r="AF30" i="59"/>
  <c r="AF26" i="59"/>
  <c r="AF27" i="59"/>
  <c r="AF20" i="59"/>
  <c r="AF21" i="59"/>
  <c r="AF22" i="59"/>
  <c r="AF16" i="59"/>
  <c r="AF23" i="59"/>
  <c r="AF17" i="59"/>
  <c r="AF18" i="59"/>
  <c r="AF25" i="59"/>
  <c r="AF24" i="59"/>
  <c r="AF11" i="59"/>
  <c r="AF13" i="59"/>
  <c r="AF12" i="59"/>
  <c r="AF9" i="59"/>
  <c r="AF19" i="59"/>
  <c r="AF15" i="59"/>
  <c r="AF14" i="59"/>
  <c r="AF8" i="59"/>
  <c r="AF10" i="59"/>
  <c r="BP52" i="59"/>
  <c r="BP53" i="59"/>
  <c r="BP48" i="59"/>
  <c r="BP49" i="59"/>
  <c r="BP50" i="59"/>
  <c r="BP47" i="59"/>
  <c r="BP43" i="59"/>
  <c r="BP44" i="59"/>
  <c r="BP51" i="59"/>
  <c r="BP37" i="59"/>
  <c r="BP45" i="59"/>
  <c r="BP42" i="59"/>
  <c r="BP41" i="59"/>
  <c r="BP46" i="59"/>
  <c r="BP39" i="59"/>
  <c r="BP40" i="59"/>
  <c r="BP38" i="59"/>
  <c r="BP36" i="59"/>
  <c r="BP33" i="59"/>
  <c r="BP31" i="59"/>
  <c r="BP32" i="59"/>
  <c r="BP35" i="59"/>
  <c r="BP34" i="59"/>
  <c r="BP28" i="59"/>
  <c r="BP29" i="59"/>
  <c r="BP30" i="59"/>
  <c r="BP26" i="59"/>
  <c r="BP27" i="59"/>
  <c r="BP20" i="59"/>
  <c r="BP21" i="59"/>
  <c r="BP22" i="59"/>
  <c r="BP16" i="59"/>
  <c r="BP23" i="59"/>
  <c r="BP17" i="59"/>
  <c r="BP18" i="59"/>
  <c r="BP25" i="59"/>
  <c r="BP24" i="59"/>
  <c r="BP11" i="59"/>
  <c r="BP13" i="59"/>
  <c r="BP12" i="59"/>
  <c r="BP9" i="59"/>
  <c r="BP19" i="59"/>
  <c r="BP15" i="59"/>
  <c r="BP14" i="59"/>
  <c r="BP8" i="59"/>
  <c r="BP10" i="59"/>
  <c r="AG53" i="59"/>
  <c r="AG48" i="59"/>
  <c r="AG49" i="59"/>
  <c r="AG50" i="59"/>
  <c r="AG51" i="59"/>
  <c r="AG43" i="59"/>
  <c r="AG44" i="59"/>
  <c r="AG45" i="59"/>
  <c r="AG52" i="59"/>
  <c r="AG47" i="59"/>
  <c r="AG38" i="59"/>
  <c r="AG42" i="59"/>
  <c r="AG46" i="59"/>
  <c r="AG40" i="59"/>
  <c r="AG41" i="59"/>
  <c r="AG33" i="59"/>
  <c r="AG37" i="59"/>
  <c r="AG39" i="59"/>
  <c r="AG32" i="59"/>
  <c r="AG35" i="59"/>
  <c r="AG34" i="59"/>
  <c r="AG36" i="59"/>
  <c r="AG29" i="59"/>
  <c r="AG28" i="59"/>
  <c r="AG31" i="59"/>
  <c r="AG30" i="59"/>
  <c r="AG27" i="59"/>
  <c r="AG21" i="59"/>
  <c r="AG22" i="59"/>
  <c r="AG16" i="59"/>
  <c r="AG23" i="59"/>
  <c r="AG17" i="59"/>
  <c r="AG18" i="59"/>
  <c r="AG25" i="59"/>
  <c r="AG24" i="59"/>
  <c r="AG19" i="59"/>
  <c r="AG13" i="59"/>
  <c r="AG26" i="59"/>
  <c r="AG20" i="59"/>
  <c r="AG12" i="59"/>
  <c r="AG15" i="59"/>
  <c r="AG14" i="59"/>
  <c r="AG8" i="59"/>
  <c r="AG9" i="59"/>
  <c r="AG10" i="59"/>
  <c r="AG11" i="59"/>
  <c r="BQ53" i="59"/>
  <c r="BQ48" i="59"/>
  <c r="BQ49" i="59"/>
  <c r="BQ50" i="59"/>
  <c r="BQ51" i="59"/>
  <c r="BQ43" i="59"/>
  <c r="BQ44" i="59"/>
  <c r="BQ45" i="59"/>
  <c r="BQ52" i="59"/>
  <c r="BQ47" i="59"/>
  <c r="BQ38" i="59"/>
  <c r="BQ42" i="59"/>
  <c r="BQ46" i="59"/>
  <c r="BQ40" i="59"/>
  <c r="BQ41" i="59"/>
  <c r="BQ33" i="59"/>
  <c r="BQ37" i="59"/>
  <c r="BQ39" i="59"/>
  <c r="BQ32" i="59"/>
  <c r="BQ35" i="59"/>
  <c r="BQ34" i="59"/>
  <c r="BQ36" i="59"/>
  <c r="BQ28" i="59"/>
  <c r="BQ29" i="59"/>
  <c r="BQ31" i="59"/>
  <c r="BQ30" i="59"/>
  <c r="BQ27" i="59"/>
  <c r="BQ21" i="59"/>
  <c r="BQ22" i="59"/>
  <c r="BQ16" i="59"/>
  <c r="BQ23" i="59"/>
  <c r="BQ17" i="59"/>
  <c r="BQ18" i="59"/>
  <c r="BQ25" i="59"/>
  <c r="BQ24" i="59"/>
  <c r="BQ19" i="59"/>
  <c r="BQ13" i="59"/>
  <c r="BQ26" i="59"/>
  <c r="BQ20" i="59"/>
  <c r="BQ12" i="59"/>
  <c r="BQ15" i="59"/>
  <c r="BQ14" i="59"/>
  <c r="BQ8" i="59"/>
  <c r="BQ9" i="59"/>
  <c r="BQ10" i="59"/>
  <c r="BQ11" i="59"/>
  <c r="BF48" i="59"/>
  <c r="BF49" i="59"/>
  <c r="BF50" i="59"/>
  <c r="BF51" i="59"/>
  <c r="BF52" i="59"/>
  <c r="BF53" i="59"/>
  <c r="BF44" i="59"/>
  <c r="BF45" i="59"/>
  <c r="BF46" i="59"/>
  <c r="BF43" i="59"/>
  <c r="BF39" i="59"/>
  <c r="BF47" i="59"/>
  <c r="BF42" i="59"/>
  <c r="BF38" i="59"/>
  <c r="BF41" i="59"/>
  <c r="BF37" i="59"/>
  <c r="BF34" i="59"/>
  <c r="BF40" i="59"/>
  <c r="BF35" i="59"/>
  <c r="BF36" i="59"/>
  <c r="BF33" i="59"/>
  <c r="BF29" i="59"/>
  <c r="BF31" i="59"/>
  <c r="BF32" i="59"/>
  <c r="BF30" i="59"/>
  <c r="BF26" i="59"/>
  <c r="BF22" i="59"/>
  <c r="BF27" i="59"/>
  <c r="BF24" i="59"/>
  <c r="BF23" i="59"/>
  <c r="BF17" i="59"/>
  <c r="BF18" i="59"/>
  <c r="BF19" i="59"/>
  <c r="BF28" i="59"/>
  <c r="BF20" i="59"/>
  <c r="BF14" i="59"/>
  <c r="BF25" i="59"/>
  <c r="BF21" i="59"/>
  <c r="BF8" i="59"/>
  <c r="BF9" i="59"/>
  <c r="BF15" i="59"/>
  <c r="BF10" i="59"/>
  <c r="BF16" i="59"/>
  <c r="BF13" i="59"/>
  <c r="BF11" i="59"/>
  <c r="BF12" i="59"/>
  <c r="AN48" i="59"/>
  <c r="AN49" i="59"/>
  <c r="AN50" i="59"/>
  <c r="AN51" i="59"/>
  <c r="AN52" i="59"/>
  <c r="AN44" i="59"/>
  <c r="AN45" i="59"/>
  <c r="AN46" i="59"/>
  <c r="AN53" i="59"/>
  <c r="AN39" i="59"/>
  <c r="AN47" i="59"/>
  <c r="AN42" i="59"/>
  <c r="AN43" i="59"/>
  <c r="AN38" i="59"/>
  <c r="AN34" i="59"/>
  <c r="AN40" i="59"/>
  <c r="AN41" i="59"/>
  <c r="AN37" i="59"/>
  <c r="AN33" i="59"/>
  <c r="AN29" i="59"/>
  <c r="AN35" i="59"/>
  <c r="AN36" i="59"/>
  <c r="AN28" i="59"/>
  <c r="AN30" i="59"/>
  <c r="AN31" i="59"/>
  <c r="AN32" i="59"/>
  <c r="AN26" i="59"/>
  <c r="AN22" i="59"/>
  <c r="AN27" i="59"/>
  <c r="AN23" i="59"/>
  <c r="AN17" i="59"/>
  <c r="AN18" i="59"/>
  <c r="AN19" i="59"/>
  <c r="AN24" i="59"/>
  <c r="AN20" i="59"/>
  <c r="AN14" i="59"/>
  <c r="AN25" i="59"/>
  <c r="AN21" i="59"/>
  <c r="AN13" i="59"/>
  <c r="AN8" i="59"/>
  <c r="AN9" i="59"/>
  <c r="AN15" i="59"/>
  <c r="AN10" i="59"/>
  <c r="AN16" i="59"/>
  <c r="AN11" i="59"/>
  <c r="AN12" i="59"/>
  <c r="AI49" i="59"/>
  <c r="AI50" i="59"/>
  <c r="AI51" i="59"/>
  <c r="AI52" i="59"/>
  <c r="AI53" i="59"/>
  <c r="AI48" i="59"/>
  <c r="AI45" i="59"/>
  <c r="AI46" i="59"/>
  <c r="AI47" i="59"/>
  <c r="AI42" i="59"/>
  <c r="AI40" i="59"/>
  <c r="AI44" i="59"/>
  <c r="AI38" i="59"/>
  <c r="AI43" i="59"/>
  <c r="AI39" i="59"/>
  <c r="AI35" i="59"/>
  <c r="AI41" i="59"/>
  <c r="AI33" i="59"/>
  <c r="AI36" i="59"/>
  <c r="AI34" i="59"/>
  <c r="AI37" i="59"/>
  <c r="AI30" i="59"/>
  <c r="AI32" i="59"/>
  <c r="AI25" i="59"/>
  <c r="AI28" i="59"/>
  <c r="AI31" i="59"/>
  <c r="AI29" i="59"/>
  <c r="AI23" i="59"/>
  <c r="AI18" i="59"/>
  <c r="AI24" i="59"/>
  <c r="AI19" i="59"/>
  <c r="AI26" i="59"/>
  <c r="AI20" i="59"/>
  <c r="AI27" i="59"/>
  <c r="AI21" i="59"/>
  <c r="AI15" i="59"/>
  <c r="AI22" i="59"/>
  <c r="AI17" i="59"/>
  <c r="AI14" i="59"/>
  <c r="AI9" i="59"/>
  <c r="AI10" i="59"/>
  <c r="AI11" i="59"/>
  <c r="AI12" i="59"/>
  <c r="AI16" i="59"/>
  <c r="AI13" i="59"/>
  <c r="AI8" i="59"/>
  <c r="BS49" i="59"/>
  <c r="BS50" i="59"/>
  <c r="BS51" i="59"/>
  <c r="BS52" i="59"/>
  <c r="BS53" i="59"/>
  <c r="BS48" i="59"/>
  <c r="BS45" i="59"/>
  <c r="BS46" i="59"/>
  <c r="BS47" i="59"/>
  <c r="BS42" i="59"/>
  <c r="BS40" i="59"/>
  <c r="BS44" i="59"/>
  <c r="BS38" i="59"/>
  <c r="BS43" i="59"/>
  <c r="BS39" i="59"/>
  <c r="BS35" i="59"/>
  <c r="BS37" i="59"/>
  <c r="BS41" i="59"/>
  <c r="BS33" i="59"/>
  <c r="BS36" i="59"/>
  <c r="BS34" i="59"/>
  <c r="BS30" i="59"/>
  <c r="BS32" i="59"/>
  <c r="BS25" i="59"/>
  <c r="BS28" i="59"/>
  <c r="BS31" i="59"/>
  <c r="BS29" i="59"/>
  <c r="BS23" i="59"/>
  <c r="BS18" i="59"/>
  <c r="BS24" i="59"/>
  <c r="BS19" i="59"/>
  <c r="BS26" i="59"/>
  <c r="BS20" i="59"/>
  <c r="BS27" i="59"/>
  <c r="BS21" i="59"/>
  <c r="BS15" i="59"/>
  <c r="BS22" i="59"/>
  <c r="BS17" i="59"/>
  <c r="BS14" i="59"/>
  <c r="BS9" i="59"/>
  <c r="BS10" i="59"/>
  <c r="BS11" i="59"/>
  <c r="BS12" i="59"/>
  <c r="BS16" i="59"/>
  <c r="BS13" i="59"/>
  <c r="BS8" i="59"/>
  <c r="AJ50" i="59"/>
  <c r="AJ51" i="59"/>
  <c r="AJ52" i="59"/>
  <c r="AJ53" i="59"/>
  <c r="AJ48" i="59"/>
  <c r="AJ49" i="59"/>
  <c r="AJ46" i="59"/>
  <c r="AJ47" i="59"/>
  <c r="AJ42" i="59"/>
  <c r="AJ44" i="59"/>
  <c r="AJ41" i="59"/>
  <c r="AJ45" i="59"/>
  <c r="AJ43" i="59"/>
  <c r="AJ39" i="59"/>
  <c r="AJ40" i="59"/>
  <c r="AJ35" i="59"/>
  <c r="AJ37" i="59"/>
  <c r="AJ36" i="59"/>
  <c r="AJ38" i="59"/>
  <c r="AJ34" i="59"/>
  <c r="AJ29" i="59"/>
  <c r="AJ31" i="59"/>
  <c r="AJ26" i="59"/>
  <c r="AJ33" i="59"/>
  <c r="AJ32" i="59"/>
  <c r="AJ30" i="59"/>
  <c r="AJ24" i="59"/>
  <c r="AJ19" i="59"/>
  <c r="AJ25" i="59"/>
  <c r="AJ20" i="59"/>
  <c r="AJ27" i="59"/>
  <c r="AJ21" i="59"/>
  <c r="AJ28" i="59"/>
  <c r="AJ22" i="59"/>
  <c r="AJ16" i="59"/>
  <c r="AJ23" i="59"/>
  <c r="AJ17" i="59"/>
  <c r="AJ15" i="59"/>
  <c r="AJ14" i="59"/>
  <c r="AJ9" i="59"/>
  <c r="AJ10" i="59"/>
  <c r="AJ18" i="59"/>
  <c r="AJ11" i="59"/>
  <c r="AJ12" i="59"/>
  <c r="AJ13" i="59"/>
  <c r="AJ8" i="59"/>
  <c r="BT50" i="59"/>
  <c r="BT51" i="59"/>
  <c r="BT52" i="59"/>
  <c r="BT53" i="59"/>
  <c r="BT48" i="59"/>
  <c r="BT49" i="59"/>
  <c r="BT46" i="59"/>
  <c r="BT47" i="59"/>
  <c r="BT42" i="59"/>
  <c r="BT44" i="59"/>
  <c r="BT41" i="59"/>
  <c r="BT45" i="59"/>
  <c r="BT43" i="59"/>
  <c r="BT39" i="59"/>
  <c r="BT40" i="59"/>
  <c r="BT35" i="59"/>
  <c r="BT36" i="59"/>
  <c r="BT38" i="59"/>
  <c r="BT34" i="59"/>
  <c r="BT29" i="59"/>
  <c r="BT37" i="59"/>
  <c r="BT31" i="59"/>
  <c r="BT26" i="59"/>
  <c r="BT33" i="59"/>
  <c r="BT32" i="59"/>
  <c r="BT30" i="59"/>
  <c r="BT24" i="59"/>
  <c r="BT28" i="59"/>
  <c r="BT19" i="59"/>
  <c r="BT25" i="59"/>
  <c r="BT20" i="59"/>
  <c r="BT27" i="59"/>
  <c r="BT21" i="59"/>
  <c r="BT22" i="59"/>
  <c r="BT16" i="59"/>
  <c r="BT23" i="59"/>
  <c r="BT17" i="59"/>
  <c r="BT15" i="59"/>
  <c r="BT14" i="59"/>
  <c r="BT9" i="59"/>
  <c r="BT10" i="59"/>
  <c r="BT18" i="59"/>
  <c r="BT11" i="59"/>
  <c r="BT12" i="59"/>
  <c r="BT13" i="59"/>
  <c r="BT8" i="59"/>
  <c r="AK51" i="59"/>
  <c r="AK52" i="59"/>
  <c r="AK53" i="59"/>
  <c r="AK48" i="59"/>
  <c r="AK49" i="59"/>
  <c r="AK47" i="59"/>
  <c r="AK50" i="59"/>
  <c r="AK43" i="59"/>
  <c r="AK45" i="59"/>
  <c r="AK46" i="59"/>
  <c r="AK40" i="59"/>
  <c r="AK44" i="59"/>
  <c r="AK42" i="59"/>
  <c r="AK41" i="59"/>
  <c r="AK37" i="59"/>
  <c r="AK36" i="59"/>
  <c r="AK38" i="59"/>
  <c r="AK39" i="59"/>
  <c r="AK35" i="59"/>
  <c r="AK30" i="59"/>
  <c r="AK31" i="59"/>
  <c r="AK32" i="59"/>
  <c r="AK33" i="59"/>
  <c r="AK34" i="59"/>
  <c r="AK27" i="59"/>
  <c r="AK29" i="59"/>
  <c r="AK25" i="59"/>
  <c r="AK19" i="59"/>
  <c r="AK24" i="59"/>
  <c r="AK20" i="59"/>
  <c r="AK26" i="59"/>
  <c r="AK21" i="59"/>
  <c r="AK15" i="59"/>
  <c r="AK28" i="59"/>
  <c r="AK22" i="59"/>
  <c r="AK16" i="59"/>
  <c r="AK23" i="59"/>
  <c r="AK17" i="59"/>
  <c r="AK10" i="59"/>
  <c r="AK18" i="59"/>
  <c r="AK11" i="59"/>
  <c r="AK8" i="59"/>
  <c r="AK12" i="59"/>
  <c r="AK13" i="59"/>
  <c r="AK14" i="59"/>
  <c r="AK9" i="59"/>
  <c r="BU51" i="59"/>
  <c r="BU52" i="59"/>
  <c r="BU53" i="59"/>
  <c r="BU48" i="59"/>
  <c r="BU49" i="59"/>
  <c r="BU47" i="59"/>
  <c r="BU50" i="59"/>
  <c r="BU43" i="59"/>
  <c r="BU45" i="59"/>
  <c r="BU46" i="59"/>
  <c r="BU40" i="59"/>
  <c r="BU44" i="59"/>
  <c r="BU42" i="59"/>
  <c r="BU41" i="59"/>
  <c r="BU36" i="59"/>
  <c r="BU37" i="59"/>
  <c r="BU38" i="59"/>
  <c r="BU39" i="59"/>
  <c r="BU35" i="59"/>
  <c r="BU30" i="59"/>
  <c r="BU31" i="59"/>
  <c r="BU32" i="59"/>
  <c r="BU33" i="59"/>
  <c r="BU34" i="59"/>
  <c r="BU27" i="59"/>
  <c r="BU29" i="59"/>
  <c r="BU25" i="59"/>
  <c r="BU19" i="59"/>
  <c r="BU24" i="59"/>
  <c r="BU20" i="59"/>
  <c r="BU26" i="59"/>
  <c r="BU21" i="59"/>
  <c r="BU15" i="59"/>
  <c r="BU22" i="59"/>
  <c r="BU16" i="59"/>
  <c r="BU23" i="59"/>
  <c r="BU17" i="59"/>
  <c r="BU28" i="59"/>
  <c r="BU10" i="59"/>
  <c r="BU18" i="59"/>
  <c r="BU11" i="59"/>
  <c r="BU8" i="59"/>
  <c r="BU12" i="59"/>
  <c r="BU13" i="59"/>
  <c r="BU14" i="59"/>
  <c r="BU9" i="59"/>
  <c r="AL52" i="59"/>
  <c r="AL53" i="59"/>
  <c r="AL48" i="59"/>
  <c r="AL49" i="59"/>
  <c r="AL50" i="59"/>
  <c r="AL47" i="59"/>
  <c r="AL43" i="59"/>
  <c r="AL51" i="59"/>
  <c r="AL44" i="59"/>
  <c r="AL45" i="59"/>
  <c r="AL37" i="59"/>
  <c r="AL46" i="59"/>
  <c r="AL42" i="59"/>
  <c r="AL41" i="59"/>
  <c r="AL38" i="59"/>
  <c r="AL39" i="59"/>
  <c r="AL40" i="59"/>
  <c r="AL36" i="59"/>
  <c r="AL31" i="59"/>
  <c r="AL32" i="59"/>
  <c r="AL33" i="59"/>
  <c r="AL34" i="59"/>
  <c r="AL35" i="59"/>
  <c r="AL28" i="59"/>
  <c r="AL29" i="59"/>
  <c r="AL30" i="59"/>
  <c r="AL26" i="59"/>
  <c r="AL24" i="59"/>
  <c r="AL20" i="59"/>
  <c r="AL25" i="59"/>
  <c r="AL21" i="59"/>
  <c r="AL27" i="59"/>
  <c r="AL22" i="59"/>
  <c r="AL16" i="59"/>
  <c r="AL23" i="59"/>
  <c r="AL17" i="59"/>
  <c r="AL18" i="59"/>
  <c r="AL11" i="59"/>
  <c r="AL12" i="59"/>
  <c r="AL19" i="59"/>
  <c r="AL13" i="59"/>
  <c r="AL9" i="59"/>
  <c r="AL8" i="59"/>
  <c r="AL14" i="59"/>
  <c r="AL15" i="59"/>
  <c r="AL10" i="59"/>
  <c r="BV52" i="59"/>
  <c r="BV53" i="59"/>
  <c r="BV48" i="59"/>
  <c r="BV49" i="59"/>
  <c r="BV50" i="59"/>
  <c r="BV47" i="59"/>
  <c r="BV43" i="59"/>
  <c r="BV51" i="59"/>
  <c r="BV44" i="59"/>
  <c r="BV45" i="59"/>
  <c r="BV37" i="59"/>
  <c r="BV46" i="59"/>
  <c r="BV42" i="59"/>
  <c r="BV41" i="59"/>
  <c r="BV38" i="59"/>
  <c r="BV32" i="59"/>
  <c r="BV39" i="59"/>
  <c r="BV40" i="59"/>
  <c r="BV36" i="59"/>
  <c r="BV31" i="59"/>
  <c r="BV33" i="59"/>
  <c r="BV34" i="59"/>
  <c r="BV35" i="59"/>
  <c r="BV28" i="59"/>
  <c r="BV29" i="59"/>
  <c r="BV30" i="59"/>
  <c r="BV26" i="59"/>
  <c r="BV24" i="59"/>
  <c r="BV20" i="59"/>
  <c r="BV25" i="59"/>
  <c r="BV21" i="59"/>
  <c r="BV27" i="59"/>
  <c r="BV22" i="59"/>
  <c r="BV16" i="59"/>
  <c r="BV23" i="59"/>
  <c r="BV17" i="59"/>
  <c r="BV18" i="59"/>
  <c r="BV12" i="59"/>
  <c r="BV11" i="59"/>
  <c r="BV19" i="59"/>
  <c r="BV13" i="59"/>
  <c r="BV9" i="59"/>
  <c r="BV8" i="59"/>
  <c r="BV14" i="59"/>
  <c r="BV15" i="59"/>
  <c r="BV10" i="59"/>
  <c r="AM53" i="59"/>
  <c r="AM48" i="59"/>
  <c r="AM49" i="59"/>
  <c r="AM50" i="59"/>
  <c r="AM51" i="59"/>
  <c r="AM43" i="59"/>
  <c r="AM44" i="59"/>
  <c r="AM45" i="59"/>
  <c r="AM52" i="59"/>
  <c r="AM47" i="59"/>
  <c r="AM38" i="59"/>
  <c r="AM46" i="59"/>
  <c r="AM42" i="59"/>
  <c r="AM33" i="59"/>
  <c r="AM39" i="59"/>
  <c r="AM40" i="59"/>
  <c r="AM41" i="59"/>
  <c r="AM37" i="59"/>
  <c r="AM32" i="59"/>
  <c r="AM28" i="59"/>
  <c r="AM34" i="59"/>
  <c r="AM35" i="59"/>
  <c r="AM36" i="59"/>
  <c r="AM29" i="59"/>
  <c r="AM30" i="59"/>
  <c r="AM31" i="59"/>
  <c r="AM27" i="59"/>
  <c r="AM25" i="59"/>
  <c r="AM21" i="59"/>
  <c r="AM26" i="59"/>
  <c r="AM22" i="59"/>
  <c r="AM16" i="59"/>
  <c r="AM23" i="59"/>
  <c r="AM17" i="59"/>
  <c r="AM18" i="59"/>
  <c r="AM19" i="59"/>
  <c r="AM13" i="59"/>
  <c r="AM24" i="59"/>
  <c r="AM20" i="59"/>
  <c r="AM12" i="59"/>
  <c r="AM8" i="59"/>
  <c r="AM14" i="59"/>
  <c r="AM9" i="59"/>
  <c r="AM15" i="59"/>
  <c r="AM10" i="59"/>
  <c r="AM11" i="59"/>
  <c r="BW53" i="59"/>
  <c r="BW48" i="59"/>
  <c r="BW49" i="59"/>
  <c r="BW50" i="59"/>
  <c r="BW51" i="59"/>
  <c r="BW43" i="59"/>
  <c r="BW44" i="59"/>
  <c r="BW45" i="59"/>
  <c r="BW52" i="59"/>
  <c r="BW47" i="59"/>
  <c r="BW38" i="59"/>
  <c r="BW46" i="59"/>
  <c r="BW42" i="59"/>
  <c r="BW37" i="59"/>
  <c r="BW33" i="59"/>
  <c r="BW39" i="59"/>
  <c r="BW40" i="59"/>
  <c r="BW41" i="59"/>
  <c r="BW32" i="59"/>
  <c r="BW28" i="59"/>
  <c r="BW34" i="59"/>
  <c r="BW35" i="59"/>
  <c r="BW36" i="59"/>
  <c r="BW29" i="59"/>
  <c r="BW30" i="59"/>
  <c r="BW31" i="59"/>
  <c r="BW27" i="59"/>
  <c r="BW25" i="59"/>
  <c r="BW21" i="59"/>
  <c r="BW26" i="59"/>
  <c r="BW22" i="59"/>
  <c r="BW16" i="59"/>
  <c r="BW23" i="59"/>
  <c r="BW17" i="59"/>
  <c r="BW18" i="59"/>
  <c r="BW19" i="59"/>
  <c r="BW13" i="59"/>
  <c r="BW24" i="59"/>
  <c r="BW20" i="59"/>
  <c r="BW12" i="59"/>
  <c r="BW8" i="59"/>
  <c r="BW10" i="59"/>
  <c r="BW14" i="59"/>
  <c r="BW9" i="59"/>
  <c r="BW15" i="59"/>
  <c r="BW11" i="59"/>
  <c r="V48" i="59"/>
  <c r="V49" i="59"/>
  <c r="V50" i="59"/>
  <c r="V51" i="59"/>
  <c r="V52" i="59"/>
  <c r="V53" i="59"/>
  <c r="V44" i="59"/>
  <c r="V45" i="59"/>
  <c r="V46" i="59"/>
  <c r="V43" i="59"/>
  <c r="V39" i="59"/>
  <c r="V47" i="59"/>
  <c r="V42" i="59"/>
  <c r="V38" i="59"/>
  <c r="V41" i="59"/>
  <c r="V37" i="59"/>
  <c r="V34" i="59"/>
  <c r="V40" i="59"/>
  <c r="V35" i="59"/>
  <c r="V36" i="59"/>
  <c r="V33" i="59"/>
  <c r="V29" i="59"/>
  <c r="V31" i="59"/>
  <c r="V32" i="59"/>
  <c r="V30" i="59"/>
  <c r="V28" i="59"/>
  <c r="V26" i="59"/>
  <c r="V22" i="59"/>
  <c r="V27" i="59"/>
  <c r="V23" i="59"/>
  <c r="V17" i="59"/>
  <c r="V24" i="59"/>
  <c r="V18" i="59"/>
  <c r="V19" i="59"/>
  <c r="V20" i="59"/>
  <c r="V14" i="59"/>
  <c r="V25" i="59"/>
  <c r="V21" i="59"/>
  <c r="V8" i="59"/>
  <c r="V9" i="59"/>
  <c r="V15" i="59"/>
  <c r="V10" i="59"/>
  <c r="V16" i="59"/>
  <c r="V13" i="59"/>
  <c r="V11" i="59"/>
  <c r="V12" i="59"/>
  <c r="A56" i="59"/>
  <c r="E49" i="59"/>
  <c r="E50" i="59"/>
  <c r="E51" i="59"/>
  <c r="E52" i="59"/>
  <c r="E53" i="59"/>
  <c r="E45" i="59"/>
  <c r="E46" i="59"/>
  <c r="E47" i="59"/>
  <c r="E48" i="59"/>
  <c r="E40" i="59"/>
  <c r="E43" i="59"/>
  <c r="E42" i="59"/>
  <c r="E44" i="59"/>
  <c r="E38" i="59"/>
  <c r="E39" i="59"/>
  <c r="E35" i="59"/>
  <c r="E41" i="59"/>
  <c r="E37" i="59"/>
  <c r="E33" i="59"/>
  <c r="E34" i="59"/>
  <c r="E30" i="59"/>
  <c r="E36" i="59"/>
  <c r="E29" i="59"/>
  <c r="E25" i="59"/>
  <c r="E31" i="59"/>
  <c r="E32" i="59"/>
  <c r="E28" i="59"/>
  <c r="E27" i="59"/>
  <c r="E23" i="59"/>
  <c r="E24" i="59"/>
  <c r="E18" i="59"/>
  <c r="E19" i="59"/>
  <c r="E20" i="59"/>
  <c r="E21" i="59"/>
  <c r="E15" i="59"/>
  <c r="E26" i="59"/>
  <c r="E22" i="59"/>
  <c r="E13" i="59"/>
  <c r="E9" i="59"/>
  <c r="E14" i="59"/>
  <c r="E10" i="59"/>
  <c r="E16" i="59"/>
  <c r="E11" i="59"/>
  <c r="E12" i="59"/>
  <c r="E17" i="59"/>
  <c r="E8" i="59"/>
  <c r="AO49" i="59"/>
  <c r="AO50" i="59"/>
  <c r="AO51" i="59"/>
  <c r="AO52" i="59"/>
  <c r="AO53" i="59"/>
  <c r="AO45" i="59"/>
  <c r="AO46" i="59"/>
  <c r="AO47" i="59"/>
  <c r="AO48" i="59"/>
  <c r="AO40" i="59"/>
  <c r="AO43" i="59"/>
  <c r="AO44" i="59"/>
  <c r="AO38" i="59"/>
  <c r="AO39" i="59"/>
  <c r="AO35" i="59"/>
  <c r="AO41" i="59"/>
  <c r="AO37" i="59"/>
  <c r="AO42" i="59"/>
  <c r="AO33" i="59"/>
  <c r="AO34" i="59"/>
  <c r="AO30" i="59"/>
  <c r="AO36" i="59"/>
  <c r="AO29" i="59"/>
  <c r="AO25" i="59"/>
  <c r="AO31" i="59"/>
  <c r="AO32" i="59"/>
  <c r="AO28" i="59"/>
  <c r="AO27" i="59"/>
  <c r="AO23" i="59"/>
  <c r="AO18" i="59"/>
  <c r="AO19" i="59"/>
  <c r="AO24" i="59"/>
  <c r="AO20" i="59"/>
  <c r="AO21" i="59"/>
  <c r="AO15" i="59"/>
  <c r="AO26" i="59"/>
  <c r="AO22" i="59"/>
  <c r="AO13" i="59"/>
  <c r="AO9" i="59"/>
  <c r="AO14" i="59"/>
  <c r="AO10" i="59"/>
  <c r="AO16" i="59"/>
  <c r="AO11" i="59"/>
  <c r="AO12" i="59"/>
  <c r="AO17" i="59"/>
  <c r="AO8" i="59"/>
  <c r="F50" i="59"/>
  <c r="F51" i="59"/>
  <c r="F52" i="59"/>
  <c r="F53" i="59"/>
  <c r="F48" i="59"/>
  <c r="F49" i="59"/>
  <c r="F46" i="59"/>
  <c r="F47" i="59"/>
  <c r="F41" i="59"/>
  <c r="F43" i="59"/>
  <c r="F44" i="59"/>
  <c r="F39" i="59"/>
  <c r="F45" i="59"/>
  <c r="F40" i="59"/>
  <c r="F38" i="59"/>
  <c r="F35" i="59"/>
  <c r="F36" i="59"/>
  <c r="F42" i="59"/>
  <c r="F34" i="59"/>
  <c r="F33" i="59"/>
  <c r="F29" i="59"/>
  <c r="F31" i="59"/>
  <c r="F37" i="59"/>
  <c r="F30" i="59"/>
  <c r="F26" i="59"/>
  <c r="F32" i="59"/>
  <c r="F24" i="59"/>
  <c r="F19" i="59"/>
  <c r="F28" i="59"/>
  <c r="F20" i="59"/>
  <c r="F21" i="59"/>
  <c r="F25" i="59"/>
  <c r="F22" i="59"/>
  <c r="F16" i="59"/>
  <c r="F27" i="59"/>
  <c r="F23" i="59"/>
  <c r="F18" i="59"/>
  <c r="F9" i="59"/>
  <c r="F14" i="59"/>
  <c r="F10" i="59"/>
  <c r="F15" i="59"/>
  <c r="F11" i="59"/>
  <c r="F12" i="59"/>
  <c r="F17" i="59"/>
  <c r="F13" i="59"/>
  <c r="F8" i="59"/>
  <c r="AP50" i="59"/>
  <c r="AP51" i="59"/>
  <c r="AP52" i="59"/>
  <c r="AP53" i="59"/>
  <c r="AP48" i="59"/>
  <c r="AP49" i="59"/>
  <c r="AP46" i="59"/>
  <c r="AP47" i="59"/>
  <c r="AP42" i="59"/>
  <c r="AP41" i="59"/>
  <c r="AP43" i="59"/>
  <c r="AP44" i="59"/>
  <c r="AP39" i="59"/>
  <c r="AP45" i="59"/>
  <c r="AP40" i="59"/>
  <c r="AP38" i="59"/>
  <c r="AP35" i="59"/>
  <c r="AP36" i="59"/>
  <c r="AP34" i="59"/>
  <c r="AP37" i="59"/>
  <c r="AP33" i="59"/>
  <c r="AP29" i="59"/>
  <c r="AP31" i="59"/>
  <c r="AP30" i="59"/>
  <c r="AP26" i="59"/>
  <c r="AP32" i="59"/>
  <c r="AP28" i="59"/>
  <c r="AP24" i="59"/>
  <c r="AP19" i="59"/>
  <c r="AP20" i="59"/>
  <c r="AP21" i="59"/>
  <c r="AP25" i="59"/>
  <c r="AP22" i="59"/>
  <c r="AP16" i="59"/>
  <c r="AP27" i="59"/>
  <c r="AP23" i="59"/>
  <c r="AP18" i="59"/>
  <c r="AP9" i="59"/>
  <c r="AP14" i="59"/>
  <c r="AP10" i="59"/>
  <c r="AP15" i="59"/>
  <c r="AP11" i="59"/>
  <c r="AP12" i="59"/>
  <c r="AP17" i="59"/>
  <c r="AP13" i="59"/>
  <c r="AP8" i="59"/>
  <c r="G51" i="59"/>
  <c r="G52" i="59"/>
  <c r="G53" i="59"/>
  <c r="G48" i="59"/>
  <c r="G49" i="59"/>
  <c r="G50" i="59"/>
  <c r="G47" i="59"/>
  <c r="G43" i="59"/>
  <c r="G46" i="59"/>
  <c r="G42" i="59"/>
  <c r="G44" i="59"/>
  <c r="G45" i="59"/>
  <c r="G40" i="59"/>
  <c r="G41" i="59"/>
  <c r="G36" i="59"/>
  <c r="G39" i="59"/>
  <c r="G37" i="59"/>
  <c r="G38" i="59"/>
  <c r="G35" i="59"/>
  <c r="G30" i="59"/>
  <c r="G34" i="59"/>
  <c r="G31" i="59"/>
  <c r="G32" i="59"/>
  <c r="G33" i="59"/>
  <c r="G29" i="59"/>
  <c r="G27" i="59"/>
  <c r="G25" i="59"/>
  <c r="G19" i="59"/>
  <c r="G28" i="59"/>
  <c r="G20" i="59"/>
  <c r="G21" i="59"/>
  <c r="G15" i="59"/>
  <c r="G22" i="59"/>
  <c r="G16" i="59"/>
  <c r="G26" i="59"/>
  <c r="G23" i="59"/>
  <c r="G17" i="59"/>
  <c r="G24" i="59"/>
  <c r="G14" i="59"/>
  <c r="G10" i="59"/>
  <c r="G11" i="59"/>
  <c r="G8" i="59"/>
  <c r="G12" i="59"/>
  <c r="G13" i="59"/>
  <c r="G18" i="59"/>
  <c r="G9" i="59"/>
  <c r="AQ51" i="59"/>
  <c r="AQ52" i="59"/>
  <c r="AQ53" i="59"/>
  <c r="AQ48" i="59"/>
  <c r="AQ49" i="59"/>
  <c r="AQ50" i="59"/>
  <c r="AQ47" i="59"/>
  <c r="AQ43" i="59"/>
  <c r="AQ46" i="59"/>
  <c r="AQ42" i="59"/>
  <c r="AQ44" i="59"/>
  <c r="AQ45" i="59"/>
  <c r="AQ40" i="59"/>
  <c r="AQ41" i="59"/>
  <c r="AQ36" i="59"/>
  <c r="AQ39" i="59"/>
  <c r="AQ37" i="59"/>
  <c r="AQ38" i="59"/>
  <c r="AQ35" i="59"/>
  <c r="AQ30" i="59"/>
  <c r="AQ34" i="59"/>
  <c r="AQ31" i="59"/>
  <c r="AQ32" i="59"/>
  <c r="AQ33" i="59"/>
  <c r="AQ29" i="59"/>
  <c r="AQ27" i="59"/>
  <c r="AQ25" i="59"/>
  <c r="AQ19" i="59"/>
  <c r="AQ20" i="59"/>
  <c r="AQ28" i="59"/>
  <c r="AQ24" i="59"/>
  <c r="AQ21" i="59"/>
  <c r="AQ15" i="59"/>
  <c r="AQ22" i="59"/>
  <c r="AQ16" i="59"/>
  <c r="AQ26" i="59"/>
  <c r="AQ23" i="59"/>
  <c r="AQ17" i="59"/>
  <c r="AQ14" i="59"/>
  <c r="AQ10" i="59"/>
  <c r="AQ11" i="59"/>
  <c r="AQ8" i="59"/>
  <c r="AQ12" i="59"/>
  <c r="AQ13" i="59"/>
  <c r="AQ18" i="59"/>
  <c r="AQ9" i="59"/>
  <c r="H52" i="59"/>
  <c r="H53" i="59"/>
  <c r="H48" i="59"/>
  <c r="H49" i="59"/>
  <c r="H50" i="59"/>
  <c r="H47" i="59"/>
  <c r="H51" i="59"/>
  <c r="H43" i="59"/>
  <c r="H44" i="59"/>
  <c r="H37" i="59"/>
  <c r="H45" i="59"/>
  <c r="H41" i="59"/>
  <c r="H46" i="59"/>
  <c r="H42" i="59"/>
  <c r="H39" i="59"/>
  <c r="H40" i="59"/>
  <c r="H38" i="59"/>
  <c r="H36" i="59"/>
  <c r="H34" i="59"/>
  <c r="H31" i="59"/>
  <c r="H32" i="59"/>
  <c r="H35" i="59"/>
  <c r="H30" i="59"/>
  <c r="H28" i="59"/>
  <c r="H33" i="59"/>
  <c r="H29" i="59"/>
  <c r="H26" i="59"/>
  <c r="H20" i="59"/>
  <c r="H21" i="59"/>
  <c r="H22" i="59"/>
  <c r="H16" i="59"/>
  <c r="H25" i="59"/>
  <c r="H23" i="59"/>
  <c r="H17" i="59"/>
  <c r="H27" i="59"/>
  <c r="H24" i="59"/>
  <c r="H18" i="59"/>
  <c r="H11" i="59"/>
  <c r="H19" i="59"/>
  <c r="H15" i="59"/>
  <c r="H12" i="59"/>
  <c r="H9" i="59"/>
  <c r="H13" i="59"/>
  <c r="H8" i="59"/>
  <c r="H14" i="59"/>
  <c r="H10" i="59"/>
  <c r="AR52" i="59"/>
  <c r="AR53" i="59"/>
  <c r="AR48" i="59"/>
  <c r="AR49" i="59"/>
  <c r="AR50" i="59"/>
  <c r="AR47" i="59"/>
  <c r="AR51" i="59"/>
  <c r="AR43" i="59"/>
  <c r="AR44" i="59"/>
  <c r="AR37" i="59"/>
  <c r="AR45" i="59"/>
  <c r="AR41" i="59"/>
  <c r="AR46" i="59"/>
  <c r="AR42" i="59"/>
  <c r="AR39" i="59"/>
  <c r="AR40" i="59"/>
  <c r="AR38" i="59"/>
  <c r="AR36" i="59"/>
  <c r="AR34" i="59"/>
  <c r="AR31" i="59"/>
  <c r="AR32" i="59"/>
  <c r="AR35" i="59"/>
  <c r="AR30" i="59"/>
  <c r="AR33" i="59"/>
  <c r="AR29" i="59"/>
  <c r="AR26" i="59"/>
  <c r="AR20" i="59"/>
  <c r="AR28" i="59"/>
  <c r="AR24" i="59"/>
  <c r="AR21" i="59"/>
  <c r="AR22" i="59"/>
  <c r="AR16" i="59"/>
  <c r="AR25" i="59"/>
  <c r="AR23" i="59"/>
  <c r="AR17" i="59"/>
  <c r="AR27" i="59"/>
  <c r="AR18" i="59"/>
  <c r="AR11" i="59"/>
  <c r="AR19" i="59"/>
  <c r="AR15" i="59"/>
  <c r="AR12" i="59"/>
  <c r="AR9" i="59"/>
  <c r="AR13" i="59"/>
  <c r="AR8" i="59"/>
  <c r="AR14" i="59"/>
  <c r="AR10" i="59"/>
  <c r="I53" i="59"/>
  <c r="I48" i="59"/>
  <c r="I49" i="59"/>
  <c r="I50" i="59"/>
  <c r="I51" i="59"/>
  <c r="I43" i="59"/>
  <c r="I44" i="59"/>
  <c r="I52" i="59"/>
  <c r="I45" i="59"/>
  <c r="I47" i="59"/>
  <c r="I38" i="59"/>
  <c r="I46" i="59"/>
  <c r="I42" i="59"/>
  <c r="I40" i="59"/>
  <c r="I37" i="59"/>
  <c r="I41" i="59"/>
  <c r="I33" i="59"/>
  <c r="I39" i="59"/>
  <c r="I32" i="59"/>
  <c r="I35" i="59"/>
  <c r="I36" i="59"/>
  <c r="I34" i="59"/>
  <c r="I28" i="59"/>
  <c r="I31" i="59"/>
  <c r="I29" i="59"/>
  <c r="I30" i="59"/>
  <c r="I27" i="59"/>
  <c r="I21" i="59"/>
  <c r="I22" i="59"/>
  <c r="I16" i="59"/>
  <c r="I25" i="59"/>
  <c r="I23" i="59"/>
  <c r="I17" i="59"/>
  <c r="I26" i="59"/>
  <c r="I24" i="59"/>
  <c r="I18" i="59"/>
  <c r="I19" i="59"/>
  <c r="I13" i="59"/>
  <c r="I20" i="59"/>
  <c r="I15" i="59"/>
  <c r="I12" i="59"/>
  <c r="I8" i="59"/>
  <c r="I9" i="59"/>
  <c r="I14" i="59"/>
  <c r="I10" i="59"/>
  <c r="I11" i="59"/>
  <c r="AS53" i="59"/>
  <c r="AS48" i="59"/>
  <c r="AS49" i="59"/>
  <c r="AS50" i="59"/>
  <c r="AS51" i="59"/>
  <c r="AS43" i="59"/>
  <c r="AS44" i="59"/>
  <c r="AS52" i="59"/>
  <c r="AS45" i="59"/>
  <c r="AS47" i="59"/>
  <c r="AS38" i="59"/>
  <c r="AS46" i="59"/>
  <c r="AS42" i="59"/>
  <c r="AS40" i="59"/>
  <c r="AS37" i="59"/>
  <c r="AS41" i="59"/>
  <c r="AS33" i="59"/>
  <c r="AS39" i="59"/>
  <c r="AS32" i="59"/>
  <c r="AS35" i="59"/>
  <c r="AS36" i="59"/>
  <c r="AS28" i="59"/>
  <c r="AS34" i="59"/>
  <c r="AS31" i="59"/>
  <c r="AS29" i="59"/>
  <c r="AS30" i="59"/>
  <c r="AS27" i="59"/>
  <c r="AS24" i="59"/>
  <c r="AS21" i="59"/>
  <c r="AS22" i="59"/>
  <c r="AS16" i="59"/>
  <c r="AS25" i="59"/>
  <c r="AS23" i="59"/>
  <c r="AS17" i="59"/>
  <c r="AS26" i="59"/>
  <c r="AS18" i="59"/>
  <c r="AS19" i="59"/>
  <c r="AS13" i="59"/>
  <c r="AS20" i="59"/>
  <c r="AS15" i="59"/>
  <c r="AS12" i="59"/>
  <c r="AS8" i="59"/>
  <c r="AS9" i="59"/>
  <c r="AS14" i="59"/>
  <c r="AS10" i="59"/>
  <c r="AS11" i="59"/>
  <c r="BR48" i="59"/>
  <c r="BR49" i="59"/>
  <c r="BR50" i="59"/>
  <c r="BR51" i="59"/>
  <c r="BR52" i="59"/>
  <c r="BR44" i="59"/>
  <c r="BR45" i="59"/>
  <c r="BR46" i="59"/>
  <c r="BR53" i="59"/>
  <c r="BR43" i="59"/>
  <c r="BR39" i="59"/>
  <c r="BR47" i="59"/>
  <c r="BR37" i="59"/>
  <c r="BR38" i="59"/>
  <c r="BR41" i="59"/>
  <c r="BR42" i="59"/>
  <c r="BR34" i="59"/>
  <c r="BR40" i="59"/>
  <c r="BR35" i="59"/>
  <c r="BR36" i="59"/>
  <c r="BR29" i="59"/>
  <c r="BR33" i="59"/>
  <c r="BR31" i="59"/>
  <c r="BR30" i="59"/>
  <c r="BR32" i="59"/>
  <c r="BR28" i="59"/>
  <c r="BR22" i="59"/>
  <c r="BR23" i="59"/>
  <c r="BR17" i="59"/>
  <c r="BR18" i="59"/>
  <c r="BR25" i="59"/>
  <c r="BR24" i="59"/>
  <c r="BR19" i="59"/>
  <c r="BR26" i="59"/>
  <c r="BR20" i="59"/>
  <c r="BR14" i="59"/>
  <c r="BR27" i="59"/>
  <c r="BR21" i="59"/>
  <c r="BR16" i="59"/>
  <c r="BR13" i="59"/>
  <c r="BR15" i="59"/>
  <c r="BR8" i="59"/>
  <c r="BR9" i="59"/>
  <c r="BR10" i="59"/>
  <c r="BR11" i="59"/>
  <c r="BR12" i="59"/>
  <c r="AZ48" i="59"/>
  <c r="AZ49" i="59"/>
  <c r="AZ50" i="59"/>
  <c r="AZ51" i="59"/>
  <c r="AZ52" i="59"/>
  <c r="AZ44" i="59"/>
  <c r="AZ53" i="59"/>
  <c r="AZ45" i="59"/>
  <c r="AZ46" i="59"/>
  <c r="AZ39" i="59"/>
  <c r="AZ43" i="59"/>
  <c r="AZ42" i="59"/>
  <c r="AZ47" i="59"/>
  <c r="AZ38" i="59"/>
  <c r="AZ37" i="59"/>
  <c r="AZ34" i="59"/>
  <c r="AZ40" i="59"/>
  <c r="AZ41" i="59"/>
  <c r="AZ29" i="59"/>
  <c r="AZ35" i="59"/>
  <c r="AZ36" i="59"/>
  <c r="AZ33" i="59"/>
  <c r="AZ30" i="59"/>
  <c r="AZ31" i="59"/>
  <c r="AZ32" i="59"/>
  <c r="AZ24" i="59"/>
  <c r="AZ22" i="59"/>
  <c r="AZ23" i="59"/>
  <c r="AZ17" i="59"/>
  <c r="AZ18" i="59"/>
  <c r="AZ25" i="59"/>
  <c r="AZ19" i="59"/>
  <c r="AZ26" i="59"/>
  <c r="AZ20" i="59"/>
  <c r="AZ14" i="59"/>
  <c r="AZ28" i="59"/>
  <c r="AZ27" i="59"/>
  <c r="AZ21" i="59"/>
  <c r="AZ16" i="59"/>
  <c r="AZ15" i="59"/>
  <c r="AZ8" i="59"/>
  <c r="AZ9" i="59"/>
  <c r="AZ13" i="59"/>
  <c r="AZ10" i="59"/>
  <c r="AZ11" i="59"/>
  <c r="AZ12" i="59"/>
  <c r="K49" i="59"/>
  <c r="K50" i="59"/>
  <c r="K51" i="59"/>
  <c r="K52" i="59"/>
  <c r="K53" i="59"/>
  <c r="K45" i="59"/>
  <c r="K46" i="59"/>
  <c r="K47" i="59"/>
  <c r="K40" i="59"/>
  <c r="K44" i="59"/>
  <c r="K48" i="59"/>
  <c r="K42" i="59"/>
  <c r="K38" i="59"/>
  <c r="K43" i="59"/>
  <c r="K39" i="59"/>
  <c r="K35" i="59"/>
  <c r="K37" i="59"/>
  <c r="K41" i="59"/>
  <c r="K33" i="59"/>
  <c r="K36" i="59"/>
  <c r="K30" i="59"/>
  <c r="K34" i="59"/>
  <c r="K32" i="59"/>
  <c r="K25" i="59"/>
  <c r="K29" i="59"/>
  <c r="K28" i="59"/>
  <c r="K31" i="59"/>
  <c r="K23" i="59"/>
  <c r="K26" i="59"/>
  <c r="K24" i="59"/>
  <c r="K18" i="59"/>
  <c r="K27" i="59"/>
  <c r="K19" i="59"/>
  <c r="K20" i="59"/>
  <c r="K21" i="59"/>
  <c r="K15" i="59"/>
  <c r="K22" i="59"/>
  <c r="K16" i="59"/>
  <c r="K13" i="59"/>
  <c r="K9" i="59"/>
  <c r="K10" i="59"/>
  <c r="K17" i="59"/>
  <c r="K14" i="59"/>
  <c r="K11" i="59"/>
  <c r="K12" i="59"/>
  <c r="K8" i="59"/>
  <c r="AU49" i="59"/>
  <c r="AU50" i="59"/>
  <c r="AU51" i="59"/>
  <c r="AU52" i="59"/>
  <c r="AU53" i="59"/>
  <c r="AU45" i="59"/>
  <c r="AU46" i="59"/>
  <c r="AU47" i="59"/>
  <c r="AU40" i="59"/>
  <c r="AU48" i="59"/>
  <c r="AU44" i="59"/>
  <c r="AU42" i="59"/>
  <c r="AU38" i="59"/>
  <c r="AU43" i="59"/>
  <c r="AU39" i="59"/>
  <c r="AU35" i="59"/>
  <c r="AU37" i="59"/>
  <c r="AU41" i="59"/>
  <c r="AU33" i="59"/>
  <c r="AU36" i="59"/>
  <c r="AU30" i="59"/>
  <c r="AU34" i="59"/>
  <c r="AU32" i="59"/>
  <c r="AU28" i="59"/>
  <c r="AU25" i="59"/>
  <c r="AU29" i="59"/>
  <c r="AU31" i="59"/>
  <c r="AU23" i="59"/>
  <c r="AU26" i="59"/>
  <c r="AU18" i="59"/>
  <c r="AU27" i="59"/>
  <c r="AU19" i="59"/>
  <c r="AU20" i="59"/>
  <c r="AU24" i="59"/>
  <c r="AU21" i="59"/>
  <c r="AU15" i="59"/>
  <c r="AU22" i="59"/>
  <c r="AU16" i="59"/>
  <c r="AU13" i="59"/>
  <c r="AU9" i="59"/>
  <c r="AU10" i="59"/>
  <c r="AU17" i="59"/>
  <c r="AU14" i="59"/>
  <c r="AU11" i="59"/>
  <c r="AU12" i="59"/>
  <c r="AU8" i="59"/>
  <c r="L50" i="59"/>
  <c r="L51" i="59"/>
  <c r="L52" i="59"/>
  <c r="L53" i="59"/>
  <c r="L48" i="59"/>
  <c r="L46" i="59"/>
  <c r="L47" i="59"/>
  <c r="L42" i="59"/>
  <c r="L49" i="59"/>
  <c r="L44" i="59"/>
  <c r="L41" i="59"/>
  <c r="L45" i="59"/>
  <c r="L43" i="59"/>
  <c r="L39" i="59"/>
  <c r="L40" i="59"/>
  <c r="L35" i="59"/>
  <c r="L36" i="59"/>
  <c r="L38" i="59"/>
  <c r="L37" i="59"/>
  <c r="L34" i="59"/>
  <c r="L29" i="59"/>
  <c r="L33" i="59"/>
  <c r="L31" i="59"/>
  <c r="L26" i="59"/>
  <c r="L30" i="59"/>
  <c r="L32" i="59"/>
  <c r="L28" i="59"/>
  <c r="L25" i="59"/>
  <c r="L24" i="59"/>
  <c r="L27" i="59"/>
  <c r="L19" i="59"/>
  <c r="L20" i="59"/>
  <c r="L21" i="59"/>
  <c r="L22" i="59"/>
  <c r="L16" i="59"/>
  <c r="L23" i="59"/>
  <c r="L13" i="59"/>
  <c r="L9" i="59"/>
  <c r="L10" i="59"/>
  <c r="L17" i="59"/>
  <c r="L14" i="59"/>
  <c r="L11" i="59"/>
  <c r="L12" i="59"/>
  <c r="L18" i="59"/>
  <c r="L15" i="59"/>
  <c r="L8" i="59"/>
  <c r="AV50" i="59"/>
  <c r="AV51" i="59"/>
  <c r="AV52" i="59"/>
  <c r="AV53" i="59"/>
  <c r="AV48" i="59"/>
  <c r="AV46" i="59"/>
  <c r="AV47" i="59"/>
  <c r="AV42" i="59"/>
  <c r="AV49" i="59"/>
  <c r="AV44" i="59"/>
  <c r="AV41" i="59"/>
  <c r="AV45" i="59"/>
  <c r="AV43" i="59"/>
  <c r="AV39" i="59"/>
  <c r="AV40" i="59"/>
  <c r="AV35" i="59"/>
  <c r="AV36" i="59"/>
  <c r="AV38" i="59"/>
  <c r="AV37" i="59"/>
  <c r="AV34" i="59"/>
  <c r="AV29" i="59"/>
  <c r="AV33" i="59"/>
  <c r="AV31" i="59"/>
  <c r="AV26" i="59"/>
  <c r="AV30" i="59"/>
  <c r="AV32" i="59"/>
  <c r="AV28" i="59"/>
  <c r="AV24" i="59"/>
  <c r="AV25" i="59"/>
  <c r="AV27" i="59"/>
  <c r="AV19" i="59"/>
  <c r="AV20" i="59"/>
  <c r="AV21" i="59"/>
  <c r="AV22" i="59"/>
  <c r="AV16" i="59"/>
  <c r="AV23" i="59"/>
  <c r="AV13" i="59"/>
  <c r="AV9" i="59"/>
  <c r="AV10" i="59"/>
  <c r="AV17" i="59"/>
  <c r="AV14" i="59"/>
  <c r="AV11" i="59"/>
  <c r="AV12" i="59"/>
  <c r="AV18" i="59"/>
  <c r="AV15" i="59"/>
  <c r="AV8" i="59"/>
  <c r="M51" i="59"/>
  <c r="M52" i="59"/>
  <c r="M53" i="59"/>
  <c r="M48" i="59"/>
  <c r="M49" i="59"/>
  <c r="M50" i="59"/>
  <c r="M47" i="59"/>
  <c r="M43" i="59"/>
  <c r="M45" i="59"/>
  <c r="M46" i="59"/>
  <c r="M40" i="59"/>
  <c r="M44" i="59"/>
  <c r="M41" i="59"/>
  <c r="M36" i="59"/>
  <c r="M38" i="59"/>
  <c r="M42" i="59"/>
  <c r="M39" i="59"/>
  <c r="M35" i="59"/>
  <c r="M30" i="59"/>
  <c r="M33" i="59"/>
  <c r="M31" i="59"/>
  <c r="M32" i="59"/>
  <c r="M34" i="59"/>
  <c r="M37" i="59"/>
  <c r="M27" i="59"/>
  <c r="M29" i="59"/>
  <c r="M25" i="59"/>
  <c r="M26" i="59"/>
  <c r="M19" i="59"/>
  <c r="M20" i="59"/>
  <c r="M21" i="59"/>
  <c r="M15" i="59"/>
  <c r="M22" i="59"/>
  <c r="M16" i="59"/>
  <c r="M23" i="59"/>
  <c r="M17" i="59"/>
  <c r="M28" i="59"/>
  <c r="M24" i="59"/>
  <c r="M10" i="59"/>
  <c r="M14" i="59"/>
  <c r="M11" i="59"/>
  <c r="M8" i="59"/>
  <c r="M12" i="59"/>
  <c r="M18" i="59"/>
  <c r="M13" i="59"/>
  <c r="M9" i="59"/>
  <c r="AW51" i="59"/>
  <c r="AW52" i="59"/>
  <c r="AW53" i="59"/>
  <c r="AW48" i="59"/>
  <c r="AW49" i="59"/>
  <c r="AW50" i="59"/>
  <c r="AW47" i="59"/>
  <c r="AW43" i="59"/>
  <c r="AW45" i="59"/>
  <c r="AW46" i="59"/>
  <c r="AW40" i="59"/>
  <c r="AW44" i="59"/>
  <c r="AW41" i="59"/>
  <c r="AW36" i="59"/>
  <c r="AW38" i="59"/>
  <c r="AW42" i="59"/>
  <c r="AW39" i="59"/>
  <c r="AW35" i="59"/>
  <c r="AW30" i="59"/>
  <c r="AW33" i="59"/>
  <c r="AW31" i="59"/>
  <c r="AW32" i="59"/>
  <c r="AW34" i="59"/>
  <c r="AW37" i="59"/>
  <c r="AW27" i="59"/>
  <c r="AW29" i="59"/>
  <c r="AW28" i="59"/>
  <c r="AW25" i="59"/>
  <c r="AW26" i="59"/>
  <c r="AW19" i="59"/>
  <c r="AW20" i="59"/>
  <c r="AW21" i="59"/>
  <c r="AW15" i="59"/>
  <c r="AW24" i="59"/>
  <c r="AW22" i="59"/>
  <c r="AW16" i="59"/>
  <c r="AW23" i="59"/>
  <c r="AW17" i="59"/>
  <c r="AW10" i="59"/>
  <c r="AW14" i="59"/>
  <c r="AW11" i="59"/>
  <c r="AW8" i="59"/>
  <c r="AW12" i="59"/>
  <c r="AW18" i="59"/>
  <c r="AW13" i="59"/>
  <c r="AW9" i="59"/>
  <c r="N52" i="59"/>
  <c r="N53" i="59"/>
  <c r="N48" i="59"/>
  <c r="N49" i="59"/>
  <c r="N50" i="59"/>
  <c r="N47" i="59"/>
  <c r="N51" i="59"/>
  <c r="N43" i="59"/>
  <c r="N44" i="59"/>
  <c r="N45" i="59"/>
  <c r="N42" i="59"/>
  <c r="N37" i="59"/>
  <c r="N46" i="59"/>
  <c r="N41" i="59"/>
  <c r="N38" i="59"/>
  <c r="N39" i="59"/>
  <c r="N40" i="59"/>
  <c r="N36" i="59"/>
  <c r="N33" i="59"/>
  <c r="N31" i="59"/>
  <c r="N32" i="59"/>
  <c r="N34" i="59"/>
  <c r="N35" i="59"/>
  <c r="N29" i="59"/>
  <c r="N28" i="59"/>
  <c r="N30" i="59"/>
  <c r="N26" i="59"/>
  <c r="N27" i="59"/>
  <c r="N20" i="59"/>
  <c r="N21" i="59"/>
  <c r="N22" i="59"/>
  <c r="N16" i="59"/>
  <c r="N23" i="59"/>
  <c r="N17" i="59"/>
  <c r="N24" i="59"/>
  <c r="N18" i="59"/>
  <c r="N25" i="59"/>
  <c r="N19" i="59"/>
  <c r="N14" i="59"/>
  <c r="N11" i="59"/>
  <c r="N12" i="59"/>
  <c r="N9" i="59"/>
  <c r="N15" i="59"/>
  <c r="N8" i="59"/>
  <c r="N13" i="59"/>
  <c r="N10" i="59"/>
  <c r="AX52" i="59"/>
  <c r="AX53" i="59"/>
  <c r="AX48" i="59"/>
  <c r="AX49" i="59"/>
  <c r="AX50" i="59"/>
  <c r="AX47" i="59"/>
  <c r="AX51" i="59"/>
  <c r="AX43" i="59"/>
  <c r="AX44" i="59"/>
  <c r="AX45" i="59"/>
  <c r="AX42" i="59"/>
  <c r="AX37" i="59"/>
  <c r="AX46" i="59"/>
  <c r="AX41" i="59"/>
  <c r="AX38" i="59"/>
  <c r="AX39" i="59"/>
  <c r="AX40" i="59"/>
  <c r="AX36" i="59"/>
  <c r="AX33" i="59"/>
  <c r="AX31" i="59"/>
  <c r="AX32" i="59"/>
  <c r="AX34" i="59"/>
  <c r="AX35" i="59"/>
  <c r="AX29" i="59"/>
  <c r="AX30" i="59"/>
  <c r="AX26" i="59"/>
  <c r="AX28" i="59"/>
  <c r="AX27" i="59"/>
  <c r="AX20" i="59"/>
  <c r="AX21" i="59"/>
  <c r="AX24" i="59"/>
  <c r="AX22" i="59"/>
  <c r="AX16" i="59"/>
  <c r="AX23" i="59"/>
  <c r="AX17" i="59"/>
  <c r="AX18" i="59"/>
  <c r="AX25" i="59"/>
  <c r="AX19" i="59"/>
  <c r="AX14" i="59"/>
  <c r="AX11" i="59"/>
  <c r="AX12" i="59"/>
  <c r="AX9" i="59"/>
  <c r="AX15" i="59"/>
  <c r="AX8" i="59"/>
  <c r="AX13" i="59"/>
  <c r="AX10" i="59"/>
  <c r="O53" i="59"/>
  <c r="O48" i="59"/>
  <c r="O49" i="59"/>
  <c r="O50" i="59"/>
  <c r="O51" i="59"/>
  <c r="O43" i="59"/>
  <c r="O52" i="59"/>
  <c r="O44" i="59"/>
  <c r="O45" i="59"/>
  <c r="O47" i="59"/>
  <c r="O38" i="59"/>
  <c r="O46" i="59"/>
  <c r="O42" i="59"/>
  <c r="O37" i="59"/>
  <c r="O33" i="59"/>
  <c r="O39" i="59"/>
  <c r="O40" i="59"/>
  <c r="O41" i="59"/>
  <c r="O32" i="59"/>
  <c r="O34" i="59"/>
  <c r="O35" i="59"/>
  <c r="O36" i="59"/>
  <c r="O29" i="59"/>
  <c r="O28" i="59"/>
  <c r="O30" i="59"/>
  <c r="O31" i="59"/>
  <c r="O27" i="59"/>
  <c r="O21" i="59"/>
  <c r="O22" i="59"/>
  <c r="O16" i="59"/>
  <c r="O23" i="59"/>
  <c r="O17" i="59"/>
  <c r="O24" i="59"/>
  <c r="O18" i="59"/>
  <c r="O25" i="59"/>
  <c r="O19" i="59"/>
  <c r="O13" i="59"/>
  <c r="O26" i="59"/>
  <c r="O20" i="59"/>
  <c r="O12" i="59"/>
  <c r="O15" i="59"/>
  <c r="O8" i="59"/>
  <c r="O9" i="59"/>
  <c r="O10" i="59"/>
  <c r="O14" i="59"/>
  <c r="O11" i="59"/>
  <c r="AY53" i="59"/>
  <c r="AY48" i="59"/>
  <c r="AY49" i="59"/>
  <c r="AY50" i="59"/>
  <c r="AY51" i="59"/>
  <c r="AY43" i="59"/>
  <c r="AY52" i="59"/>
  <c r="AY44" i="59"/>
  <c r="AY45" i="59"/>
  <c r="AY47" i="59"/>
  <c r="AY38" i="59"/>
  <c r="AY46" i="59"/>
  <c r="AY42" i="59"/>
  <c r="AY37" i="59"/>
  <c r="AY33" i="59"/>
  <c r="AY39" i="59"/>
  <c r="AY40" i="59"/>
  <c r="AY41" i="59"/>
  <c r="AY32" i="59"/>
  <c r="AY34" i="59"/>
  <c r="AY28" i="59"/>
  <c r="AY35" i="59"/>
  <c r="AY36" i="59"/>
  <c r="AY29" i="59"/>
  <c r="AY30" i="59"/>
  <c r="AY31" i="59"/>
  <c r="AY27" i="59"/>
  <c r="AY21" i="59"/>
  <c r="AY24" i="59"/>
  <c r="AY22" i="59"/>
  <c r="AY16" i="59"/>
  <c r="AY23" i="59"/>
  <c r="AY17" i="59"/>
  <c r="AY18" i="59"/>
  <c r="AY25" i="59"/>
  <c r="AY19" i="59"/>
  <c r="AY13" i="59"/>
  <c r="AY26" i="59"/>
  <c r="AY20" i="59"/>
  <c r="AY12" i="59"/>
  <c r="AY15" i="59"/>
  <c r="AY8" i="59"/>
  <c r="AY9" i="59"/>
  <c r="AY10" i="59"/>
  <c r="AY14" i="59"/>
  <c r="AY11" i="59"/>
  <c r="AH48" i="59"/>
  <c r="AH49" i="59"/>
  <c r="AH50" i="59"/>
  <c r="AH51" i="59"/>
  <c r="AH52" i="59"/>
  <c r="AH44" i="59"/>
  <c r="AH45" i="59"/>
  <c r="AH46" i="59"/>
  <c r="AH53" i="59"/>
  <c r="AH43" i="59"/>
  <c r="AH39" i="59"/>
  <c r="AH47" i="59"/>
  <c r="AH38" i="59"/>
  <c r="AH42" i="59"/>
  <c r="AH41" i="59"/>
  <c r="AH34" i="59"/>
  <c r="AH37" i="59"/>
  <c r="AH40" i="59"/>
  <c r="AH35" i="59"/>
  <c r="AH36" i="59"/>
  <c r="AH29" i="59"/>
  <c r="AH33" i="59"/>
  <c r="AH31" i="59"/>
  <c r="AH30" i="59"/>
  <c r="AH32" i="59"/>
  <c r="AH28" i="59"/>
  <c r="AH22" i="59"/>
  <c r="AH23" i="59"/>
  <c r="AH17" i="59"/>
  <c r="AH18" i="59"/>
  <c r="AH25" i="59"/>
  <c r="AH24" i="59"/>
  <c r="AH19" i="59"/>
  <c r="AH26" i="59"/>
  <c r="AH20" i="59"/>
  <c r="AH14" i="59"/>
  <c r="AH27" i="59"/>
  <c r="AH21" i="59"/>
  <c r="AH16" i="59"/>
  <c r="AH13" i="59"/>
  <c r="AH15" i="59"/>
  <c r="AH8" i="59"/>
  <c r="AH9" i="59"/>
  <c r="AH10" i="59"/>
  <c r="AH11" i="59"/>
  <c r="AH12" i="59"/>
  <c r="P48" i="59"/>
  <c r="P49" i="59"/>
  <c r="P50" i="59"/>
  <c r="P51" i="59"/>
  <c r="P52" i="59"/>
  <c r="P44" i="59"/>
  <c r="P53" i="59"/>
  <c r="P45" i="59"/>
  <c r="P46" i="59"/>
  <c r="P39" i="59"/>
  <c r="P43" i="59"/>
  <c r="P42" i="59"/>
  <c r="P47" i="59"/>
  <c r="P38" i="59"/>
  <c r="P37" i="59"/>
  <c r="P34" i="59"/>
  <c r="P40" i="59"/>
  <c r="P41" i="59"/>
  <c r="P29" i="59"/>
  <c r="P35" i="59"/>
  <c r="P36" i="59"/>
  <c r="P33" i="59"/>
  <c r="P30" i="59"/>
  <c r="P31" i="59"/>
  <c r="P32" i="59"/>
  <c r="P28" i="59"/>
  <c r="P22" i="59"/>
  <c r="P23" i="59"/>
  <c r="P17" i="59"/>
  <c r="P24" i="59"/>
  <c r="P18" i="59"/>
  <c r="P25" i="59"/>
  <c r="P19" i="59"/>
  <c r="P26" i="59"/>
  <c r="P20" i="59"/>
  <c r="P14" i="59"/>
  <c r="P27" i="59"/>
  <c r="P21" i="59"/>
  <c r="P16" i="59"/>
  <c r="P15" i="59"/>
  <c r="P8" i="59"/>
  <c r="P9" i="59"/>
  <c r="P13" i="59"/>
  <c r="P10" i="59"/>
  <c r="P11" i="59"/>
  <c r="P12" i="59"/>
  <c r="Q49" i="59"/>
  <c r="Q50" i="59"/>
  <c r="Q51" i="59"/>
  <c r="Q52" i="59"/>
  <c r="Q53" i="59"/>
  <c r="Q45" i="59"/>
  <c r="Q46" i="59"/>
  <c r="Q48" i="59"/>
  <c r="Q47" i="59"/>
  <c r="Q40" i="59"/>
  <c r="Q43" i="59"/>
  <c r="Q42" i="59"/>
  <c r="Q44" i="59"/>
  <c r="Q38" i="59"/>
  <c r="Q39" i="59"/>
  <c r="Q35" i="59"/>
  <c r="Q41" i="59"/>
  <c r="Q37" i="59"/>
  <c r="Q33" i="59"/>
  <c r="Q34" i="59"/>
  <c r="Q30" i="59"/>
  <c r="Q36" i="59"/>
  <c r="Q25" i="59"/>
  <c r="Q31" i="59"/>
  <c r="Q32" i="59"/>
  <c r="Q28" i="59"/>
  <c r="Q29" i="59"/>
  <c r="Q23" i="59"/>
  <c r="Q24" i="59"/>
  <c r="Q18" i="59"/>
  <c r="Q19" i="59"/>
  <c r="Q26" i="59"/>
  <c r="Q20" i="59"/>
  <c r="Q27" i="59"/>
  <c r="Q21" i="59"/>
  <c r="Q15" i="59"/>
  <c r="Q22" i="59"/>
  <c r="Q17" i="59"/>
  <c r="Q9" i="59"/>
  <c r="Q13" i="59"/>
  <c r="Q10" i="59"/>
  <c r="Q11" i="59"/>
  <c r="Q14" i="59"/>
  <c r="Q12" i="59"/>
  <c r="Q16" i="59"/>
  <c r="Q8" i="59"/>
  <c r="BA49" i="59"/>
  <c r="BA50" i="59"/>
  <c r="BA51" i="59"/>
  <c r="BA52" i="59"/>
  <c r="BA53" i="59"/>
  <c r="BA45" i="59"/>
  <c r="BA46" i="59"/>
  <c r="BA48" i="59"/>
  <c r="BA47" i="59"/>
  <c r="BA40" i="59"/>
  <c r="BA43" i="59"/>
  <c r="BA42" i="59"/>
  <c r="BA44" i="59"/>
  <c r="BA38" i="59"/>
  <c r="BA39" i="59"/>
  <c r="BA35" i="59"/>
  <c r="BA41" i="59"/>
  <c r="BA37" i="59"/>
  <c r="BA33" i="59"/>
  <c r="BA34" i="59"/>
  <c r="BA30" i="59"/>
  <c r="BA36" i="59"/>
  <c r="BA28" i="59"/>
  <c r="BA25" i="59"/>
  <c r="BA31" i="59"/>
  <c r="BA32" i="59"/>
  <c r="BA29" i="59"/>
  <c r="BA23" i="59"/>
  <c r="BA18" i="59"/>
  <c r="BA19" i="59"/>
  <c r="BA26" i="59"/>
  <c r="BA20" i="59"/>
  <c r="BA27" i="59"/>
  <c r="BA21" i="59"/>
  <c r="BA15" i="59"/>
  <c r="BA24" i="59"/>
  <c r="BA22" i="59"/>
  <c r="BA17" i="59"/>
  <c r="BA9" i="59"/>
  <c r="BA13" i="59"/>
  <c r="BA10" i="59"/>
  <c r="BA11" i="59"/>
  <c r="BA14" i="59"/>
  <c r="BA12" i="59"/>
  <c r="BA16" i="59"/>
  <c r="BA8" i="59"/>
  <c r="R50" i="59"/>
  <c r="R51" i="59"/>
  <c r="R52" i="59"/>
  <c r="R53" i="59"/>
  <c r="R48" i="59"/>
  <c r="R46" i="59"/>
  <c r="R47" i="59"/>
  <c r="R42" i="59"/>
  <c r="R49" i="59"/>
  <c r="R41" i="59"/>
  <c r="R43" i="59"/>
  <c r="R44" i="59"/>
  <c r="R39" i="59"/>
  <c r="R45" i="59"/>
  <c r="R40" i="59"/>
  <c r="R38" i="59"/>
  <c r="R35" i="59"/>
  <c r="R36" i="59"/>
  <c r="R37" i="59"/>
  <c r="R34" i="59"/>
  <c r="R29" i="59"/>
  <c r="R31" i="59"/>
  <c r="R26" i="59"/>
  <c r="R32" i="59"/>
  <c r="R33" i="59"/>
  <c r="R30" i="59"/>
  <c r="R24" i="59"/>
  <c r="R19" i="59"/>
  <c r="R25" i="59"/>
  <c r="R20" i="59"/>
  <c r="R27" i="59"/>
  <c r="R21" i="59"/>
  <c r="R28" i="59"/>
  <c r="R22" i="59"/>
  <c r="R16" i="59"/>
  <c r="R23" i="59"/>
  <c r="R17" i="59"/>
  <c r="R15" i="59"/>
  <c r="R9" i="59"/>
  <c r="R13" i="59"/>
  <c r="R10" i="59"/>
  <c r="R18" i="59"/>
  <c r="R11" i="59"/>
  <c r="R12" i="59"/>
  <c r="R14" i="59"/>
  <c r="R8" i="59"/>
  <c r="BB50" i="59"/>
  <c r="BB51" i="59"/>
  <c r="BB52" i="59"/>
  <c r="BB53" i="59"/>
  <c r="BB48" i="59"/>
  <c r="BB46" i="59"/>
  <c r="BB47" i="59"/>
  <c r="BB42" i="59"/>
  <c r="BB49" i="59"/>
  <c r="BB41" i="59"/>
  <c r="BB43" i="59"/>
  <c r="BB44" i="59"/>
  <c r="BB39" i="59"/>
  <c r="BB45" i="59"/>
  <c r="BB40" i="59"/>
  <c r="BB38" i="59"/>
  <c r="BB35" i="59"/>
  <c r="BB36" i="59"/>
  <c r="BB37" i="59"/>
  <c r="BB34" i="59"/>
  <c r="BB29" i="59"/>
  <c r="BB31" i="59"/>
  <c r="BB33" i="59"/>
  <c r="BB28" i="59"/>
  <c r="BB26" i="59"/>
  <c r="BB32" i="59"/>
  <c r="BB30" i="59"/>
  <c r="BB24" i="59"/>
  <c r="BB19" i="59"/>
  <c r="BB25" i="59"/>
  <c r="BB20" i="59"/>
  <c r="BB27" i="59"/>
  <c r="BB21" i="59"/>
  <c r="BB22" i="59"/>
  <c r="BB16" i="59"/>
  <c r="BB23" i="59"/>
  <c r="BB17" i="59"/>
  <c r="BB15" i="59"/>
  <c r="BB9" i="59"/>
  <c r="BB13" i="59"/>
  <c r="BB10" i="59"/>
  <c r="BB18" i="59"/>
  <c r="BB11" i="59"/>
  <c r="BB12" i="59"/>
  <c r="BB14" i="59"/>
  <c r="BB8" i="59"/>
  <c r="S51" i="59"/>
  <c r="S52" i="59"/>
  <c r="S53" i="59"/>
  <c r="S48" i="59"/>
  <c r="S49" i="59"/>
  <c r="S47" i="59"/>
  <c r="S43" i="59"/>
  <c r="S50" i="59"/>
  <c r="S46" i="59"/>
  <c r="S44" i="59"/>
  <c r="S42" i="59"/>
  <c r="S45" i="59"/>
  <c r="S40" i="59"/>
  <c r="S41" i="59"/>
  <c r="S36" i="59"/>
  <c r="S39" i="59"/>
  <c r="S37" i="59"/>
  <c r="S38" i="59"/>
  <c r="S35" i="59"/>
  <c r="S30" i="59"/>
  <c r="S31" i="59"/>
  <c r="S32" i="59"/>
  <c r="S33" i="59"/>
  <c r="S34" i="59"/>
  <c r="S27" i="59"/>
  <c r="S29" i="59"/>
  <c r="S25" i="59"/>
  <c r="S19" i="59"/>
  <c r="S20" i="59"/>
  <c r="S26" i="59"/>
  <c r="S21" i="59"/>
  <c r="S15" i="59"/>
  <c r="S28" i="59"/>
  <c r="S22" i="59"/>
  <c r="S16" i="59"/>
  <c r="S23" i="59"/>
  <c r="S17" i="59"/>
  <c r="S24" i="59"/>
  <c r="S13" i="59"/>
  <c r="S10" i="59"/>
  <c r="S18" i="59"/>
  <c r="S11" i="59"/>
  <c r="S8" i="59"/>
  <c r="S14" i="59"/>
  <c r="S12" i="59"/>
  <c r="S9" i="59"/>
  <c r="BC51" i="59"/>
  <c r="BC52" i="59"/>
  <c r="BC53" i="59"/>
  <c r="BC48" i="59"/>
  <c r="BC49" i="59"/>
  <c r="BC47" i="59"/>
  <c r="BC43" i="59"/>
  <c r="BC50" i="59"/>
  <c r="BC46" i="59"/>
  <c r="BC44" i="59"/>
  <c r="BC42" i="59"/>
  <c r="BC45" i="59"/>
  <c r="BC40" i="59"/>
  <c r="BC41" i="59"/>
  <c r="BC36" i="59"/>
  <c r="BC39" i="59"/>
  <c r="BC37" i="59"/>
  <c r="BC38" i="59"/>
  <c r="BC35" i="59"/>
  <c r="BC30" i="59"/>
  <c r="BC31" i="59"/>
  <c r="BC32" i="59"/>
  <c r="BC33" i="59"/>
  <c r="BC34" i="59"/>
  <c r="BC27" i="59"/>
  <c r="BC29" i="59"/>
  <c r="BC28" i="59"/>
  <c r="BC25" i="59"/>
  <c r="BC19" i="59"/>
  <c r="BC20" i="59"/>
  <c r="BC26" i="59"/>
  <c r="BC21" i="59"/>
  <c r="BC15" i="59"/>
  <c r="BC22" i="59"/>
  <c r="BC16" i="59"/>
  <c r="BC24" i="59"/>
  <c r="BC23" i="59"/>
  <c r="BC17" i="59"/>
  <c r="BC13" i="59"/>
  <c r="BC10" i="59"/>
  <c r="BC18" i="59"/>
  <c r="BC11" i="59"/>
  <c r="BC8" i="59"/>
  <c r="BC14" i="59"/>
  <c r="BC12" i="59"/>
  <c r="BC9" i="59"/>
  <c r="T52" i="59"/>
  <c r="T53" i="59"/>
  <c r="T48" i="59"/>
  <c r="T49" i="59"/>
  <c r="T50" i="59"/>
  <c r="T51" i="59"/>
  <c r="T47" i="59"/>
  <c r="T43" i="59"/>
  <c r="T44" i="59"/>
  <c r="T37" i="59"/>
  <c r="T45" i="59"/>
  <c r="T41" i="59"/>
  <c r="T46" i="59"/>
  <c r="T39" i="59"/>
  <c r="T40" i="59"/>
  <c r="T42" i="59"/>
  <c r="T38" i="59"/>
  <c r="T36" i="59"/>
  <c r="T31" i="59"/>
  <c r="T32" i="59"/>
  <c r="T35" i="59"/>
  <c r="T33" i="59"/>
  <c r="T34" i="59"/>
  <c r="T28" i="59"/>
  <c r="T29" i="59"/>
  <c r="T30" i="59"/>
  <c r="T26" i="59"/>
  <c r="T20" i="59"/>
  <c r="T25" i="59"/>
  <c r="T21" i="59"/>
  <c r="T27" i="59"/>
  <c r="T22" i="59"/>
  <c r="T16" i="59"/>
  <c r="T23" i="59"/>
  <c r="T17" i="59"/>
  <c r="T24" i="59"/>
  <c r="T18" i="59"/>
  <c r="T11" i="59"/>
  <c r="T14" i="59"/>
  <c r="T12" i="59"/>
  <c r="T9" i="59"/>
  <c r="T8" i="59"/>
  <c r="T19" i="59"/>
  <c r="T15" i="59"/>
  <c r="T13" i="59"/>
  <c r="T10" i="59"/>
  <c r="BD52" i="59"/>
  <c r="BD53" i="59"/>
  <c r="BD48" i="59"/>
  <c r="BD49" i="59"/>
  <c r="BD50" i="59"/>
  <c r="BD51" i="59"/>
  <c r="BD47" i="59"/>
  <c r="BD43" i="59"/>
  <c r="BD44" i="59"/>
  <c r="BD37" i="59"/>
  <c r="BD45" i="59"/>
  <c r="BD41" i="59"/>
  <c r="BD46" i="59"/>
  <c r="BD39" i="59"/>
  <c r="BD40" i="59"/>
  <c r="BD42" i="59"/>
  <c r="BD38" i="59"/>
  <c r="BD36" i="59"/>
  <c r="BD31" i="59"/>
  <c r="BD32" i="59"/>
  <c r="BD35" i="59"/>
  <c r="BD33" i="59"/>
  <c r="BD34" i="59"/>
  <c r="BD29" i="59"/>
  <c r="BD30" i="59"/>
  <c r="BD28" i="59"/>
  <c r="BD26" i="59"/>
  <c r="BD20" i="59"/>
  <c r="BD25" i="59"/>
  <c r="BD21" i="59"/>
  <c r="BD27" i="59"/>
  <c r="BD22" i="59"/>
  <c r="BD16" i="59"/>
  <c r="BD24" i="59"/>
  <c r="BD23" i="59"/>
  <c r="BD17" i="59"/>
  <c r="BD18" i="59"/>
  <c r="BD11" i="59"/>
  <c r="BD14" i="59"/>
  <c r="BD12" i="59"/>
  <c r="BD9" i="59"/>
  <c r="BD8" i="59"/>
  <c r="BD19" i="59"/>
  <c r="BD15" i="59"/>
  <c r="BD13" i="59"/>
  <c r="BD10" i="59"/>
  <c r="U53" i="59"/>
  <c r="U48" i="59"/>
  <c r="U49" i="59"/>
  <c r="U50" i="59"/>
  <c r="U51" i="59"/>
  <c r="U52" i="59"/>
  <c r="U43" i="59"/>
  <c r="U44" i="59"/>
  <c r="U45" i="59"/>
  <c r="U47" i="59"/>
  <c r="U42" i="59"/>
  <c r="U38" i="59"/>
  <c r="U46" i="59"/>
  <c r="U40" i="59"/>
  <c r="U41" i="59"/>
  <c r="U33" i="59"/>
  <c r="U39" i="59"/>
  <c r="U32" i="59"/>
  <c r="U35" i="59"/>
  <c r="U36" i="59"/>
  <c r="U37" i="59"/>
  <c r="U34" i="59"/>
  <c r="U28" i="59"/>
  <c r="U31" i="59"/>
  <c r="U29" i="59"/>
  <c r="U30" i="59"/>
  <c r="U27" i="59"/>
  <c r="U25" i="59"/>
  <c r="U21" i="59"/>
  <c r="U26" i="59"/>
  <c r="U22" i="59"/>
  <c r="U16" i="59"/>
  <c r="U23" i="59"/>
  <c r="U17" i="59"/>
  <c r="U24" i="59"/>
  <c r="U18" i="59"/>
  <c r="U19" i="59"/>
  <c r="U13" i="59"/>
  <c r="U20" i="59"/>
  <c r="U14" i="59"/>
  <c r="U12" i="59"/>
  <c r="U8" i="59"/>
  <c r="U9" i="59"/>
  <c r="U15" i="59"/>
  <c r="U10" i="59"/>
  <c r="U11" i="59"/>
  <c r="BE53" i="59"/>
  <c r="BE48" i="59"/>
  <c r="BE49" i="59"/>
  <c r="BE50" i="59"/>
  <c r="BE51" i="59"/>
  <c r="BE52" i="59"/>
  <c r="BE43" i="59"/>
  <c r="BE44" i="59"/>
  <c r="BE45" i="59"/>
  <c r="BE47" i="59"/>
  <c r="BE42" i="59"/>
  <c r="BE38" i="59"/>
  <c r="BE46" i="59"/>
  <c r="BE40" i="59"/>
  <c r="BE41" i="59"/>
  <c r="BE33" i="59"/>
  <c r="BE39" i="59"/>
  <c r="BE32" i="59"/>
  <c r="BE35" i="59"/>
  <c r="BE36" i="59"/>
  <c r="BE28" i="59"/>
  <c r="BE34" i="59"/>
  <c r="BE37" i="59"/>
  <c r="BE31" i="59"/>
  <c r="BE29" i="59"/>
  <c r="BE30" i="59"/>
  <c r="BE27" i="59"/>
  <c r="BE25" i="59"/>
  <c r="BE21" i="59"/>
  <c r="BE26" i="59"/>
  <c r="BE22" i="59"/>
  <c r="BE16" i="59"/>
  <c r="BE24" i="59"/>
  <c r="BE23" i="59"/>
  <c r="BE17" i="59"/>
  <c r="BE18" i="59"/>
  <c r="BE19" i="59"/>
  <c r="BE13" i="59"/>
  <c r="BE20" i="59"/>
  <c r="BE14" i="59"/>
  <c r="BE12" i="59"/>
  <c r="BE8" i="59"/>
  <c r="BE9" i="59"/>
  <c r="BE15" i="59"/>
  <c r="BE10" i="59"/>
  <c r="BE11" i="59"/>
  <c r="BL48" i="59"/>
  <c r="BL49" i="59"/>
  <c r="BL50" i="59"/>
  <c r="BL51" i="59"/>
  <c r="BL52" i="59"/>
  <c r="BL53" i="59"/>
  <c r="BL44" i="59"/>
  <c r="BL45" i="59"/>
  <c r="BL46" i="59"/>
  <c r="BL42" i="59"/>
  <c r="BL39" i="59"/>
  <c r="BL47" i="59"/>
  <c r="BL43" i="59"/>
  <c r="BL38" i="59"/>
  <c r="BL34" i="59"/>
  <c r="BL40" i="59"/>
  <c r="BL41" i="59"/>
  <c r="BL29" i="59"/>
  <c r="BL37" i="59"/>
  <c r="BL35" i="59"/>
  <c r="BL33" i="59"/>
  <c r="BL36" i="59"/>
  <c r="BL31" i="59"/>
  <c r="BL32" i="59"/>
  <c r="BL30" i="59"/>
  <c r="BL28" i="59"/>
  <c r="BL22" i="59"/>
  <c r="BL25" i="59"/>
  <c r="BL23" i="59"/>
  <c r="BL17" i="59"/>
  <c r="BL26" i="59"/>
  <c r="BL24" i="59"/>
  <c r="BL18" i="59"/>
  <c r="BL27" i="59"/>
  <c r="BL19" i="59"/>
  <c r="BL20" i="59"/>
  <c r="BL14" i="59"/>
  <c r="BL21" i="59"/>
  <c r="BL8" i="59"/>
  <c r="BL16" i="59"/>
  <c r="BL9" i="59"/>
  <c r="BL10" i="59"/>
  <c r="BL11" i="59"/>
  <c r="BL15" i="59"/>
  <c r="BL13" i="59"/>
  <c r="BL12" i="59"/>
  <c r="AT48" i="59"/>
  <c r="AT49" i="59"/>
  <c r="AT50" i="59"/>
  <c r="AT51" i="59"/>
  <c r="AT52" i="59"/>
  <c r="AT44" i="59"/>
  <c r="AT45" i="59"/>
  <c r="AT53" i="59"/>
  <c r="AT46" i="59"/>
  <c r="AT47" i="59"/>
  <c r="AT43" i="59"/>
  <c r="AT39" i="59"/>
  <c r="AT42" i="59"/>
  <c r="AT38" i="59"/>
  <c r="AT41" i="59"/>
  <c r="AT34" i="59"/>
  <c r="AT40" i="59"/>
  <c r="AT37" i="59"/>
  <c r="AT35" i="59"/>
  <c r="AT36" i="59"/>
  <c r="AT29" i="59"/>
  <c r="AT33" i="59"/>
  <c r="AT31" i="59"/>
  <c r="AT32" i="59"/>
  <c r="AT28" i="59"/>
  <c r="AT30" i="59"/>
  <c r="AT22" i="59"/>
  <c r="AT25" i="59"/>
  <c r="AT23" i="59"/>
  <c r="AT17" i="59"/>
  <c r="AT26" i="59"/>
  <c r="AT18" i="59"/>
  <c r="AT27" i="59"/>
  <c r="AT19" i="59"/>
  <c r="AT20" i="59"/>
  <c r="AT14" i="59"/>
  <c r="AT24" i="59"/>
  <c r="AT21" i="59"/>
  <c r="AT8" i="59"/>
  <c r="AT16" i="59"/>
  <c r="AT13" i="59"/>
  <c r="AT9" i="59"/>
  <c r="AT10" i="59"/>
  <c r="AT11" i="59"/>
  <c r="AT15" i="59"/>
  <c r="AT12" i="59"/>
  <c r="W49" i="59"/>
  <c r="W50" i="59"/>
  <c r="W51" i="59"/>
  <c r="W52" i="59"/>
  <c r="W53" i="59"/>
  <c r="W45" i="59"/>
  <c r="W48" i="59"/>
  <c r="W46" i="59"/>
  <c r="W47" i="59"/>
  <c r="W40" i="59"/>
  <c r="W44" i="59"/>
  <c r="W42" i="59"/>
  <c r="W38" i="59"/>
  <c r="W43" i="59"/>
  <c r="W39" i="59"/>
  <c r="W37" i="59"/>
  <c r="W35" i="59"/>
  <c r="W41" i="59"/>
  <c r="W33" i="59"/>
  <c r="W36" i="59"/>
  <c r="W34" i="59"/>
  <c r="W30" i="59"/>
  <c r="W32" i="59"/>
  <c r="W29" i="59"/>
  <c r="W25" i="59"/>
  <c r="W28" i="59"/>
  <c r="W31" i="59"/>
  <c r="W27" i="59"/>
  <c r="W23" i="59"/>
  <c r="W24" i="59"/>
  <c r="W18" i="59"/>
  <c r="W19" i="59"/>
  <c r="W20" i="59"/>
  <c r="W21" i="59"/>
  <c r="W15" i="59"/>
  <c r="W26" i="59"/>
  <c r="W22" i="59"/>
  <c r="W9" i="59"/>
  <c r="W10" i="59"/>
  <c r="W16" i="59"/>
  <c r="W13" i="59"/>
  <c r="W11" i="59"/>
  <c r="W12" i="59"/>
  <c r="W17" i="59"/>
  <c r="W14" i="59"/>
  <c r="W8" i="59"/>
  <c r="BG49" i="59"/>
  <c r="BG50" i="59"/>
  <c r="BG51" i="59"/>
  <c r="BG52" i="59"/>
  <c r="BG53" i="59"/>
  <c r="BG45" i="59"/>
  <c r="BG48" i="59"/>
  <c r="BG46" i="59"/>
  <c r="BG47" i="59"/>
  <c r="BG40" i="59"/>
  <c r="BG44" i="59"/>
  <c r="BG42" i="59"/>
  <c r="BG38" i="59"/>
  <c r="BG43" i="59"/>
  <c r="BG39" i="59"/>
  <c r="BG37" i="59"/>
  <c r="BG35" i="59"/>
  <c r="BG41" i="59"/>
  <c r="BG33" i="59"/>
  <c r="BG36" i="59"/>
  <c r="BG34" i="59"/>
  <c r="BG30" i="59"/>
  <c r="BG32" i="59"/>
  <c r="BG29" i="59"/>
  <c r="BG25" i="59"/>
  <c r="BG31" i="59"/>
  <c r="BG27" i="59"/>
  <c r="BG24" i="59"/>
  <c r="BG23" i="59"/>
  <c r="BG18" i="59"/>
  <c r="BG19" i="59"/>
  <c r="BG28" i="59"/>
  <c r="BG20" i="59"/>
  <c r="BG21" i="59"/>
  <c r="BG15" i="59"/>
  <c r="BG26" i="59"/>
  <c r="BG22" i="59"/>
  <c r="BG9" i="59"/>
  <c r="BG10" i="59"/>
  <c r="BG16" i="59"/>
  <c r="BG13" i="59"/>
  <c r="BG11" i="59"/>
  <c r="BG12" i="59"/>
  <c r="BG17" i="59"/>
  <c r="BG14" i="59"/>
  <c r="BG8" i="59"/>
  <c r="X50" i="59"/>
  <c r="X51" i="59"/>
  <c r="X52" i="59"/>
  <c r="X53" i="59"/>
  <c r="X48" i="59"/>
  <c r="X46" i="59"/>
  <c r="X47" i="59"/>
  <c r="X49" i="59"/>
  <c r="X42" i="59"/>
  <c r="X44" i="59"/>
  <c r="X41" i="59"/>
  <c r="X45" i="59"/>
  <c r="X43" i="59"/>
  <c r="X39" i="59"/>
  <c r="X40" i="59"/>
  <c r="X35" i="59"/>
  <c r="X36" i="59"/>
  <c r="X38" i="59"/>
  <c r="X37" i="59"/>
  <c r="X34" i="59"/>
  <c r="X33" i="59"/>
  <c r="X29" i="59"/>
  <c r="X31" i="59"/>
  <c r="X30" i="59"/>
  <c r="X26" i="59"/>
  <c r="X32" i="59"/>
  <c r="X24" i="59"/>
  <c r="X19" i="59"/>
  <c r="X28" i="59"/>
  <c r="X20" i="59"/>
  <c r="X21" i="59"/>
  <c r="X25" i="59"/>
  <c r="X22" i="59"/>
  <c r="X16" i="59"/>
  <c r="X27" i="59"/>
  <c r="X23" i="59"/>
  <c r="X18" i="59"/>
  <c r="X9" i="59"/>
  <c r="X10" i="59"/>
  <c r="X15" i="59"/>
  <c r="X13" i="59"/>
  <c r="X11" i="59"/>
  <c r="X12" i="59"/>
  <c r="X17" i="59"/>
  <c r="X14" i="59"/>
  <c r="X8" i="59"/>
  <c r="BH50" i="59"/>
  <c r="BH51" i="59"/>
  <c r="BH52" i="59"/>
  <c r="BH53" i="59"/>
  <c r="BH48" i="59"/>
  <c r="BH46" i="59"/>
  <c r="BH47" i="59"/>
  <c r="BH49" i="59"/>
  <c r="BH42" i="59"/>
  <c r="BH44" i="59"/>
  <c r="BH41" i="59"/>
  <c r="BH45" i="59"/>
  <c r="BH43" i="59"/>
  <c r="BH39" i="59"/>
  <c r="BH40" i="59"/>
  <c r="BH35" i="59"/>
  <c r="BH36" i="59"/>
  <c r="BH38" i="59"/>
  <c r="BH37" i="59"/>
  <c r="BH34" i="59"/>
  <c r="BH33" i="59"/>
  <c r="BH29" i="59"/>
  <c r="BH31" i="59"/>
  <c r="BH30" i="59"/>
  <c r="BH28" i="59"/>
  <c r="BH26" i="59"/>
  <c r="BH32" i="59"/>
  <c r="BH24" i="59"/>
  <c r="BH19" i="59"/>
  <c r="BH20" i="59"/>
  <c r="BH21" i="59"/>
  <c r="BH25" i="59"/>
  <c r="BH22" i="59"/>
  <c r="BH16" i="59"/>
  <c r="BH27" i="59"/>
  <c r="BH23" i="59"/>
  <c r="BH18" i="59"/>
  <c r="BH9" i="59"/>
  <c r="BH10" i="59"/>
  <c r="BH15" i="59"/>
  <c r="BH13" i="59"/>
  <c r="BH11" i="59"/>
  <c r="BH12" i="59"/>
  <c r="BH17" i="59"/>
  <c r="BH14" i="59"/>
  <c r="BH8" i="59"/>
  <c r="Y51" i="59"/>
  <c r="Y52" i="59"/>
  <c r="Y53" i="59"/>
  <c r="Y48" i="59"/>
  <c r="Y49" i="59"/>
  <c r="Y47" i="59"/>
  <c r="Y43" i="59"/>
  <c r="Y50" i="59"/>
  <c r="Y45" i="59"/>
  <c r="Y46" i="59"/>
  <c r="Y42" i="59"/>
  <c r="Y40" i="59"/>
  <c r="Y44" i="59"/>
  <c r="Y41" i="59"/>
  <c r="Y36" i="59"/>
  <c r="Y38" i="59"/>
  <c r="Y39" i="59"/>
  <c r="Y37" i="59"/>
  <c r="Y35" i="59"/>
  <c r="Y30" i="59"/>
  <c r="Y34" i="59"/>
  <c r="Y31" i="59"/>
  <c r="Y32" i="59"/>
  <c r="Y33" i="59"/>
  <c r="Y29" i="59"/>
  <c r="Y27" i="59"/>
  <c r="Y25" i="59"/>
  <c r="Y19" i="59"/>
  <c r="Y28" i="59"/>
  <c r="Y20" i="59"/>
  <c r="Y21" i="59"/>
  <c r="Y15" i="59"/>
  <c r="Y22" i="59"/>
  <c r="Y16" i="59"/>
  <c r="Y26" i="59"/>
  <c r="Y23" i="59"/>
  <c r="Y17" i="59"/>
  <c r="Y24" i="59"/>
  <c r="Y10" i="59"/>
  <c r="Y13" i="59"/>
  <c r="Y11" i="59"/>
  <c r="Y8" i="59"/>
  <c r="Y12" i="59"/>
  <c r="Y14" i="59"/>
  <c r="Y18" i="59"/>
  <c r="Y9" i="59"/>
  <c r="BI51" i="59"/>
  <c r="BI52" i="59"/>
  <c r="BI53" i="59"/>
  <c r="BI48" i="59"/>
  <c r="BI49" i="59"/>
  <c r="BI47" i="59"/>
  <c r="BI43" i="59"/>
  <c r="BI50" i="59"/>
  <c r="BI45" i="59"/>
  <c r="BI46" i="59"/>
  <c r="BI42" i="59"/>
  <c r="BI40" i="59"/>
  <c r="BI44" i="59"/>
  <c r="BI41" i="59"/>
  <c r="BI36" i="59"/>
  <c r="BI38" i="59"/>
  <c r="BI39" i="59"/>
  <c r="BI37" i="59"/>
  <c r="BI35" i="59"/>
  <c r="BI30" i="59"/>
  <c r="BI34" i="59"/>
  <c r="BI31" i="59"/>
  <c r="BI32" i="59"/>
  <c r="BI33" i="59"/>
  <c r="BI29" i="59"/>
  <c r="BI28" i="59"/>
  <c r="BI27" i="59"/>
  <c r="BI25" i="59"/>
  <c r="BI19" i="59"/>
  <c r="BI20" i="59"/>
  <c r="BI21" i="59"/>
  <c r="BI15" i="59"/>
  <c r="BI22" i="59"/>
  <c r="BI16" i="59"/>
  <c r="BI26" i="59"/>
  <c r="BI23" i="59"/>
  <c r="BI17" i="59"/>
  <c r="BI24" i="59"/>
  <c r="BI10" i="59"/>
  <c r="BI13" i="59"/>
  <c r="BI11" i="59"/>
  <c r="BI8" i="59"/>
  <c r="BI12" i="59"/>
  <c r="BI14" i="59"/>
  <c r="BI18" i="59"/>
  <c r="BI9" i="59"/>
  <c r="Z52" i="59"/>
  <c r="Z53" i="59"/>
  <c r="Z48" i="59"/>
  <c r="Z49" i="59"/>
  <c r="Z50" i="59"/>
  <c r="Z47" i="59"/>
  <c r="Z43" i="59"/>
  <c r="Z44" i="59"/>
  <c r="Z51" i="59"/>
  <c r="Z45" i="59"/>
  <c r="Z37" i="59"/>
  <c r="Z46" i="59"/>
  <c r="Z42" i="59"/>
  <c r="Z41" i="59"/>
  <c r="Z38" i="59"/>
  <c r="Z39" i="59"/>
  <c r="Z40" i="59"/>
  <c r="Z36" i="59"/>
  <c r="Z34" i="59"/>
  <c r="Z31" i="59"/>
  <c r="Z32" i="59"/>
  <c r="Z35" i="59"/>
  <c r="Z30" i="59"/>
  <c r="Z28" i="59"/>
  <c r="Z33" i="59"/>
  <c r="Z29" i="59"/>
  <c r="Z26" i="59"/>
  <c r="Z20" i="59"/>
  <c r="Z21" i="59"/>
  <c r="Z22" i="59"/>
  <c r="Z16" i="59"/>
  <c r="Z25" i="59"/>
  <c r="Z23" i="59"/>
  <c r="Z17" i="59"/>
  <c r="Z27" i="59"/>
  <c r="Z24" i="59"/>
  <c r="Z18" i="59"/>
  <c r="Z13" i="59"/>
  <c r="Z11" i="59"/>
  <c r="Z15" i="59"/>
  <c r="Z12" i="59"/>
  <c r="Z14" i="59"/>
  <c r="Z9" i="59"/>
  <c r="Z8" i="59"/>
  <c r="Z19" i="59"/>
  <c r="Z10" i="59"/>
  <c r="BJ52" i="59"/>
  <c r="BJ53" i="59"/>
  <c r="BJ48" i="59"/>
  <c r="BJ49" i="59"/>
  <c r="BJ50" i="59"/>
  <c r="BJ47" i="59"/>
  <c r="BJ43" i="59"/>
  <c r="BJ44" i="59"/>
  <c r="BJ51" i="59"/>
  <c r="BJ45" i="59"/>
  <c r="BJ37" i="59"/>
  <c r="BJ46" i="59"/>
  <c r="BJ42" i="59"/>
  <c r="BJ41" i="59"/>
  <c r="BJ38" i="59"/>
  <c r="BJ39" i="59"/>
  <c r="BJ40" i="59"/>
  <c r="BJ36" i="59"/>
  <c r="BJ34" i="59"/>
  <c r="BJ31" i="59"/>
  <c r="BJ32" i="59"/>
  <c r="BJ35" i="59"/>
  <c r="BJ30" i="59"/>
  <c r="BJ33" i="59"/>
  <c r="BJ29" i="59"/>
  <c r="BJ28" i="59"/>
  <c r="BJ26" i="59"/>
  <c r="BJ20" i="59"/>
  <c r="BJ21" i="59"/>
  <c r="BJ22" i="59"/>
  <c r="BJ16" i="59"/>
  <c r="BJ25" i="59"/>
  <c r="BJ23" i="59"/>
  <c r="BJ17" i="59"/>
  <c r="BJ27" i="59"/>
  <c r="BJ24" i="59"/>
  <c r="BJ18" i="59"/>
  <c r="BJ13" i="59"/>
  <c r="BJ11" i="59"/>
  <c r="BJ15" i="59"/>
  <c r="BJ12" i="59"/>
  <c r="BJ14" i="59"/>
  <c r="BJ9" i="59"/>
  <c r="BJ8" i="59"/>
  <c r="BJ19" i="59"/>
  <c r="BJ10" i="59"/>
  <c r="AA53" i="59"/>
  <c r="AA48" i="59"/>
  <c r="AA49" i="59"/>
  <c r="AA50" i="59"/>
  <c r="AA51" i="59"/>
  <c r="AA52" i="59"/>
  <c r="AA43" i="59"/>
  <c r="AA44" i="59"/>
  <c r="AA45" i="59"/>
  <c r="AA47" i="59"/>
  <c r="AA38" i="59"/>
  <c r="AA46" i="59"/>
  <c r="AA42" i="59"/>
  <c r="AA33" i="59"/>
  <c r="AA39" i="59"/>
  <c r="AA40" i="59"/>
  <c r="AA37" i="59"/>
  <c r="AA41" i="59"/>
  <c r="AA32" i="59"/>
  <c r="AA35" i="59"/>
  <c r="AA36" i="59"/>
  <c r="AA34" i="59"/>
  <c r="AA28" i="59"/>
  <c r="AA31" i="59"/>
  <c r="AA29" i="59"/>
  <c r="AA30" i="59"/>
  <c r="AA27" i="59"/>
  <c r="AA21" i="59"/>
  <c r="AA22" i="59"/>
  <c r="AA16" i="59"/>
  <c r="AA25" i="59"/>
  <c r="AA23" i="59"/>
  <c r="AA17" i="59"/>
  <c r="AA26" i="59"/>
  <c r="AA24" i="59"/>
  <c r="AA18" i="59"/>
  <c r="AA19" i="59"/>
  <c r="AA13" i="59"/>
  <c r="AA20" i="59"/>
  <c r="AA15" i="59"/>
  <c r="AA12" i="59"/>
  <c r="AA14" i="59"/>
  <c r="AA8" i="59"/>
  <c r="AA9" i="59"/>
  <c r="AA10" i="59"/>
  <c r="AA11" i="59"/>
  <c r="BK53" i="59"/>
  <c r="BK48" i="59"/>
  <c r="BK49" i="59"/>
  <c r="BK50" i="59"/>
  <c r="BK51" i="59"/>
  <c r="BK52" i="59"/>
  <c r="BK43" i="59"/>
  <c r="BK44" i="59"/>
  <c r="BK45" i="59"/>
  <c r="BK47" i="59"/>
  <c r="BK38" i="59"/>
  <c r="BK46" i="59"/>
  <c r="BK33" i="59"/>
  <c r="BK42" i="59"/>
  <c r="BK39" i="59"/>
  <c r="BK40" i="59"/>
  <c r="BK37" i="59"/>
  <c r="BK41" i="59"/>
  <c r="BK32" i="59"/>
  <c r="BK28" i="59"/>
  <c r="BK35" i="59"/>
  <c r="BK36" i="59"/>
  <c r="BK34" i="59"/>
  <c r="BK31" i="59"/>
  <c r="BK29" i="59"/>
  <c r="BK30" i="59"/>
  <c r="BK27" i="59"/>
  <c r="BK21" i="59"/>
  <c r="BK22" i="59"/>
  <c r="BK16" i="59"/>
  <c r="BK25" i="59"/>
  <c r="BK23" i="59"/>
  <c r="BK17" i="59"/>
  <c r="BK26" i="59"/>
  <c r="BK24" i="59"/>
  <c r="BK18" i="59"/>
  <c r="BK19" i="59"/>
  <c r="BK13" i="59"/>
  <c r="BK20" i="59"/>
  <c r="BK15" i="59"/>
  <c r="BK12" i="59"/>
  <c r="BK14" i="59"/>
  <c r="BK8" i="59"/>
  <c r="BK9" i="59"/>
  <c r="BK10" i="59"/>
  <c r="BK11" i="59"/>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7" i="47"/>
  <c r="N16" i="47"/>
  <c r="N15" i="47"/>
  <c r="N14" i="47"/>
  <c r="N13" i="47"/>
  <c r="N12" i="47"/>
  <c r="N11" i="47"/>
  <c r="N10" i="47"/>
  <c r="N9" i="47"/>
  <c r="N8" i="47"/>
  <c r="N7" i="47"/>
  <c r="N6" i="47"/>
  <c r="C6" i="45" a="1"/>
  <c r="D6" i="45" s="1"/>
  <c r="E42" i="45"/>
  <c r="E41"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A11" i="59" l="1"/>
  <c r="A31" i="59"/>
  <c r="A46" i="59"/>
  <c r="A22" i="59"/>
  <c r="A18" i="59"/>
  <c r="A33" i="59"/>
  <c r="A44" i="59"/>
  <c r="A49" i="59"/>
  <c r="A16" i="59"/>
  <c r="A26" i="59"/>
  <c r="A24" i="59"/>
  <c r="A25" i="59"/>
  <c r="A37" i="59"/>
  <c r="A42" i="59"/>
  <c r="A45" i="59"/>
  <c r="A10" i="59"/>
  <c r="A15" i="59"/>
  <c r="A23" i="59"/>
  <c r="A29" i="59"/>
  <c r="A41" i="59"/>
  <c r="A43" i="59"/>
  <c r="A53" i="59"/>
  <c r="A8" i="59"/>
  <c r="A14" i="59"/>
  <c r="A21" i="59"/>
  <c r="A27" i="59"/>
  <c r="A36" i="59"/>
  <c r="A35" i="59"/>
  <c r="A40" i="59"/>
  <c r="A52" i="59"/>
  <c r="A17" i="59"/>
  <c r="A9" i="59"/>
  <c r="A20" i="59"/>
  <c r="A28" i="59"/>
  <c r="A30" i="59"/>
  <c r="A39" i="59"/>
  <c r="A48" i="59"/>
  <c r="A51" i="59"/>
  <c r="A12" i="59"/>
  <c r="A13" i="59"/>
  <c r="A19" i="59"/>
  <c r="A32" i="59"/>
  <c r="A34" i="59"/>
  <c r="A38" i="59"/>
  <c r="A47" i="59"/>
  <c r="A50" i="59"/>
  <c r="C32" i="45"/>
  <c r="C29" i="45"/>
  <c r="C26" i="45"/>
  <c r="C23" i="45"/>
  <c r="C20" i="45"/>
  <c r="C17" i="45"/>
  <c r="C14" i="45"/>
  <c r="C11" i="45"/>
  <c r="C8" i="45"/>
  <c r="D40" i="45"/>
  <c r="D37" i="45"/>
  <c r="D34" i="45"/>
  <c r="D31" i="45"/>
  <c r="D28" i="45"/>
  <c r="D25" i="45"/>
  <c r="D22" i="45"/>
  <c r="D19" i="45"/>
  <c r="D16" i="45"/>
  <c r="D13" i="45"/>
  <c r="D10" i="45"/>
  <c r="D7" i="45"/>
  <c r="C42" i="45"/>
  <c r="C39" i="45"/>
  <c r="C36" i="45"/>
  <c r="C33" i="45"/>
  <c r="C30" i="45"/>
  <c r="C27" i="45"/>
  <c r="C24" i="45"/>
  <c r="C21" i="45"/>
  <c r="C18" i="45"/>
  <c r="C15" i="45"/>
  <c r="C12" i="45"/>
  <c r="C9" i="45"/>
  <c r="C6" i="45"/>
  <c r="D41" i="45"/>
  <c r="D38" i="45"/>
  <c r="D35" i="45"/>
  <c r="D32" i="45"/>
  <c r="D29" i="45"/>
  <c r="D26" i="45"/>
  <c r="D23" i="45"/>
  <c r="D20" i="45"/>
  <c r="D17" i="45"/>
  <c r="D14" i="45"/>
  <c r="D11" i="45"/>
  <c r="D8" i="45"/>
  <c r="C41" i="45"/>
  <c r="C38" i="45"/>
  <c r="C35" i="45"/>
  <c r="C40" i="45"/>
  <c r="C37" i="45"/>
  <c r="C34" i="45"/>
  <c r="C31" i="45"/>
  <c r="C28" i="45"/>
  <c r="C25" i="45"/>
  <c r="C22" i="45"/>
  <c r="C19" i="45"/>
  <c r="C16" i="45"/>
  <c r="C13" i="45"/>
  <c r="C10" i="45"/>
  <c r="C7" i="45"/>
  <c r="D42" i="45"/>
  <c r="D39" i="45"/>
  <c r="D36" i="45"/>
  <c r="D33" i="45"/>
  <c r="D30" i="45"/>
  <c r="D27" i="45"/>
  <c r="D24" i="45"/>
  <c r="D21" i="45"/>
  <c r="D18" i="45"/>
  <c r="D15" i="45"/>
  <c r="D12" i="45"/>
  <c r="D9"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F40" i="65" l="1"/>
  <c r="F45" i="65" l="1"/>
  <c r="F15" i="65"/>
  <c r="F10" i="65"/>
  <c r="S45" i="48" l="1"/>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22" i="43"/>
  <c r="S45" i="66"/>
  <c r="D33" i="55"/>
  <c r="S45" i="58"/>
  <c r="R45" i="63"/>
  <c r="C9" i="67"/>
  <c r="H43" i="66" s="1"/>
  <c r="R43" i="66" s="1"/>
  <c r="E59" i="43"/>
  <c r="C59" i="43"/>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6" i="67"/>
  <c r="C7" i="67"/>
  <c r="G59" i="66"/>
  <c r="D59" i="66"/>
  <c r="D58" i="66"/>
  <c r="G57" i="66"/>
  <c r="F57" i="66"/>
  <c r="D57" i="66"/>
  <c r="D55" i="66"/>
  <c r="F54" i="66"/>
  <c r="D54" i="66"/>
  <c r="D53" i="66"/>
  <c r="F52" i="66"/>
  <c r="D52" i="66"/>
  <c r="G50" i="66"/>
  <c r="E50" i="66"/>
  <c r="D50" i="66"/>
  <c r="E53" i="66"/>
  <c r="F53" i="66"/>
  <c r="G53" i="66"/>
  <c r="D49" i="66"/>
  <c r="E54" i="66"/>
  <c r="G54" i="66"/>
  <c r="D51" i="66"/>
  <c r="E58" i="66"/>
  <c r="G58" i="66"/>
  <c r="G60" i="66"/>
  <c r="D56" i="66"/>
  <c r="E59" i="66"/>
  <c r="F59" i="66"/>
  <c r="F50" i="66"/>
  <c r="E52" i="66"/>
  <c r="G52" i="66"/>
  <c r="F58" i="66"/>
  <c r="F60" i="66"/>
  <c r="D61" i="66"/>
  <c r="E60" i="66"/>
  <c r="E57" i="66"/>
  <c r="D60" i="66"/>
  <c r="D61" i="63"/>
  <c r="D60" i="63"/>
  <c r="D59" i="63"/>
  <c r="D58" i="63"/>
  <c r="D57" i="63"/>
  <c r="D56" i="63"/>
  <c r="D55" i="63"/>
  <c r="D54" i="63"/>
  <c r="D53" i="63"/>
  <c r="D51" i="63"/>
  <c r="D50" i="63"/>
  <c r="D49" i="63"/>
  <c r="E50" i="63"/>
  <c r="F50" i="63"/>
  <c r="G50" i="63"/>
  <c r="E51" i="63"/>
  <c r="F51" i="63"/>
  <c r="G51" i="63"/>
  <c r="E53" i="63"/>
  <c r="F53" i="63"/>
  <c r="G53" i="63"/>
  <c r="E54" i="63"/>
  <c r="F54" i="63"/>
  <c r="G54" i="63"/>
  <c r="E55" i="63"/>
  <c r="F55" i="63"/>
  <c r="G55" i="63"/>
  <c r="E56" i="63"/>
  <c r="F56" i="63"/>
  <c r="G56" i="63"/>
  <c r="E57" i="63"/>
  <c r="F57" i="63"/>
  <c r="G57" i="63"/>
  <c r="E58" i="63"/>
  <c r="F58" i="63"/>
  <c r="G58" i="63"/>
  <c r="E59" i="63"/>
  <c r="F59" i="63"/>
  <c r="G59" i="63"/>
  <c r="E60" i="63"/>
  <c r="F60" i="63"/>
  <c r="G60" i="63"/>
  <c r="E61" i="63"/>
  <c r="F61" i="63"/>
  <c r="G61" i="63"/>
  <c r="G49" i="63"/>
  <c r="F49" i="63"/>
  <c r="E49" i="63"/>
  <c r="C83" i="62"/>
  <c r="I23" i="56"/>
  <c r="C53" i="55"/>
  <c r="D53" i="55"/>
  <c r="C54" i="55"/>
  <c r="E54" i="55" s="1"/>
  <c r="D54" i="55"/>
  <c r="F54" i="55" s="1"/>
  <c r="C55" i="55"/>
  <c r="E55" i="55" s="1"/>
  <c r="L63" i="54" s="1"/>
  <c r="D55" i="55"/>
  <c r="F55" i="55" s="1"/>
  <c r="M63" i="54" s="1"/>
  <c r="C56" i="55"/>
  <c r="E56" i="55" s="1"/>
  <c r="D56" i="55"/>
  <c r="F56" i="55" s="1"/>
  <c r="C57" i="55"/>
  <c r="E57" i="55" s="1"/>
  <c r="L79" i="54" s="1"/>
  <c r="D57" i="55"/>
  <c r="F57" i="55" s="1"/>
  <c r="M79" i="54" s="1"/>
  <c r="AM42" i="51"/>
  <c r="AL42" i="51"/>
  <c r="AK42" i="51"/>
  <c r="AJ42" i="51"/>
  <c r="AI42" i="51"/>
  <c r="AH42" i="51"/>
  <c r="AG42" i="51"/>
  <c r="AF42" i="51"/>
  <c r="AE42" i="51"/>
  <c r="AD42" i="51"/>
  <c r="AC42" i="51"/>
  <c r="AB42" i="51"/>
  <c r="AA42" i="51"/>
  <c r="Z42" i="51"/>
  <c r="Y42" i="51"/>
  <c r="X42" i="51"/>
  <c r="W42" i="51"/>
  <c r="V42" i="51"/>
  <c r="U42" i="51"/>
  <c r="T42" i="51"/>
  <c r="S42" i="51"/>
  <c r="R42" i="51"/>
  <c r="Q42" i="51"/>
  <c r="P42" i="51"/>
  <c r="O42" i="51"/>
  <c r="N42" i="51"/>
  <c r="M42" i="51"/>
  <c r="L42" i="51"/>
  <c r="K42" i="51"/>
  <c r="J42" i="51"/>
  <c r="I42" i="51"/>
  <c r="H42" i="51"/>
  <c r="G42" i="51"/>
  <c r="F42" i="51"/>
  <c r="E42" i="51"/>
  <c r="D42" i="51"/>
  <c r="C42" i="51"/>
  <c r="AN41" i="51"/>
  <c r="AN40" i="51"/>
  <c r="AN39" i="51"/>
  <c r="AN38" i="51"/>
  <c r="AN37" i="51"/>
  <c r="AN36" i="51"/>
  <c r="AN35" i="51"/>
  <c r="AN34" i="51"/>
  <c r="AN33" i="51"/>
  <c r="AN32" i="51"/>
  <c r="AN31" i="51"/>
  <c r="AN30" i="51"/>
  <c r="AN29" i="51"/>
  <c r="AN28" i="51"/>
  <c r="AN27" i="51"/>
  <c r="AN26" i="51"/>
  <c r="AN25" i="51"/>
  <c r="AN24" i="51"/>
  <c r="AN23" i="51"/>
  <c r="AN22" i="51"/>
  <c r="AN21" i="51"/>
  <c r="AN20" i="51"/>
  <c r="AN19" i="51"/>
  <c r="AN18" i="51"/>
  <c r="AN17" i="51"/>
  <c r="AN16" i="51"/>
  <c r="AN15" i="51"/>
  <c r="AN14" i="51"/>
  <c r="AN13" i="51"/>
  <c r="AN12" i="51"/>
  <c r="AN11" i="51"/>
  <c r="AN10" i="51"/>
  <c r="AN9" i="51"/>
  <c r="AN8" i="51"/>
  <c r="AN7" i="51"/>
  <c r="AN6" i="51"/>
  <c r="AN5" i="51"/>
  <c r="AM54" i="49"/>
  <c r="AL54" i="49"/>
  <c r="AK54" i="49"/>
  <c r="AJ54" i="49"/>
  <c r="AI54" i="49"/>
  <c r="AH54" i="49"/>
  <c r="AG54" i="49"/>
  <c r="AF54" i="49"/>
  <c r="AE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C54" i="49"/>
  <c r="AM53" i="49"/>
  <c r="AL53" i="49"/>
  <c r="AK53" i="49"/>
  <c r="AJ53" i="49"/>
  <c r="AI53" i="49"/>
  <c r="AH53" i="49"/>
  <c r="AG53" i="49"/>
  <c r="AF53" i="49"/>
  <c r="AE53" i="49"/>
  <c r="AD53" i="49"/>
  <c r="AC53" i="49"/>
  <c r="AB53" i="49"/>
  <c r="AA53" i="49"/>
  <c r="Z53" i="49"/>
  <c r="Y53" i="49"/>
  <c r="X53" i="49"/>
  <c r="W53" i="49"/>
  <c r="V53" i="49"/>
  <c r="U53" i="49"/>
  <c r="T53" i="49"/>
  <c r="S53" i="49"/>
  <c r="R53" i="49"/>
  <c r="Q53" i="49"/>
  <c r="P53" i="49"/>
  <c r="O53" i="49"/>
  <c r="N53" i="49"/>
  <c r="M53" i="49"/>
  <c r="L53" i="49"/>
  <c r="K53" i="49"/>
  <c r="J53" i="49"/>
  <c r="I53" i="49"/>
  <c r="H53" i="49"/>
  <c r="G53" i="49"/>
  <c r="F53" i="49"/>
  <c r="E53" i="49"/>
  <c r="D53" i="49"/>
  <c r="C53" i="49"/>
  <c r="BI41" i="49"/>
  <c r="BJ41" i="49" s="1"/>
  <c r="BI40" i="49"/>
  <c r="BJ40" i="49" s="1"/>
  <c r="BI39" i="49"/>
  <c r="BJ39" i="49" s="1"/>
  <c r="BI38" i="49"/>
  <c r="BJ38" i="49" s="1"/>
  <c r="BI37" i="49"/>
  <c r="BJ37" i="49" s="1"/>
  <c r="BI36" i="49"/>
  <c r="BJ36" i="49" s="1"/>
  <c r="BI35" i="49"/>
  <c r="BJ35" i="49" s="1"/>
  <c r="BI34" i="49"/>
  <c r="BJ34" i="49" s="1"/>
  <c r="BI33" i="49"/>
  <c r="BJ33" i="49" s="1"/>
  <c r="BI32" i="49"/>
  <c r="BJ32" i="49" s="1"/>
  <c r="BI31" i="49"/>
  <c r="BJ31" i="49" s="1"/>
  <c r="BI30" i="49"/>
  <c r="BJ30" i="49" s="1"/>
  <c r="BI29" i="49"/>
  <c r="BJ29" i="49" s="1"/>
  <c r="BI28" i="49"/>
  <c r="BJ28" i="49" s="1"/>
  <c r="BI27" i="49"/>
  <c r="BJ27" i="49" s="1"/>
  <c r="BI26" i="49"/>
  <c r="BJ26" i="49" s="1"/>
  <c r="BI25" i="49"/>
  <c r="BJ25" i="49" s="1"/>
  <c r="BI24" i="49"/>
  <c r="BJ24" i="49" s="1"/>
  <c r="BI23" i="49"/>
  <c r="BJ23" i="49" s="1"/>
  <c r="BI22" i="49"/>
  <c r="BJ22" i="49" s="1"/>
  <c r="BI21" i="49"/>
  <c r="BJ21" i="49" s="1"/>
  <c r="BI20" i="49"/>
  <c r="BJ20" i="49" s="1"/>
  <c r="BI19" i="49"/>
  <c r="BJ19" i="49" s="1"/>
  <c r="BI18" i="49"/>
  <c r="BJ18" i="49" s="1"/>
  <c r="BI17" i="49"/>
  <c r="BJ17" i="49" s="1"/>
  <c r="BI16" i="49"/>
  <c r="BJ16" i="49" s="1"/>
  <c r="BI15" i="49"/>
  <c r="BJ15" i="49" s="1"/>
  <c r="BI14" i="49"/>
  <c r="BJ14" i="49" s="1"/>
  <c r="BI13" i="49"/>
  <c r="BJ13" i="49" s="1"/>
  <c r="BI12" i="49"/>
  <c r="BJ12" i="49" s="1"/>
  <c r="BI11" i="49"/>
  <c r="BJ11" i="49" s="1"/>
  <c r="BI10" i="49"/>
  <c r="BJ10" i="49" s="1"/>
  <c r="BI9" i="49"/>
  <c r="BJ9" i="49" s="1"/>
  <c r="BI8" i="49"/>
  <c r="BJ8" i="49" s="1"/>
  <c r="BI7" i="49"/>
  <c r="BJ7" i="49" s="1"/>
  <c r="BI6" i="49"/>
  <c r="BJ6" i="49" s="1"/>
  <c r="BI5" i="49"/>
  <c r="BJ5" i="49" s="1"/>
  <c r="O7" i="47"/>
  <c r="H7" i="66" s="1"/>
  <c r="H50" i="66" s="1"/>
  <c r="O8" i="47"/>
  <c r="H8" i="66" s="1"/>
  <c r="O9" i="47"/>
  <c r="H9" i="66" s="1"/>
  <c r="O10" i="47"/>
  <c r="H10" i="66" s="1"/>
  <c r="O11" i="47"/>
  <c r="H11" i="66" s="1"/>
  <c r="O12" i="47"/>
  <c r="H12" i="66" s="1"/>
  <c r="O13" i="47"/>
  <c r="H13" i="66" s="1"/>
  <c r="O14" i="47"/>
  <c r="H14" i="66" s="1"/>
  <c r="O15" i="47"/>
  <c r="H15" i="66" s="1"/>
  <c r="O16" i="47"/>
  <c r="H16" i="66" s="1"/>
  <c r="O17" i="47"/>
  <c r="H17" i="66" s="1"/>
  <c r="O18" i="47"/>
  <c r="H18" i="66" s="1"/>
  <c r="O19" i="47"/>
  <c r="H19" i="66" s="1"/>
  <c r="O20" i="47"/>
  <c r="H20" i="66" s="1"/>
  <c r="O21" i="47"/>
  <c r="H21" i="66" s="1"/>
  <c r="O22" i="47"/>
  <c r="H22" i="66" s="1"/>
  <c r="O23" i="47"/>
  <c r="H23" i="66" s="1"/>
  <c r="O24" i="47"/>
  <c r="H24" i="66" s="1"/>
  <c r="O25" i="47"/>
  <c r="H25" i="66" s="1"/>
  <c r="O26" i="47"/>
  <c r="H26" i="66" s="1"/>
  <c r="H52" i="66" s="1"/>
  <c r="O27" i="47"/>
  <c r="H27" i="66" s="1"/>
  <c r="O28" i="47"/>
  <c r="H28" i="66" s="1"/>
  <c r="O29" i="47"/>
  <c r="H29" i="66" s="1"/>
  <c r="O30" i="47"/>
  <c r="H30" i="66" s="1"/>
  <c r="H54" i="66" s="1"/>
  <c r="O31" i="47"/>
  <c r="H31" i="66" s="1"/>
  <c r="H55" i="66" s="1"/>
  <c r="O32" i="47"/>
  <c r="O33" i="47"/>
  <c r="H33" i="66" s="1"/>
  <c r="H57" i="66" s="1"/>
  <c r="O34" i="47"/>
  <c r="H34" i="66" s="1"/>
  <c r="H58" i="66" s="1"/>
  <c r="O35" i="47"/>
  <c r="H35" i="66" s="1"/>
  <c r="H59" i="66" s="1"/>
  <c r="O36" i="47"/>
  <c r="H36" i="66" s="1"/>
  <c r="O37" i="47"/>
  <c r="H37" i="66" s="1"/>
  <c r="O38" i="47"/>
  <c r="H38" i="66" s="1"/>
  <c r="O39" i="47"/>
  <c r="H39" i="66" s="1"/>
  <c r="O40" i="47"/>
  <c r="H40" i="66" s="1"/>
  <c r="O41" i="47"/>
  <c r="H41" i="66" s="1"/>
  <c r="O42" i="47"/>
  <c r="H42" i="66" s="1"/>
  <c r="H61" i="66" s="1"/>
  <c r="O6" i="47"/>
  <c r="H6" i="66" s="1"/>
  <c r="H49" i="66" s="1"/>
  <c r="C7" i="46"/>
  <c r="D7" i="46"/>
  <c r="J7" i="46" s="1"/>
  <c r="C8" i="46"/>
  <c r="D8" i="46"/>
  <c r="K8" i="46" s="1"/>
  <c r="C9" i="46"/>
  <c r="D9" i="46"/>
  <c r="C10" i="46"/>
  <c r="D10" i="46"/>
  <c r="I10" i="46" s="1"/>
  <c r="C11" i="46"/>
  <c r="D11" i="46"/>
  <c r="I11" i="46" s="1"/>
  <c r="C12" i="46"/>
  <c r="D12" i="46"/>
  <c r="J12" i="46" s="1"/>
  <c r="C13" i="46"/>
  <c r="D13" i="46"/>
  <c r="I13" i="46" s="1"/>
  <c r="C14" i="46"/>
  <c r="D14" i="46"/>
  <c r="J14" i="46" s="1"/>
  <c r="C15" i="46"/>
  <c r="D15" i="46"/>
  <c r="J15" i="46" s="1"/>
  <c r="C16" i="46"/>
  <c r="D16" i="46"/>
  <c r="J16" i="46" s="1"/>
  <c r="C17" i="46"/>
  <c r="D17" i="46"/>
  <c r="K17" i="46" s="1"/>
  <c r="C18" i="46"/>
  <c r="D18" i="46"/>
  <c r="J18" i="46" s="1"/>
  <c r="C19" i="46"/>
  <c r="D19" i="46"/>
  <c r="J19" i="46" s="1"/>
  <c r="C20" i="46"/>
  <c r="D20" i="46"/>
  <c r="I20" i="46" s="1"/>
  <c r="C21" i="46"/>
  <c r="D21" i="46"/>
  <c r="J21" i="46" s="1"/>
  <c r="C22" i="46"/>
  <c r="D22" i="46"/>
  <c r="I22" i="46" s="1"/>
  <c r="C23" i="46"/>
  <c r="D23" i="46"/>
  <c r="J23" i="46" s="1"/>
  <c r="C24" i="46"/>
  <c r="D24" i="46"/>
  <c r="C25" i="46"/>
  <c r="D25" i="46"/>
  <c r="K25" i="46" s="1"/>
  <c r="C26" i="46"/>
  <c r="D26" i="46"/>
  <c r="J26" i="46" s="1"/>
  <c r="C27" i="46"/>
  <c r="D27" i="46"/>
  <c r="I27" i="46" s="1"/>
  <c r="C28" i="46"/>
  <c r="D28" i="46"/>
  <c r="I28" i="46" s="1"/>
  <c r="C29" i="46"/>
  <c r="D29" i="46"/>
  <c r="C30" i="46"/>
  <c r="D30" i="46"/>
  <c r="C31" i="46"/>
  <c r="D31" i="46"/>
  <c r="K31" i="46" s="1"/>
  <c r="C32" i="46"/>
  <c r="D32" i="46"/>
  <c r="I32" i="46" s="1"/>
  <c r="C33" i="46"/>
  <c r="D33" i="46"/>
  <c r="C34" i="46"/>
  <c r="D34" i="46"/>
  <c r="J34" i="46" s="1"/>
  <c r="C35" i="46"/>
  <c r="D35" i="46"/>
  <c r="K35" i="46" s="1"/>
  <c r="C36" i="46"/>
  <c r="D36" i="46"/>
  <c r="I36" i="46" s="1"/>
  <c r="C37" i="46"/>
  <c r="D37" i="46"/>
  <c r="J37" i="46" s="1"/>
  <c r="C38" i="46"/>
  <c r="D38" i="46"/>
  <c r="I38" i="46" s="1"/>
  <c r="C39" i="46"/>
  <c r="D39" i="46"/>
  <c r="J39" i="46" s="1"/>
  <c r="C40" i="46"/>
  <c r="D40" i="46"/>
  <c r="J40" i="46" s="1"/>
  <c r="C41" i="46"/>
  <c r="D41" i="46"/>
  <c r="J41" i="46" s="1"/>
  <c r="C42" i="46"/>
  <c r="D42" i="46"/>
  <c r="K42" i="46" s="1"/>
  <c r="D6" i="46"/>
  <c r="I6" i="46" s="1"/>
  <c r="C6" i="46"/>
  <c r="J10" i="46"/>
  <c r="H7" i="45"/>
  <c r="H8" i="45"/>
  <c r="H9" i="45"/>
  <c r="H10" i="45"/>
  <c r="H11" i="45"/>
  <c r="H12" i="45"/>
  <c r="H13" i="45"/>
  <c r="H14" i="45"/>
  <c r="H15" i="45"/>
  <c r="H16" i="45"/>
  <c r="H17" i="45"/>
  <c r="H18" i="45"/>
  <c r="H19" i="45"/>
  <c r="H20" i="45"/>
  <c r="H21" i="45"/>
  <c r="H22" i="45"/>
  <c r="H23" i="45"/>
  <c r="H24" i="45"/>
  <c r="H25" i="45"/>
  <c r="H26" i="45"/>
  <c r="H27" i="45"/>
  <c r="H28" i="45"/>
  <c r="H29" i="45"/>
  <c r="H30" i="45"/>
  <c r="H31" i="45"/>
  <c r="H32" i="45"/>
  <c r="H33" i="45"/>
  <c r="H34" i="45"/>
  <c r="H35" i="45"/>
  <c r="H36" i="45"/>
  <c r="H37" i="45"/>
  <c r="H38" i="45"/>
  <c r="H39" i="45"/>
  <c r="H40" i="45"/>
  <c r="H41" i="45"/>
  <c r="H42" i="45"/>
  <c r="H6" i="45"/>
  <c r="F7" i="45"/>
  <c r="F8" i="45"/>
  <c r="F9" i="45"/>
  <c r="F10" i="45"/>
  <c r="F11" i="45"/>
  <c r="F12" i="45"/>
  <c r="F13" i="45"/>
  <c r="F14" i="45"/>
  <c r="F15" i="45"/>
  <c r="F16" i="45"/>
  <c r="F17" i="45"/>
  <c r="F18" i="45"/>
  <c r="F19" i="45"/>
  <c r="F20" i="45"/>
  <c r="F21" i="45"/>
  <c r="F22" i="45"/>
  <c r="F23" i="45"/>
  <c r="F24" i="45"/>
  <c r="F25" i="45"/>
  <c r="F26" i="45"/>
  <c r="F27" i="45"/>
  <c r="F28" i="45"/>
  <c r="F29" i="45"/>
  <c r="F6" i="45"/>
  <c r="C54" i="32"/>
  <c r="C55" i="32"/>
  <c r="G61" i="66"/>
  <c r="E61" i="66"/>
  <c r="F61" i="66"/>
  <c r="E51" i="66"/>
  <c r="G51" i="66"/>
  <c r="F51" i="66"/>
  <c r="E56" i="66"/>
  <c r="G56" i="66"/>
  <c r="H32" i="66"/>
  <c r="H56" i="66" s="1"/>
  <c r="F56" i="66"/>
  <c r="E55" i="66"/>
  <c r="F55" i="66"/>
  <c r="G55" i="66"/>
  <c r="E49" i="66"/>
  <c r="F49" i="66"/>
  <c r="G49" i="66"/>
  <c r="M83" i="54" l="1"/>
  <c r="M84" i="54"/>
  <c r="M73" i="54"/>
  <c r="M70" i="54"/>
  <c r="M68" i="54"/>
  <c r="M74" i="54"/>
  <c r="M71" i="54"/>
  <c r="M69" i="54"/>
  <c r="M67" i="54"/>
  <c r="M72" i="54"/>
  <c r="L84" i="54"/>
  <c r="L83" i="54"/>
  <c r="L72" i="54"/>
  <c r="L73" i="54"/>
  <c r="L69" i="54"/>
  <c r="N69" i="54" s="1"/>
  <c r="F9" i="56" s="1"/>
  <c r="L71" i="54"/>
  <c r="N71" i="54" s="1"/>
  <c r="F11" i="56" s="1"/>
  <c r="L70" i="54"/>
  <c r="L74" i="54"/>
  <c r="N74" i="54" s="1"/>
  <c r="F25" i="56" s="1"/>
  <c r="L68" i="54"/>
  <c r="L67" i="54"/>
  <c r="I24" i="56"/>
  <c r="O24" i="56" s="1"/>
  <c r="J8" i="46"/>
  <c r="AO36" i="51"/>
  <c r="AO29" i="51"/>
  <c r="AO15" i="51"/>
  <c r="AD43" i="51"/>
  <c r="D62" i="66"/>
  <c r="H60" i="66"/>
  <c r="AO31" i="51"/>
  <c r="AO12" i="51"/>
  <c r="AO16" i="51"/>
  <c r="U43" i="51"/>
  <c r="AA43" i="51"/>
  <c r="AO19" i="51"/>
  <c r="AO35" i="51"/>
  <c r="N43" i="51"/>
  <c r="J43" i="51"/>
  <c r="T43" i="51"/>
  <c r="C43" i="51"/>
  <c r="AO27" i="51"/>
  <c r="G62" i="66"/>
  <c r="F62" i="66"/>
  <c r="H51" i="66"/>
  <c r="AO22" i="51"/>
  <c r="AO25" i="51"/>
  <c r="F43" i="51"/>
  <c r="V43" i="51"/>
  <c r="H53" i="66"/>
  <c r="AO33" i="51"/>
  <c r="AO18" i="51"/>
  <c r="AO34" i="51"/>
  <c r="I43" i="51"/>
  <c r="K43" i="51"/>
  <c r="O43" i="51"/>
  <c r="S43" i="51"/>
  <c r="AE43" i="51"/>
  <c r="AI43" i="51"/>
  <c r="D52" i="55"/>
  <c r="F52" i="55" s="1"/>
  <c r="E62" i="66"/>
  <c r="L43" i="51"/>
  <c r="AK43" i="51"/>
  <c r="AO17" i="51"/>
  <c r="AO21" i="51"/>
  <c r="AO11" i="51"/>
  <c r="AO23" i="51"/>
  <c r="AO39" i="51"/>
  <c r="G43" i="51"/>
  <c r="W43" i="51"/>
  <c r="AM43" i="51"/>
  <c r="AJ43" i="51"/>
  <c r="M43" i="51"/>
  <c r="AO8" i="51"/>
  <c r="AO41" i="51"/>
  <c r="C52" i="55"/>
  <c r="E52" i="55" s="1"/>
  <c r="AB43" i="51"/>
  <c r="H43" i="51"/>
  <c r="AC43" i="51"/>
  <c r="AO28" i="51"/>
  <c r="AO9" i="51"/>
  <c r="AO7" i="51"/>
  <c r="AO37" i="51"/>
  <c r="Q43" i="51"/>
  <c r="AG43" i="51"/>
  <c r="AO38" i="51"/>
  <c r="AO32" i="51"/>
  <c r="Z43" i="51"/>
  <c r="AO13" i="51"/>
  <c r="X43" i="51"/>
  <c r="D43" i="51"/>
  <c r="AO26" i="51"/>
  <c r="Y43" i="51"/>
  <c r="E43" i="51"/>
  <c r="AO20" i="51"/>
  <c r="AO6" i="51"/>
  <c r="AL43" i="51"/>
  <c r="AO5" i="51"/>
  <c r="AO24" i="51"/>
  <c r="AO40" i="51"/>
  <c r="AO10" i="51"/>
  <c r="AO14" i="51"/>
  <c r="AO30" i="51"/>
  <c r="P43" i="51"/>
  <c r="AF43" i="51"/>
  <c r="R43" i="51"/>
  <c r="AH43" i="51"/>
  <c r="C11" i="67"/>
  <c r="J43" i="67" s="1"/>
  <c r="I23" i="46"/>
  <c r="I25" i="46"/>
  <c r="I8" i="46"/>
  <c r="L8" i="46" s="1"/>
  <c r="M8" i="46" s="1"/>
  <c r="N8" i="46" s="1"/>
  <c r="K10" i="46"/>
  <c r="L10" i="46" s="1"/>
  <c r="M10" i="46" s="1"/>
  <c r="N10" i="46" s="1"/>
  <c r="K32" i="46"/>
  <c r="I34" i="46"/>
  <c r="I35" i="46"/>
  <c r="I14" i="46"/>
  <c r="I37" i="46"/>
  <c r="K22" i="46"/>
  <c r="I18" i="46"/>
  <c r="K20" i="46"/>
  <c r="K28" i="46"/>
  <c r="J28" i="46"/>
  <c r="J31" i="46"/>
  <c r="J22" i="46"/>
  <c r="I31" i="46"/>
  <c r="K34" i="46"/>
  <c r="L34" i="46" s="1"/>
  <c r="M34" i="46" s="1"/>
  <c r="N34" i="46" s="1"/>
  <c r="D34" i="48" s="1"/>
  <c r="K18" i="46"/>
  <c r="J35" i="46"/>
  <c r="J25" i="46"/>
  <c r="J20" i="46"/>
  <c r="K21" i="46"/>
  <c r="J32" i="46"/>
  <c r="K23" i="46"/>
  <c r="L23" i="46" s="1"/>
  <c r="I40" i="46"/>
  <c r="J42" i="46"/>
  <c r="K40" i="46"/>
  <c r="I21" i="46"/>
  <c r="I42" i="46"/>
  <c r="D14" i="44"/>
  <c r="I17" i="46"/>
  <c r="K26" i="46"/>
  <c r="K38" i="46"/>
  <c r="K13" i="46"/>
  <c r="K6" i="46"/>
  <c r="I26" i="46"/>
  <c r="J17" i="46"/>
  <c r="J11" i="46"/>
  <c r="K11" i="46"/>
  <c r="K39" i="46"/>
  <c r="K37" i="46"/>
  <c r="I39" i="46"/>
  <c r="J13" i="46"/>
  <c r="K14" i="46"/>
  <c r="J6" i="46"/>
  <c r="I16" i="46"/>
  <c r="J38" i="46"/>
  <c r="J27" i="46"/>
  <c r="I7" i="46"/>
  <c r="K27" i="46"/>
  <c r="K7" i="46"/>
  <c r="K16" i="46"/>
  <c r="I19" i="46"/>
  <c r="J36" i="46"/>
  <c r="K36" i="46"/>
  <c r="J24" i="46"/>
  <c r="I24" i="46"/>
  <c r="K24" i="46"/>
  <c r="J9" i="46"/>
  <c r="K9" i="46"/>
  <c r="I9" i="46"/>
  <c r="C43" i="46"/>
  <c r="I41" i="46"/>
  <c r="K41" i="46"/>
  <c r="K19" i="46"/>
  <c r="I12" i="46"/>
  <c r="K12" i="46"/>
  <c r="I29" i="46"/>
  <c r="K29" i="46"/>
  <c r="J29" i="46"/>
  <c r="I15" i="46"/>
  <c r="K15" i="46"/>
  <c r="D43" i="46"/>
  <c r="H44" i="66"/>
  <c r="D6" i="69" s="1"/>
  <c r="D45" i="55"/>
  <c r="I20" i="56"/>
  <c r="O20" i="56" s="1"/>
  <c r="C45" i="55"/>
  <c r="C33" i="55"/>
  <c r="I41" i="56"/>
  <c r="N41" i="56" s="1"/>
  <c r="I29" i="56"/>
  <c r="N29" i="56" s="1"/>
  <c r="I13" i="56"/>
  <c r="O13" i="56" s="1"/>
  <c r="I35" i="56"/>
  <c r="N35" i="56" s="1"/>
  <c r="I21" i="56"/>
  <c r="O21" i="56" s="1"/>
  <c r="I17" i="56"/>
  <c r="O17" i="56" s="1"/>
  <c r="I36" i="56"/>
  <c r="O36" i="56" s="1"/>
  <c r="I18" i="56"/>
  <c r="O18" i="56" s="1"/>
  <c r="I42" i="56"/>
  <c r="O42" i="56" s="1"/>
  <c r="I30" i="56"/>
  <c r="O30" i="56" s="1"/>
  <c r="I26" i="56"/>
  <c r="O26" i="56" s="1"/>
  <c r="G57" i="55"/>
  <c r="G56" i="55"/>
  <c r="G40" i="56" s="1"/>
  <c r="G43" i="56" s="1"/>
  <c r="G54" i="55"/>
  <c r="E40" i="56" s="1"/>
  <c r="E43" i="56" s="1"/>
  <c r="I12" i="56"/>
  <c r="O12" i="56" s="1"/>
  <c r="I38" i="56"/>
  <c r="O38" i="56" s="1"/>
  <c r="I16" i="56"/>
  <c r="N16" i="56" s="1"/>
  <c r="I32" i="56"/>
  <c r="O32" i="56" s="1"/>
  <c r="I28" i="56"/>
  <c r="N28" i="56" s="1"/>
  <c r="I27" i="56"/>
  <c r="N27" i="56" s="1"/>
  <c r="I7" i="56"/>
  <c r="O7" i="56" s="1"/>
  <c r="I37" i="56"/>
  <c r="O37" i="56" s="1"/>
  <c r="I19" i="56"/>
  <c r="N19" i="56" s="1"/>
  <c r="I15" i="56"/>
  <c r="N15" i="56" s="1"/>
  <c r="F53" i="55"/>
  <c r="E53" i="55"/>
  <c r="G55" i="55"/>
  <c r="I31" i="56"/>
  <c r="N23" i="56"/>
  <c r="O23" i="56"/>
  <c r="D14" i="69"/>
  <c r="D14" i="57"/>
  <c r="D26" i="63"/>
  <c r="E36" i="65"/>
  <c r="D14" i="64"/>
  <c r="J16" i="67" l="1"/>
  <c r="I16" i="66" s="1"/>
  <c r="J16" i="66" s="1"/>
  <c r="J22" i="67"/>
  <c r="I22" i="66" s="1"/>
  <c r="J22" i="66" s="1"/>
  <c r="J18" i="67"/>
  <c r="I18" i="66" s="1"/>
  <c r="J18" i="66" s="1"/>
  <c r="J26" i="67"/>
  <c r="I26" i="66" s="1"/>
  <c r="I52" i="66" s="1"/>
  <c r="J21" i="67"/>
  <c r="I21" i="66" s="1"/>
  <c r="J21" i="66" s="1"/>
  <c r="J50" i="67"/>
  <c r="J41" i="67"/>
  <c r="I41" i="66" s="1"/>
  <c r="J41" i="66" s="1"/>
  <c r="J36" i="67"/>
  <c r="I36" i="66" s="1"/>
  <c r="J36" i="66" s="1"/>
  <c r="J45" i="67"/>
  <c r="N70" i="54"/>
  <c r="F10" i="56" s="1"/>
  <c r="N72" i="54"/>
  <c r="F14" i="56" s="1"/>
  <c r="N84" i="54"/>
  <c r="H40" i="56" s="1"/>
  <c r="M75" i="54"/>
  <c r="N73" i="54"/>
  <c r="F22" i="56" s="1"/>
  <c r="N68" i="54"/>
  <c r="F8" i="56" s="1"/>
  <c r="I8" i="56" s="1"/>
  <c r="M85" i="54"/>
  <c r="L85" i="54"/>
  <c r="N83" i="54"/>
  <c r="L75" i="54"/>
  <c r="N67" i="54"/>
  <c r="J34" i="67"/>
  <c r="I34" i="66" s="1"/>
  <c r="J53" i="67"/>
  <c r="D43" i="66" s="1"/>
  <c r="E43" i="66" s="1"/>
  <c r="E44" i="66" s="1"/>
  <c r="J23" i="67"/>
  <c r="I23" i="66" s="1"/>
  <c r="J23" i="66" s="1"/>
  <c r="J9" i="67"/>
  <c r="I9" i="66" s="1"/>
  <c r="J9" i="66" s="1"/>
  <c r="J28" i="67"/>
  <c r="I28" i="66" s="1"/>
  <c r="J12" i="67"/>
  <c r="I12" i="66" s="1"/>
  <c r="J12" i="66" s="1"/>
  <c r="J8" i="67"/>
  <c r="I8" i="66" s="1"/>
  <c r="J8" i="66" s="1"/>
  <c r="J37" i="67"/>
  <c r="I37" i="66" s="1"/>
  <c r="J37" i="66" s="1"/>
  <c r="J24" i="67"/>
  <c r="I24" i="66" s="1"/>
  <c r="J24" i="66" s="1"/>
  <c r="J47" i="67"/>
  <c r="G43" i="66" s="1"/>
  <c r="G44" i="66" s="1"/>
  <c r="J11" i="67"/>
  <c r="I11" i="66" s="1"/>
  <c r="J11" i="66" s="1"/>
  <c r="J32" i="67"/>
  <c r="I32" i="66" s="1"/>
  <c r="J20" i="67"/>
  <c r="I20" i="66" s="1"/>
  <c r="J20" i="66" s="1"/>
  <c r="J13" i="67"/>
  <c r="I13" i="66" s="1"/>
  <c r="J13" i="66" s="1"/>
  <c r="J42" i="67"/>
  <c r="I42" i="66" s="1"/>
  <c r="J42" i="66" s="1"/>
  <c r="J61" i="66" s="1"/>
  <c r="J27" i="67"/>
  <c r="I27" i="66" s="1"/>
  <c r="J27" i="66" s="1"/>
  <c r="J6" i="67"/>
  <c r="I6" i="66" s="1"/>
  <c r="J6" i="66" s="1"/>
  <c r="J49" i="66" s="1"/>
  <c r="J29" i="67"/>
  <c r="I29" i="66" s="1"/>
  <c r="J29" i="66" s="1"/>
  <c r="J17" i="67"/>
  <c r="I17" i="66" s="1"/>
  <c r="J17" i="66" s="1"/>
  <c r="J46" i="67"/>
  <c r="J30" i="67"/>
  <c r="I30" i="66" s="1"/>
  <c r="I54" i="66" s="1"/>
  <c r="J49" i="67"/>
  <c r="J33" i="67"/>
  <c r="I33" i="66" s="1"/>
  <c r="J14" i="67"/>
  <c r="I14" i="66" s="1"/>
  <c r="J14" i="66" s="1"/>
  <c r="N24" i="56"/>
  <c r="P24" i="56" s="1"/>
  <c r="D24" i="58" s="1"/>
  <c r="E24" i="58" s="1"/>
  <c r="C58" i="55"/>
  <c r="G52" i="55"/>
  <c r="C33" i="56" s="1"/>
  <c r="C43" i="56" s="1"/>
  <c r="E58" i="55"/>
  <c r="F58" i="55"/>
  <c r="D58" i="55"/>
  <c r="H62" i="66"/>
  <c r="J39" i="67"/>
  <c r="I39" i="66" s="1"/>
  <c r="J39" i="66" s="1"/>
  <c r="J51" i="67"/>
  <c r="H30" i="63"/>
  <c r="H54" i="63" s="1"/>
  <c r="H9" i="63"/>
  <c r="I9" i="63" s="1"/>
  <c r="H29" i="63"/>
  <c r="I29" i="63" s="1"/>
  <c r="H21" i="63"/>
  <c r="I21" i="63" s="1"/>
  <c r="H6" i="63"/>
  <c r="H49" i="63" s="1"/>
  <c r="H27" i="63"/>
  <c r="I27" i="63" s="1"/>
  <c r="H7" i="63"/>
  <c r="H50" i="63" s="1"/>
  <c r="H20" i="63"/>
  <c r="I20" i="63" s="1"/>
  <c r="H11" i="63"/>
  <c r="I11" i="63" s="1"/>
  <c r="J7" i="67"/>
  <c r="I7" i="66" s="1"/>
  <c r="J19" i="67"/>
  <c r="I19" i="66" s="1"/>
  <c r="J19" i="66" s="1"/>
  <c r="J38" i="67"/>
  <c r="I38" i="66" s="1"/>
  <c r="J38" i="66" s="1"/>
  <c r="J52" i="67"/>
  <c r="F43" i="66" s="1"/>
  <c r="J35" i="67"/>
  <c r="I35" i="66" s="1"/>
  <c r="J48" i="67"/>
  <c r="J25" i="67"/>
  <c r="I25" i="66" s="1"/>
  <c r="J25" i="66" s="1"/>
  <c r="J40" i="67"/>
  <c r="I40" i="66" s="1"/>
  <c r="J40" i="66" s="1"/>
  <c r="J10" i="67"/>
  <c r="I10" i="66" s="1"/>
  <c r="J10" i="66" s="1"/>
  <c r="J31" i="67"/>
  <c r="I31" i="66" s="1"/>
  <c r="J44" i="67"/>
  <c r="J15" i="67"/>
  <c r="I15" i="66" s="1"/>
  <c r="J15" i="66" s="1"/>
  <c r="H31" i="63"/>
  <c r="H55" i="63" s="1"/>
  <c r="H10" i="63"/>
  <c r="I10" i="63" s="1"/>
  <c r="F26" i="63"/>
  <c r="F43" i="63" s="1"/>
  <c r="Q11" i="65" s="1"/>
  <c r="H26" i="63"/>
  <c r="I26" i="63" s="1"/>
  <c r="I52" i="63" s="1"/>
  <c r="H12" i="63"/>
  <c r="I12" i="63" s="1"/>
  <c r="H22" i="63"/>
  <c r="I22" i="63" s="1"/>
  <c r="H18" i="63"/>
  <c r="I18" i="63" s="1"/>
  <c r="H42" i="63"/>
  <c r="I42" i="63" s="1"/>
  <c r="I61" i="63" s="1"/>
  <c r="H32" i="63"/>
  <c r="I32" i="63" s="1"/>
  <c r="I56" i="63" s="1"/>
  <c r="H14" i="63"/>
  <c r="I14" i="63" s="1"/>
  <c r="H37" i="63"/>
  <c r="I37" i="63" s="1"/>
  <c r="H23" i="63"/>
  <c r="I23" i="63" s="1"/>
  <c r="H35" i="63"/>
  <c r="I35" i="63" s="1"/>
  <c r="I59" i="63" s="1"/>
  <c r="H40" i="63"/>
  <c r="I40" i="63" s="1"/>
  <c r="H8" i="63"/>
  <c r="I8" i="63" s="1"/>
  <c r="H34" i="63"/>
  <c r="H58" i="63" s="1"/>
  <c r="H17" i="63"/>
  <c r="I17" i="63" s="1"/>
  <c r="H38" i="63"/>
  <c r="I38" i="63" s="1"/>
  <c r="L25" i="46"/>
  <c r="M25" i="46" s="1"/>
  <c r="N25" i="46" s="1"/>
  <c r="D25" i="48" s="1"/>
  <c r="E25" i="48" s="1"/>
  <c r="L39" i="46"/>
  <c r="M39" i="46" s="1"/>
  <c r="N39" i="46" s="1"/>
  <c r="D39" i="48" s="1"/>
  <c r="E39" i="48" s="1"/>
  <c r="L38" i="46"/>
  <c r="M38" i="46" s="1"/>
  <c r="N38" i="46" s="1"/>
  <c r="D38" i="48" s="1"/>
  <c r="E38" i="48" s="1"/>
  <c r="H38" i="48" s="1"/>
  <c r="L28" i="46"/>
  <c r="M28" i="46" s="1"/>
  <c r="N28" i="46" s="1"/>
  <c r="D28" i="48" s="1"/>
  <c r="E28" i="48" s="1"/>
  <c r="L18" i="46"/>
  <c r="M18" i="46" s="1"/>
  <c r="N18" i="46" s="1"/>
  <c r="D18" i="48" s="1"/>
  <c r="E18" i="48" s="1"/>
  <c r="L32" i="46"/>
  <c r="M32" i="46" s="1"/>
  <c r="N32" i="46" s="1"/>
  <c r="D32" i="48" s="1"/>
  <c r="E32" i="48" s="1"/>
  <c r="L35" i="46"/>
  <c r="M35" i="46" s="1"/>
  <c r="N35" i="46" s="1"/>
  <c r="D35" i="48" s="1"/>
  <c r="D59" i="48" s="1"/>
  <c r="L22" i="46"/>
  <c r="M22" i="46" s="1"/>
  <c r="N22" i="46" s="1"/>
  <c r="D22" i="48" s="1"/>
  <c r="E22" i="48" s="1"/>
  <c r="G22" i="48" s="1"/>
  <c r="L20" i="46"/>
  <c r="M20" i="46" s="1"/>
  <c r="N20" i="46" s="1"/>
  <c r="D20" i="48" s="1"/>
  <c r="E20" i="48" s="1"/>
  <c r="L31" i="46"/>
  <c r="M31" i="46" s="1"/>
  <c r="N31" i="46" s="1"/>
  <c r="D31" i="48" s="1"/>
  <c r="L37" i="46"/>
  <c r="M37" i="46" s="1"/>
  <c r="N37" i="46" s="1"/>
  <c r="D37" i="48" s="1"/>
  <c r="E37" i="48" s="1"/>
  <c r="G37" i="48" s="1"/>
  <c r="L16" i="46"/>
  <c r="M16" i="46" s="1"/>
  <c r="N16" i="46" s="1"/>
  <c r="D16" i="48" s="1"/>
  <c r="E16" i="48" s="1"/>
  <c r="L14" i="46"/>
  <c r="M14" i="46" s="1"/>
  <c r="N14" i="46" s="1"/>
  <c r="D14" i="48" s="1"/>
  <c r="E14" i="48" s="1"/>
  <c r="L40" i="46"/>
  <c r="M40" i="46" s="1"/>
  <c r="N40" i="46" s="1"/>
  <c r="D40" i="48" s="1"/>
  <c r="E40" i="48" s="1"/>
  <c r="F40" i="48" s="1"/>
  <c r="L13" i="46"/>
  <c r="M13" i="46" s="1"/>
  <c r="N13" i="46" s="1"/>
  <c r="D13" i="48" s="1"/>
  <c r="E13" i="48" s="1"/>
  <c r="L21" i="46"/>
  <c r="M21" i="46" s="1"/>
  <c r="N21" i="46" s="1"/>
  <c r="D21" i="48" s="1"/>
  <c r="E21" i="48" s="1"/>
  <c r="L11" i="46"/>
  <c r="M11" i="46" s="1"/>
  <c r="N11" i="46" s="1"/>
  <c r="D11" i="48" s="1"/>
  <c r="E11" i="48" s="1"/>
  <c r="F11" i="48" s="1"/>
  <c r="L42" i="46"/>
  <c r="M42" i="46" s="1"/>
  <c r="N42" i="46" s="1"/>
  <c r="D42" i="48" s="1"/>
  <c r="E42" i="48" s="1"/>
  <c r="L7" i="46"/>
  <c r="M7" i="46" s="1"/>
  <c r="N7" i="46" s="1"/>
  <c r="D7" i="48" s="1"/>
  <c r="L17" i="46"/>
  <c r="M17" i="46" s="1"/>
  <c r="L6" i="46"/>
  <c r="M6" i="46" s="1"/>
  <c r="N6" i="46" s="1"/>
  <c r="D6" i="48" s="1"/>
  <c r="L26" i="46"/>
  <c r="M26" i="46" s="1"/>
  <c r="L29" i="46"/>
  <c r="M29" i="46" s="1"/>
  <c r="N29" i="46" s="1"/>
  <c r="D29" i="48" s="1"/>
  <c r="E29" i="48" s="1"/>
  <c r="L41" i="46"/>
  <c r="M41" i="46" s="1"/>
  <c r="N41" i="46" s="1"/>
  <c r="D41" i="48" s="1"/>
  <c r="E41" i="48" s="1"/>
  <c r="L19" i="46"/>
  <c r="M19" i="46" s="1"/>
  <c r="N19" i="46" s="1"/>
  <c r="D19" i="48" s="1"/>
  <c r="E19" i="48" s="1"/>
  <c r="H19" i="48" s="1"/>
  <c r="M23" i="46"/>
  <c r="L36" i="46"/>
  <c r="D10" i="48"/>
  <c r="E10" i="48" s="1"/>
  <c r="F10" i="48" s="1"/>
  <c r="L27" i="46"/>
  <c r="M27" i="46" s="1"/>
  <c r="L15" i="46"/>
  <c r="M15" i="46" s="1"/>
  <c r="E34" i="48"/>
  <c r="D58" i="48"/>
  <c r="J43" i="46"/>
  <c r="L12" i="46"/>
  <c r="M12" i="46" s="1"/>
  <c r="N12" i="46" s="1"/>
  <c r="L9" i="46"/>
  <c r="M9" i="46" s="1"/>
  <c r="K43" i="46"/>
  <c r="N33" i="46" s="1"/>
  <c r="D33" i="48" s="1"/>
  <c r="D8" i="48"/>
  <c r="E8" i="48" s="1"/>
  <c r="H8" i="48" s="1"/>
  <c r="L24" i="46"/>
  <c r="M24" i="46" s="1"/>
  <c r="N24" i="46" s="1"/>
  <c r="I43" i="46"/>
  <c r="H25" i="63"/>
  <c r="I25" i="63" s="1"/>
  <c r="H41" i="63"/>
  <c r="I41" i="63" s="1"/>
  <c r="H28" i="63"/>
  <c r="I28" i="63" s="1"/>
  <c r="H13" i="63"/>
  <c r="I13" i="63" s="1"/>
  <c r="H36" i="63"/>
  <c r="I36" i="63" s="1"/>
  <c r="H24" i="63"/>
  <c r="I24" i="63" s="1"/>
  <c r="H19" i="63"/>
  <c r="I19" i="63" s="1"/>
  <c r="E26" i="63"/>
  <c r="E43" i="63" s="1"/>
  <c r="H39" i="63"/>
  <c r="I39" i="63" s="1"/>
  <c r="H15" i="63"/>
  <c r="I15" i="63" s="1"/>
  <c r="H33" i="63"/>
  <c r="I33" i="63" s="1"/>
  <c r="I57" i="63" s="1"/>
  <c r="H16" i="63"/>
  <c r="I16" i="63" s="1"/>
  <c r="I61" i="66"/>
  <c r="I49" i="66"/>
  <c r="J28" i="66"/>
  <c r="J32" i="66"/>
  <c r="J56" i="66" s="1"/>
  <c r="I56" i="66"/>
  <c r="N13" i="56"/>
  <c r="P13" i="56" s="1"/>
  <c r="D13" i="58" s="1"/>
  <c r="E13" i="58" s="1"/>
  <c r="F13" i="58" s="1"/>
  <c r="O41" i="56"/>
  <c r="P41" i="56" s="1"/>
  <c r="D41" i="58" s="1"/>
  <c r="E41" i="58" s="1"/>
  <c r="H41" i="58" s="1"/>
  <c r="O15" i="56"/>
  <c r="P15" i="56" s="1"/>
  <c r="D15" i="58" s="1"/>
  <c r="E15" i="58" s="1"/>
  <c r="N20" i="56"/>
  <c r="P20" i="56" s="1"/>
  <c r="D20" i="58" s="1"/>
  <c r="E20" i="58" s="1"/>
  <c r="F20" i="58" s="1"/>
  <c r="N18" i="56"/>
  <c r="P18" i="56" s="1"/>
  <c r="D18" i="58" s="1"/>
  <c r="E18" i="58" s="1"/>
  <c r="O35" i="56"/>
  <c r="P35" i="56" s="1"/>
  <c r="D35" i="58" s="1"/>
  <c r="E35" i="58" s="1"/>
  <c r="N36" i="56"/>
  <c r="P36" i="56" s="1"/>
  <c r="D36" i="58" s="1"/>
  <c r="E36" i="58" s="1"/>
  <c r="F36" i="58" s="1"/>
  <c r="N26" i="56"/>
  <c r="P26" i="56" s="1"/>
  <c r="D26" i="58" s="1"/>
  <c r="D52" i="58" s="1"/>
  <c r="N38" i="56"/>
  <c r="P38" i="56" s="1"/>
  <c r="D38" i="58" s="1"/>
  <c r="E38" i="58" s="1"/>
  <c r="H38" i="58" s="1"/>
  <c r="N12" i="56"/>
  <c r="P12" i="56" s="1"/>
  <c r="D12" i="58" s="1"/>
  <c r="E12" i="58" s="1"/>
  <c r="N32" i="56"/>
  <c r="P32" i="56" s="1"/>
  <c r="D32" i="58" s="1"/>
  <c r="E32" i="58" s="1"/>
  <c r="N21" i="56"/>
  <c r="P21" i="56" s="1"/>
  <c r="D21" i="58" s="1"/>
  <c r="E21" i="58" s="1"/>
  <c r="N17" i="56"/>
  <c r="P17" i="56" s="1"/>
  <c r="D17" i="58" s="1"/>
  <c r="E17" i="58" s="1"/>
  <c r="N30" i="56"/>
  <c r="O29" i="56"/>
  <c r="P29" i="56" s="1"/>
  <c r="D29" i="58" s="1"/>
  <c r="E29" i="58" s="1"/>
  <c r="N42" i="56"/>
  <c r="P42" i="56" s="1"/>
  <c r="D42" i="58" s="1"/>
  <c r="E42" i="58" s="1"/>
  <c r="O19" i="56"/>
  <c r="P19" i="56" s="1"/>
  <c r="D19" i="58" s="1"/>
  <c r="E19" i="58" s="1"/>
  <c r="G19" i="58" s="1"/>
  <c r="N37" i="56"/>
  <c r="P37" i="56" s="1"/>
  <c r="D37" i="58" s="1"/>
  <c r="E37" i="58" s="1"/>
  <c r="O27" i="56"/>
  <c r="P27" i="56" s="1"/>
  <c r="D27" i="58" s="1"/>
  <c r="E27" i="58" s="1"/>
  <c r="O16" i="56"/>
  <c r="P16" i="56" s="1"/>
  <c r="D16" i="58" s="1"/>
  <c r="E16" i="58" s="1"/>
  <c r="F16" i="58" s="1"/>
  <c r="O28" i="56"/>
  <c r="P28" i="56" s="1"/>
  <c r="D28" i="58" s="1"/>
  <c r="P23" i="56"/>
  <c r="D23" i="58" s="1"/>
  <c r="E23" i="58" s="1"/>
  <c r="G23" i="58" s="1"/>
  <c r="N7" i="56"/>
  <c r="P7" i="56" s="1"/>
  <c r="D7" i="58" s="1"/>
  <c r="I34" i="56"/>
  <c r="N31" i="56"/>
  <c r="O31" i="56"/>
  <c r="I9" i="56"/>
  <c r="I14" i="56"/>
  <c r="I11" i="56"/>
  <c r="I22" i="56"/>
  <c r="G53" i="55"/>
  <c r="D40" i="56" s="1"/>
  <c r="D43" i="63"/>
  <c r="G26" i="63"/>
  <c r="D52" i="63"/>
  <c r="D62" i="63" s="1"/>
  <c r="O43" i="66" l="1"/>
  <c r="J26" i="66"/>
  <c r="J52" i="66" s="1"/>
  <c r="I53" i="66"/>
  <c r="Q43" i="66"/>
  <c r="J53" i="66"/>
  <c r="D44" i="66"/>
  <c r="J30" i="66"/>
  <c r="J54" i="66" s="1"/>
  <c r="H39" i="56"/>
  <c r="H43" i="56" s="1"/>
  <c r="N85" i="54"/>
  <c r="N75" i="54"/>
  <c r="F6" i="56"/>
  <c r="F43" i="56" s="1"/>
  <c r="G24" i="58"/>
  <c r="F24" i="58"/>
  <c r="H24" i="58"/>
  <c r="J34" i="66"/>
  <c r="J58" i="66" s="1"/>
  <c r="I58" i="66"/>
  <c r="I57" i="66"/>
  <c r="J33" i="66"/>
  <c r="J57" i="66" s="1"/>
  <c r="G58" i="55"/>
  <c r="H52" i="63"/>
  <c r="I7" i="63"/>
  <c r="I50" i="63" s="1"/>
  <c r="I31" i="63"/>
  <c r="I55" i="63" s="1"/>
  <c r="H61" i="63"/>
  <c r="I34" i="63"/>
  <c r="I58" i="63" s="1"/>
  <c r="E52" i="63"/>
  <c r="E62" i="63" s="1"/>
  <c r="J60" i="66"/>
  <c r="I6" i="63"/>
  <c r="I49" i="63" s="1"/>
  <c r="H57" i="63"/>
  <c r="H28" i="48"/>
  <c r="F28" i="48"/>
  <c r="I60" i="66"/>
  <c r="J51" i="66"/>
  <c r="I25" i="56"/>
  <c r="N25" i="56" s="1"/>
  <c r="I51" i="66"/>
  <c r="E35" i="48"/>
  <c r="G35" i="48" s="1"/>
  <c r="G59" i="48" s="1"/>
  <c r="H56" i="63"/>
  <c r="H59" i="63"/>
  <c r="I51" i="63"/>
  <c r="I60" i="63"/>
  <c r="I44" i="66"/>
  <c r="G38" i="48"/>
  <c r="H53" i="63"/>
  <c r="I30" i="63"/>
  <c r="I54" i="63" s="1"/>
  <c r="H37" i="48"/>
  <c r="I10" i="56"/>
  <c r="N10" i="56" s="1"/>
  <c r="H40" i="48"/>
  <c r="D61" i="48"/>
  <c r="J31" i="66"/>
  <c r="J55" i="66" s="1"/>
  <c r="I55" i="66"/>
  <c r="I59" i="66"/>
  <c r="J35" i="66"/>
  <c r="J59" i="66" s="1"/>
  <c r="I50" i="66"/>
  <c r="J7" i="66"/>
  <c r="P43" i="66"/>
  <c r="F44" i="66"/>
  <c r="D5" i="69" s="1"/>
  <c r="H43" i="63"/>
  <c r="E11" i="65" s="1"/>
  <c r="H60" i="63"/>
  <c r="F52" i="63"/>
  <c r="F62" i="63" s="1"/>
  <c r="I53" i="63"/>
  <c r="H51" i="63"/>
  <c r="F37" i="48"/>
  <c r="N30" i="46"/>
  <c r="F38" i="48"/>
  <c r="D56" i="48"/>
  <c r="G40" i="48"/>
  <c r="H20" i="48"/>
  <c r="G20" i="48"/>
  <c r="G25" i="48"/>
  <c r="H25" i="48"/>
  <c r="H13" i="48"/>
  <c r="F13" i="48"/>
  <c r="H21" i="48"/>
  <c r="G21" i="48"/>
  <c r="F21" i="48"/>
  <c r="L33" i="46"/>
  <c r="M33" i="46" s="1"/>
  <c r="F20" i="48"/>
  <c r="H22" i="48"/>
  <c r="D50" i="48"/>
  <c r="E7" i="48"/>
  <c r="F7" i="48" s="1"/>
  <c r="H14" i="48"/>
  <c r="F14" i="48"/>
  <c r="G14" i="48"/>
  <c r="N9" i="46"/>
  <c r="D9" i="48" s="1"/>
  <c r="E9" i="48" s="1"/>
  <c r="G13" i="48"/>
  <c r="F25" i="48"/>
  <c r="H11" i="48"/>
  <c r="F22" i="48"/>
  <c r="N17" i="46"/>
  <c r="D17" i="48" s="1"/>
  <c r="E17" i="48" s="1"/>
  <c r="N15" i="46"/>
  <c r="D15" i="48" s="1"/>
  <c r="E15" i="48" s="1"/>
  <c r="H15" i="48" s="1"/>
  <c r="N23" i="46"/>
  <c r="D23" i="48" s="1"/>
  <c r="E23" i="48" s="1"/>
  <c r="N27" i="46"/>
  <c r="D27" i="48" s="1"/>
  <c r="D53" i="48" s="1"/>
  <c r="G11" i="48"/>
  <c r="N26" i="46"/>
  <c r="D26" i="48" s="1"/>
  <c r="G28" i="48"/>
  <c r="E31" i="48"/>
  <c r="D55" i="48"/>
  <c r="D49" i="48"/>
  <c r="E6" i="48"/>
  <c r="F6" i="48" s="1"/>
  <c r="F49" i="48" s="1"/>
  <c r="H41" i="48"/>
  <c r="G41" i="48"/>
  <c r="F41" i="48"/>
  <c r="H39" i="48"/>
  <c r="G39" i="48"/>
  <c r="F39" i="48"/>
  <c r="G10" i="48"/>
  <c r="H10" i="48"/>
  <c r="M36" i="46"/>
  <c r="N36" i="46" s="1"/>
  <c r="D36" i="48" s="1"/>
  <c r="H16" i="48"/>
  <c r="G16" i="48"/>
  <c r="F16" i="48"/>
  <c r="G8" i="48"/>
  <c r="D24" i="48"/>
  <c r="E24" i="48" s="1"/>
  <c r="F24" i="48" s="1"/>
  <c r="G19" i="48"/>
  <c r="G34" i="48"/>
  <c r="G58" i="48" s="1"/>
  <c r="E58" i="48"/>
  <c r="H34" i="48"/>
  <c r="H58" i="48" s="1"/>
  <c r="F34" i="48"/>
  <c r="F58" i="48" s="1"/>
  <c r="F8" i="48"/>
  <c r="F19" i="48"/>
  <c r="D12" i="48"/>
  <c r="G18" i="48"/>
  <c r="H18" i="48"/>
  <c r="F18" i="48"/>
  <c r="G32" i="48"/>
  <c r="G56" i="48" s="1"/>
  <c r="E56" i="48"/>
  <c r="H32" i="48"/>
  <c r="H56" i="48" s="1"/>
  <c r="F32" i="48"/>
  <c r="F56" i="48" s="1"/>
  <c r="F29" i="48"/>
  <c r="H29" i="48"/>
  <c r="G29" i="48"/>
  <c r="L30" i="46"/>
  <c r="H35" i="48"/>
  <c r="H59" i="48" s="1"/>
  <c r="H42" i="48"/>
  <c r="H61" i="48" s="1"/>
  <c r="F42" i="48"/>
  <c r="F61" i="48" s="1"/>
  <c r="G42" i="48"/>
  <c r="G61" i="48" s="1"/>
  <c r="E61" i="48"/>
  <c r="D57" i="48"/>
  <c r="E33" i="48"/>
  <c r="D4" i="69"/>
  <c r="D3" i="69"/>
  <c r="G20" i="58"/>
  <c r="E26" i="58"/>
  <c r="F26" i="58" s="1"/>
  <c r="F52" i="58" s="1"/>
  <c r="G41" i="58"/>
  <c r="F15" i="58"/>
  <c r="H15" i="58"/>
  <c r="D61" i="58"/>
  <c r="H16" i="58"/>
  <c r="H20" i="58"/>
  <c r="F41" i="58"/>
  <c r="F23" i="58"/>
  <c r="F38" i="58"/>
  <c r="H36" i="58"/>
  <c r="G37" i="58"/>
  <c r="H37" i="58"/>
  <c r="G18" i="58"/>
  <c r="H18" i="58"/>
  <c r="F18" i="58"/>
  <c r="F21" i="58"/>
  <c r="G21" i="58"/>
  <c r="G38" i="58"/>
  <c r="G15" i="58"/>
  <c r="H23" i="58"/>
  <c r="G16" i="58"/>
  <c r="H12" i="58"/>
  <c r="F12" i="58"/>
  <c r="G12" i="58"/>
  <c r="H13" i="58"/>
  <c r="G36" i="58"/>
  <c r="D59" i="58"/>
  <c r="H21" i="58"/>
  <c r="G17" i="58"/>
  <c r="F17" i="58"/>
  <c r="H19" i="58"/>
  <c r="F19" i="58"/>
  <c r="G13" i="58"/>
  <c r="H17" i="58"/>
  <c r="D56" i="58"/>
  <c r="E28" i="58"/>
  <c r="E53" i="58" s="1"/>
  <c r="D53" i="58"/>
  <c r="E7" i="58"/>
  <c r="F7" i="58" s="1"/>
  <c r="F50" i="58" s="1"/>
  <c r="D50" i="58"/>
  <c r="F37" i="58"/>
  <c r="P31" i="56"/>
  <c r="D31" i="58" s="1"/>
  <c r="E31" i="58" s="1"/>
  <c r="N11" i="56"/>
  <c r="O11" i="56"/>
  <c r="N9" i="56"/>
  <c r="O9" i="56"/>
  <c r="H29" i="58"/>
  <c r="F29" i="58"/>
  <c r="G29" i="58"/>
  <c r="E61" i="58"/>
  <c r="H42" i="58"/>
  <c r="H61" i="58" s="1"/>
  <c r="G42" i="58"/>
  <c r="G61" i="58" s="1"/>
  <c r="F42" i="58"/>
  <c r="F61" i="58" s="1"/>
  <c r="D43" i="56"/>
  <c r="N8" i="56"/>
  <c r="O8" i="56"/>
  <c r="N22" i="56"/>
  <c r="O22" i="56"/>
  <c r="N14" i="56"/>
  <c r="O14" i="56"/>
  <c r="N34" i="56"/>
  <c r="O34" i="56"/>
  <c r="F27" i="58"/>
  <c r="G27" i="58"/>
  <c r="H27" i="58"/>
  <c r="E56" i="58"/>
  <c r="F32" i="58"/>
  <c r="F56" i="58" s="1"/>
  <c r="H32" i="58"/>
  <c r="H56" i="58" s="1"/>
  <c r="G32" i="58"/>
  <c r="G56" i="58" s="1"/>
  <c r="E59" i="58"/>
  <c r="G35" i="58"/>
  <c r="G59" i="58" s="1"/>
  <c r="F35" i="58"/>
  <c r="F59" i="58" s="1"/>
  <c r="H35" i="58"/>
  <c r="H59" i="58" s="1"/>
  <c r="E6" i="65"/>
  <c r="D4" i="64"/>
  <c r="D3" i="64"/>
  <c r="D5" i="64"/>
  <c r="K11" i="65"/>
  <c r="G43" i="63"/>
  <c r="G52" i="63"/>
  <c r="G62" i="63" s="1"/>
  <c r="I39" i="56" l="1"/>
  <c r="N39" i="56" s="1"/>
  <c r="O25" i="56"/>
  <c r="J6" i="63" a="1"/>
  <c r="J30" i="63" s="1"/>
  <c r="F35" i="48"/>
  <c r="F59" i="48" s="1"/>
  <c r="E59" i="48"/>
  <c r="O10" i="56"/>
  <c r="P10" i="56" s="1"/>
  <c r="D10" i="58" s="1"/>
  <c r="E10" i="58" s="1"/>
  <c r="F10" i="58" s="1"/>
  <c r="I43" i="63"/>
  <c r="E16" i="65" s="1"/>
  <c r="I40" i="56"/>
  <c r="N40" i="56" s="1"/>
  <c r="H62" i="63"/>
  <c r="I62" i="66"/>
  <c r="K6" i="66" a="1"/>
  <c r="J50" i="66"/>
  <c r="J62" i="66" s="1"/>
  <c r="J44" i="66"/>
  <c r="E52" i="58"/>
  <c r="I62" i="63"/>
  <c r="G7" i="48"/>
  <c r="G50" i="48" s="1"/>
  <c r="H6" i="48"/>
  <c r="H49" i="48" s="1"/>
  <c r="E49" i="48"/>
  <c r="F15" i="48"/>
  <c r="F23" i="48"/>
  <c r="G23" i="48"/>
  <c r="H23" i="48"/>
  <c r="G6" i="48"/>
  <c r="G49" i="48" s="1"/>
  <c r="D52" i="48"/>
  <c r="E26" i="48"/>
  <c r="H7" i="48"/>
  <c r="H50" i="48" s="1"/>
  <c r="E50" i="48"/>
  <c r="E27" i="48"/>
  <c r="F27" i="48" s="1"/>
  <c r="F53" i="48" s="1"/>
  <c r="G17" i="48"/>
  <c r="H17" i="48"/>
  <c r="F17" i="48"/>
  <c r="G24" i="48"/>
  <c r="G15" i="48"/>
  <c r="N43" i="46"/>
  <c r="E55" i="48"/>
  <c r="H31" i="48"/>
  <c r="H55" i="48" s="1"/>
  <c r="G31" i="48"/>
  <c r="G55" i="48" s="1"/>
  <c r="F31" i="48"/>
  <c r="F55" i="48" s="1"/>
  <c r="E36" i="48"/>
  <c r="D60" i="48"/>
  <c r="L43" i="46"/>
  <c r="M30" i="46"/>
  <c r="M43" i="46" s="1"/>
  <c r="H24" i="48"/>
  <c r="E12" i="48"/>
  <c r="E51" i="48" s="1"/>
  <c r="D51" i="48"/>
  <c r="E57" i="48"/>
  <c r="F33" i="48"/>
  <c r="F57" i="48" s="1"/>
  <c r="G33" i="48"/>
  <c r="G57" i="48" s="1"/>
  <c r="H33" i="48"/>
  <c r="H57" i="48" s="1"/>
  <c r="H9" i="48"/>
  <c r="G9" i="48"/>
  <c r="F9" i="48"/>
  <c r="D30" i="48"/>
  <c r="F50" i="48"/>
  <c r="H26" i="58"/>
  <c r="H52" i="58" s="1"/>
  <c r="G26" i="58"/>
  <c r="G52" i="58" s="1"/>
  <c r="E50" i="58"/>
  <c r="G7" i="58"/>
  <c r="G50" i="58" s="1"/>
  <c r="P14" i="56"/>
  <c r="D14" i="58" s="1"/>
  <c r="E14" i="58" s="1"/>
  <c r="G14" i="58" s="1"/>
  <c r="H7" i="58"/>
  <c r="H50" i="58" s="1"/>
  <c r="P25" i="56"/>
  <c r="D25" i="58" s="1"/>
  <c r="E25" i="58" s="1"/>
  <c r="H25" i="58" s="1"/>
  <c r="P22" i="56"/>
  <c r="D22" i="58" s="1"/>
  <c r="E22" i="58" s="1"/>
  <c r="G22" i="58" s="1"/>
  <c r="P8" i="56"/>
  <c r="D8" i="58" s="1"/>
  <c r="E8" i="58" s="1"/>
  <c r="D55" i="58"/>
  <c r="P11" i="56"/>
  <c r="D11" i="58" s="1"/>
  <c r="E11" i="58" s="1"/>
  <c r="G11" i="58" s="1"/>
  <c r="H28" i="58"/>
  <c r="H53" i="58" s="1"/>
  <c r="G28" i="58"/>
  <c r="G53" i="58" s="1"/>
  <c r="F28" i="58"/>
  <c r="F53" i="58" s="1"/>
  <c r="P34" i="56"/>
  <c r="D34" i="58" s="1"/>
  <c r="E34" i="58" s="1"/>
  <c r="P9" i="56"/>
  <c r="D9" i="58" s="1"/>
  <c r="E9" i="58" s="1"/>
  <c r="F9" i="58" s="1"/>
  <c r="E55" i="58"/>
  <c r="G31" i="58"/>
  <c r="G55" i="58" s="1"/>
  <c r="F31" i="58"/>
  <c r="F55" i="58" s="1"/>
  <c r="H31" i="58"/>
  <c r="H55" i="58" s="1"/>
  <c r="W11" i="65"/>
  <c r="D6" i="64"/>
  <c r="O39" i="56" l="1"/>
  <c r="P39" i="56" s="1"/>
  <c r="D39" i="58" s="1"/>
  <c r="E39" i="58" s="1"/>
  <c r="O40" i="56"/>
  <c r="P40" i="56" s="1"/>
  <c r="D40" i="58" s="1"/>
  <c r="E40" i="58" s="1"/>
  <c r="E60" i="58" s="1"/>
  <c r="J41" i="63"/>
  <c r="K41" i="63" s="1"/>
  <c r="O41" i="63" s="1"/>
  <c r="J33" i="63"/>
  <c r="M33" i="63" s="1"/>
  <c r="J27" i="63"/>
  <c r="K27" i="63" s="1"/>
  <c r="J19" i="63"/>
  <c r="N19" i="63" s="1"/>
  <c r="J29" i="63"/>
  <c r="N29" i="63" s="1"/>
  <c r="J20" i="63"/>
  <c r="N20" i="63" s="1"/>
  <c r="J26" i="63"/>
  <c r="M26" i="63" s="1"/>
  <c r="J21" i="63"/>
  <c r="N21" i="63" s="1"/>
  <c r="J13" i="63"/>
  <c r="K13" i="63" s="1"/>
  <c r="O13" i="63" s="1"/>
  <c r="J12" i="63"/>
  <c r="L12" i="63" s="1"/>
  <c r="P12" i="63" s="1"/>
  <c r="J14" i="63"/>
  <c r="K14" i="63" s="1"/>
  <c r="O14" i="63" s="1"/>
  <c r="J9" i="63"/>
  <c r="K9" i="63" s="1"/>
  <c r="O9" i="63" s="1"/>
  <c r="J34" i="63"/>
  <c r="L34" i="63" s="1"/>
  <c r="J11" i="63"/>
  <c r="K11" i="63" s="1"/>
  <c r="O11" i="63" s="1"/>
  <c r="J42" i="63"/>
  <c r="L42" i="63" s="1"/>
  <c r="J39" i="63"/>
  <c r="N39" i="63" s="1"/>
  <c r="J38" i="63"/>
  <c r="K38" i="63" s="1"/>
  <c r="O38" i="63" s="1"/>
  <c r="J24" i="63"/>
  <c r="M24" i="63" s="1"/>
  <c r="Q24" i="63" s="1"/>
  <c r="J16" i="63"/>
  <c r="K16" i="63" s="1"/>
  <c r="O16" i="63" s="1"/>
  <c r="J32" i="63"/>
  <c r="L32" i="63" s="1"/>
  <c r="J25" i="63"/>
  <c r="K25" i="63" s="1"/>
  <c r="O25" i="63" s="1"/>
  <c r="J18" i="63"/>
  <c r="M18" i="63" s="1"/>
  <c r="Q18" i="63" s="1"/>
  <c r="J10" i="63"/>
  <c r="M10" i="63" s="1"/>
  <c r="Q10" i="63" s="1"/>
  <c r="J17" i="63"/>
  <c r="N17" i="63" s="1"/>
  <c r="J31" i="63"/>
  <c r="N31" i="63" s="1"/>
  <c r="N55" i="63" s="1"/>
  <c r="J40" i="63"/>
  <c r="L40" i="63" s="1"/>
  <c r="P40" i="63" s="1"/>
  <c r="J23" i="63"/>
  <c r="L23" i="63" s="1"/>
  <c r="P23" i="63" s="1"/>
  <c r="J22" i="63"/>
  <c r="L22" i="63" s="1"/>
  <c r="P22" i="63" s="1"/>
  <c r="J8" i="63"/>
  <c r="M8" i="63" s="1"/>
  <c r="J35" i="63"/>
  <c r="K35" i="63" s="1"/>
  <c r="J6" i="63"/>
  <c r="J49" i="63" s="1"/>
  <c r="J36" i="63"/>
  <c r="M36" i="63" s="1"/>
  <c r="Q36" i="63" s="1"/>
  <c r="J7" i="63"/>
  <c r="M7" i="63" s="1"/>
  <c r="J15" i="63"/>
  <c r="K15" i="63" s="1"/>
  <c r="O15" i="63" s="1"/>
  <c r="J28" i="63"/>
  <c r="K28" i="63" s="1"/>
  <c r="O28" i="63" s="1"/>
  <c r="J37" i="63"/>
  <c r="K37" i="63" s="1"/>
  <c r="O37" i="63" s="1"/>
  <c r="F11" i="58"/>
  <c r="H22" i="58"/>
  <c r="E53" i="48"/>
  <c r="H14" i="58"/>
  <c r="K25" i="66"/>
  <c r="K37" i="66"/>
  <c r="K10" i="66"/>
  <c r="K34" i="66"/>
  <c r="K15" i="66"/>
  <c r="K29" i="66"/>
  <c r="K26" i="66"/>
  <c r="K20" i="66"/>
  <c r="K36" i="66"/>
  <c r="K35" i="66"/>
  <c r="K17" i="66"/>
  <c r="K8" i="66"/>
  <c r="K39" i="66"/>
  <c r="K16" i="66"/>
  <c r="K7" i="66"/>
  <c r="K11" i="66"/>
  <c r="K33" i="66"/>
  <c r="K30" i="66"/>
  <c r="K23" i="66"/>
  <c r="K12" i="66"/>
  <c r="K41" i="66"/>
  <c r="K13" i="66"/>
  <c r="K40" i="66"/>
  <c r="K9" i="66"/>
  <c r="K18" i="66"/>
  <c r="K14" i="66"/>
  <c r="K32" i="66"/>
  <c r="K31" i="66"/>
  <c r="K24" i="66"/>
  <c r="K28" i="66"/>
  <c r="K42" i="66"/>
  <c r="K21" i="66"/>
  <c r="K27" i="66"/>
  <c r="K6" i="66"/>
  <c r="K38" i="66"/>
  <c r="K22" i="66"/>
  <c r="K19" i="66"/>
  <c r="F25" i="58"/>
  <c r="H27" i="48"/>
  <c r="H53" i="48" s="1"/>
  <c r="G27" i="48"/>
  <c r="G53" i="48" s="1"/>
  <c r="G26" i="48"/>
  <c r="G52" i="48" s="1"/>
  <c r="E52" i="48"/>
  <c r="H26" i="48"/>
  <c r="H52" i="48" s="1"/>
  <c r="F26" i="48"/>
  <c r="F52" i="48" s="1"/>
  <c r="F36" i="48"/>
  <c r="F60" i="48" s="1"/>
  <c r="G36" i="48"/>
  <c r="G60" i="48" s="1"/>
  <c r="H36" i="48"/>
  <c r="H60" i="48" s="1"/>
  <c r="E60" i="48"/>
  <c r="F12" i="48"/>
  <c r="F51" i="48" s="1"/>
  <c r="H12" i="48"/>
  <c r="H51" i="48" s="1"/>
  <c r="G12" i="48"/>
  <c r="G51" i="48" s="1"/>
  <c r="E30" i="48"/>
  <c r="D54" i="48"/>
  <c r="D62" i="48" s="1"/>
  <c r="D43" i="48"/>
  <c r="D3" i="44" s="1"/>
  <c r="F14" i="58"/>
  <c r="D58" i="58"/>
  <c r="G25" i="58"/>
  <c r="H11" i="58"/>
  <c r="G9" i="58"/>
  <c r="H9" i="58"/>
  <c r="F22" i="58"/>
  <c r="D51" i="58"/>
  <c r="G10" i="58"/>
  <c r="H10" i="58"/>
  <c r="I33" i="56"/>
  <c r="G39" i="58"/>
  <c r="H39" i="58"/>
  <c r="F39" i="58"/>
  <c r="I6" i="56"/>
  <c r="H8" i="58"/>
  <c r="E51" i="58"/>
  <c r="G8" i="58"/>
  <c r="F8" i="58"/>
  <c r="E58" i="58"/>
  <c r="H34" i="58"/>
  <c r="H58" i="58" s="1"/>
  <c r="G34" i="58"/>
  <c r="G58" i="58" s="1"/>
  <c r="F34" i="58"/>
  <c r="F58" i="58" s="1"/>
  <c r="M29" i="63"/>
  <c r="L28" i="63"/>
  <c r="P28" i="63" s="1"/>
  <c r="L30" i="63"/>
  <c r="M30" i="63"/>
  <c r="J54" i="63"/>
  <c r="N30" i="63"/>
  <c r="N54" i="63" s="1"/>
  <c r="K30" i="63"/>
  <c r="N11" i="63"/>
  <c r="L8" i="63"/>
  <c r="K10" i="63"/>
  <c r="O10" i="63" s="1"/>
  <c r="N12" i="63" l="1"/>
  <c r="K32" i="63"/>
  <c r="M12" i="63"/>
  <c r="Q12" i="63" s="1"/>
  <c r="N8" i="63"/>
  <c r="L15" i="63"/>
  <c r="P15" i="63" s="1"/>
  <c r="N10" i="63"/>
  <c r="K8" i="63"/>
  <c r="L10" i="63"/>
  <c r="P10" i="63" s="1"/>
  <c r="L38" i="63"/>
  <c r="P38" i="63" s="1"/>
  <c r="L29" i="63"/>
  <c r="P29" i="63" s="1"/>
  <c r="L14" i="63"/>
  <c r="P14" i="63" s="1"/>
  <c r="N38" i="63"/>
  <c r="L17" i="63"/>
  <c r="P17" i="63" s="1"/>
  <c r="M9" i="63"/>
  <c r="Q9" i="63" s="1"/>
  <c r="M14" i="63"/>
  <c r="Q14" i="63" s="1"/>
  <c r="M38" i="63"/>
  <c r="Q38" i="63" s="1"/>
  <c r="K18" i="63"/>
  <c r="O18" i="63" s="1"/>
  <c r="L37" i="63"/>
  <c r="P37" i="63" s="1"/>
  <c r="N34" i="63"/>
  <c r="N58" i="63" s="1"/>
  <c r="N37" i="63"/>
  <c r="M28" i="63"/>
  <c r="Q28" i="63" s="1"/>
  <c r="K29" i="63"/>
  <c r="O29" i="63" s="1"/>
  <c r="N14" i="63"/>
  <c r="L33" i="63"/>
  <c r="P33" i="63" s="1"/>
  <c r="P57" i="63" s="1"/>
  <c r="N28" i="63"/>
  <c r="M32" i="63"/>
  <c r="M56" i="63" s="1"/>
  <c r="L16" i="63"/>
  <c r="P16" i="63" s="1"/>
  <c r="L41" i="63"/>
  <c r="P41" i="63" s="1"/>
  <c r="L6" i="63"/>
  <c r="L49" i="63" s="1"/>
  <c r="M31" i="63"/>
  <c r="M55" i="63" s="1"/>
  <c r="K24" i="63"/>
  <c r="O24" i="63" s="1"/>
  <c r="J59" i="63"/>
  <c r="J58" i="63"/>
  <c r="M37" i="63"/>
  <c r="Q37" i="63" s="1"/>
  <c r="L20" i="63"/>
  <c r="P20" i="63" s="1"/>
  <c r="M17" i="63"/>
  <c r="Q17" i="63" s="1"/>
  <c r="L26" i="63"/>
  <c r="L52" i="63" s="1"/>
  <c r="M34" i="63"/>
  <c r="Q34" i="63" s="1"/>
  <c r="Q58" i="63" s="1"/>
  <c r="M16" i="63"/>
  <c r="Q16" i="63" s="1"/>
  <c r="K34" i="63"/>
  <c r="N15" i="63"/>
  <c r="M6" i="63"/>
  <c r="Q6" i="63" s="1"/>
  <c r="N13" i="63"/>
  <c r="N9" i="63"/>
  <c r="L24" i="63"/>
  <c r="P24" i="63" s="1"/>
  <c r="M41" i="63"/>
  <c r="Q41" i="63" s="1"/>
  <c r="L18" i="63"/>
  <c r="P18" i="63" s="1"/>
  <c r="N18" i="63"/>
  <c r="L19" i="63"/>
  <c r="P19" i="63" s="1"/>
  <c r="K6" i="63"/>
  <c r="K49" i="63" s="1"/>
  <c r="K17" i="63"/>
  <c r="O17" i="63" s="1"/>
  <c r="L35" i="63"/>
  <c r="P35" i="63" s="1"/>
  <c r="P59" i="63" s="1"/>
  <c r="K20" i="63"/>
  <c r="O20" i="63" s="1"/>
  <c r="M35" i="63"/>
  <c r="Q35" i="63" s="1"/>
  <c r="Q59" i="63" s="1"/>
  <c r="J53" i="63"/>
  <c r="M20" i="63"/>
  <c r="Q20" i="63" s="1"/>
  <c r="L9" i="63"/>
  <c r="P9" i="63" s="1"/>
  <c r="N24" i="63"/>
  <c r="M15" i="63"/>
  <c r="Q15" i="63" s="1"/>
  <c r="K12" i="63"/>
  <c r="O12" i="63" s="1"/>
  <c r="N6" i="63"/>
  <c r="N49" i="63" s="1"/>
  <c r="K19" i="63"/>
  <c r="O19" i="63" s="1"/>
  <c r="J55" i="63"/>
  <c r="K26" i="63"/>
  <c r="K52" i="63" s="1"/>
  <c r="M19" i="63"/>
  <c r="Q19" i="63" s="1"/>
  <c r="J52" i="63"/>
  <c r="N35" i="63"/>
  <c r="N59" i="63" s="1"/>
  <c r="L39" i="63"/>
  <c r="P39" i="63" s="1"/>
  <c r="N32" i="63"/>
  <c r="N56" i="63" s="1"/>
  <c r="J57" i="63"/>
  <c r="L21" i="63"/>
  <c r="P21" i="63" s="1"/>
  <c r="N36" i="63"/>
  <c r="N33" i="63"/>
  <c r="N57" i="63" s="1"/>
  <c r="L31" i="63"/>
  <c r="P31" i="63" s="1"/>
  <c r="P55" i="63" s="1"/>
  <c r="M21" i="63"/>
  <c r="Q21" i="63" s="1"/>
  <c r="L7" i="63"/>
  <c r="L50" i="63" s="1"/>
  <c r="M40" i="63"/>
  <c r="Q40" i="63" s="1"/>
  <c r="K36" i="63"/>
  <c r="O36" i="63" s="1"/>
  <c r="K23" i="63"/>
  <c r="O23" i="63" s="1"/>
  <c r="M11" i="63"/>
  <c r="Q11" i="63" s="1"/>
  <c r="N25" i="63"/>
  <c r="L36" i="63"/>
  <c r="P36" i="63" s="1"/>
  <c r="L11" i="63"/>
  <c r="P11" i="63" s="1"/>
  <c r="J56" i="63"/>
  <c r="N16" i="63"/>
  <c r="K33" i="63"/>
  <c r="O33" i="63" s="1"/>
  <c r="O57" i="63" s="1"/>
  <c r="K31" i="63"/>
  <c r="K21" i="63"/>
  <c r="O21" i="63" s="1"/>
  <c r="N26" i="63"/>
  <c r="N52" i="63" s="1"/>
  <c r="N41" i="63"/>
  <c r="M23" i="63"/>
  <c r="Q23" i="63" s="1"/>
  <c r="M22" i="63"/>
  <c r="Q22" i="63" s="1"/>
  <c r="N40" i="63"/>
  <c r="M25" i="63"/>
  <c r="Q25" i="63" s="1"/>
  <c r="L13" i="63"/>
  <c r="P13" i="63" s="1"/>
  <c r="N22" i="63"/>
  <c r="J43" i="63"/>
  <c r="E21" i="65" s="1"/>
  <c r="M13" i="63"/>
  <c r="Q13" i="63" s="1"/>
  <c r="J50" i="63"/>
  <c r="M27" i="63"/>
  <c r="Q27" i="63" s="1"/>
  <c r="Q53" i="63" s="1"/>
  <c r="L25" i="63"/>
  <c r="P25" i="63" s="1"/>
  <c r="N23" i="63"/>
  <c r="N7" i="63"/>
  <c r="N50" i="63" s="1"/>
  <c r="J61" i="63"/>
  <c r="J51" i="63"/>
  <c r="K7" i="63"/>
  <c r="K50" i="63" s="1"/>
  <c r="M39" i="63"/>
  <c r="Q39" i="63" s="1"/>
  <c r="N27" i="63"/>
  <c r="K42" i="63"/>
  <c r="O42" i="63" s="1"/>
  <c r="O61" i="63" s="1"/>
  <c r="K40" i="63"/>
  <c r="O40" i="63" s="1"/>
  <c r="J60" i="63"/>
  <c r="K22" i="63"/>
  <c r="O22" i="63" s="1"/>
  <c r="L27" i="63"/>
  <c r="N42" i="63"/>
  <c r="N61" i="63" s="1"/>
  <c r="K39" i="63"/>
  <c r="O39" i="63" s="1"/>
  <c r="M42" i="63"/>
  <c r="M61" i="63" s="1"/>
  <c r="L22" i="66"/>
  <c r="P22" i="66" s="1"/>
  <c r="M22" i="66"/>
  <c r="Q22" i="66" s="1"/>
  <c r="O22" i="66"/>
  <c r="N22" i="66"/>
  <c r="R22" i="66" s="1"/>
  <c r="N21" i="66"/>
  <c r="R21" i="66" s="1"/>
  <c r="O21" i="66"/>
  <c r="L21" i="66"/>
  <c r="P21" i="66" s="1"/>
  <c r="M21" i="66"/>
  <c r="Q21" i="66" s="1"/>
  <c r="M31" i="66"/>
  <c r="L31" i="66"/>
  <c r="O31" i="66"/>
  <c r="O55" i="66" s="1"/>
  <c r="K55" i="66"/>
  <c r="N31" i="66"/>
  <c r="L9" i="66"/>
  <c r="P9" i="66" s="1"/>
  <c r="O9" i="66"/>
  <c r="M9" i="66"/>
  <c r="Q9" i="66" s="1"/>
  <c r="N9" i="66"/>
  <c r="R9" i="66" s="1"/>
  <c r="O12" i="66"/>
  <c r="M12" i="66"/>
  <c r="Q12" i="66" s="1"/>
  <c r="N12" i="66"/>
  <c r="R12" i="66" s="1"/>
  <c r="L12" i="66"/>
  <c r="P12" i="66" s="1"/>
  <c r="M11" i="66"/>
  <c r="Q11" i="66" s="1"/>
  <c r="L11" i="66"/>
  <c r="P11" i="66" s="1"/>
  <c r="N11" i="66"/>
  <c r="R11" i="66" s="1"/>
  <c r="O11" i="66"/>
  <c r="L8" i="66"/>
  <c r="O8" i="66"/>
  <c r="N8" i="66"/>
  <c r="K51" i="66"/>
  <c r="M8" i="66"/>
  <c r="N20" i="66"/>
  <c r="R20" i="66" s="1"/>
  <c r="O20" i="66"/>
  <c r="L20" i="66"/>
  <c r="P20" i="66" s="1"/>
  <c r="M20" i="66"/>
  <c r="Q20" i="66" s="1"/>
  <c r="N34" i="66"/>
  <c r="O34" i="66"/>
  <c r="O58" i="66" s="1"/>
  <c r="M34" i="66"/>
  <c r="K58" i="66"/>
  <c r="L34" i="66"/>
  <c r="N38" i="66"/>
  <c r="R38" i="66" s="1"/>
  <c r="L38" i="66"/>
  <c r="P38" i="66" s="1"/>
  <c r="M38" i="66"/>
  <c r="Q38" i="66" s="1"/>
  <c r="O38" i="66"/>
  <c r="O42" i="66"/>
  <c r="O61" i="66" s="1"/>
  <c r="N42" i="66"/>
  <c r="L42" i="66"/>
  <c r="M42" i="66"/>
  <c r="K61" i="66"/>
  <c r="N32" i="66"/>
  <c r="M32" i="66"/>
  <c r="O32" i="66"/>
  <c r="O56" i="66" s="1"/>
  <c r="L32" i="66"/>
  <c r="K56" i="66"/>
  <c r="N40" i="66"/>
  <c r="R40" i="66" s="1"/>
  <c r="O40" i="66"/>
  <c r="L40" i="66"/>
  <c r="P40" i="66" s="1"/>
  <c r="M40" i="66"/>
  <c r="Q40" i="66" s="1"/>
  <c r="L23" i="66"/>
  <c r="P23" i="66" s="1"/>
  <c r="O23" i="66"/>
  <c r="N23" i="66"/>
  <c r="R23" i="66" s="1"/>
  <c r="M23" i="66"/>
  <c r="Q23" i="66" s="1"/>
  <c r="L7" i="66"/>
  <c r="K50" i="66"/>
  <c r="N7" i="66"/>
  <c r="M7" i="66"/>
  <c r="O7" i="66"/>
  <c r="O50" i="66" s="1"/>
  <c r="M17" i="66"/>
  <c r="Q17" i="66" s="1"/>
  <c r="O17" i="66"/>
  <c r="N17" i="66"/>
  <c r="R17" i="66" s="1"/>
  <c r="L17" i="66"/>
  <c r="P17" i="66" s="1"/>
  <c r="L26" i="66"/>
  <c r="O26" i="66"/>
  <c r="O52" i="66" s="1"/>
  <c r="K52" i="66"/>
  <c r="N26" i="66"/>
  <c r="M26" i="66"/>
  <c r="M10" i="66"/>
  <c r="Q10" i="66" s="1"/>
  <c r="O10" i="66"/>
  <c r="N10" i="66"/>
  <c r="R10" i="66" s="1"/>
  <c r="L10" i="66"/>
  <c r="P10" i="66" s="1"/>
  <c r="N6" i="66"/>
  <c r="L6" i="66"/>
  <c r="K44" i="66"/>
  <c r="D7" i="69" s="1"/>
  <c r="D10" i="69" s="1"/>
  <c r="K49" i="66"/>
  <c r="M6" i="66"/>
  <c r="O6" i="66"/>
  <c r="M28" i="66"/>
  <c r="Q28" i="66" s="1"/>
  <c r="N28" i="66"/>
  <c r="R28" i="66" s="1"/>
  <c r="L28" i="66"/>
  <c r="P28" i="66" s="1"/>
  <c r="O28" i="66"/>
  <c r="O14" i="66"/>
  <c r="M14" i="66"/>
  <c r="Q14" i="66" s="1"/>
  <c r="L14" i="66"/>
  <c r="P14" i="66" s="1"/>
  <c r="N14" i="66"/>
  <c r="R14" i="66" s="1"/>
  <c r="N13" i="66"/>
  <c r="R13" i="66" s="1"/>
  <c r="L13" i="66"/>
  <c r="P13" i="66" s="1"/>
  <c r="O13" i="66"/>
  <c r="M13" i="66"/>
  <c r="Q13" i="66" s="1"/>
  <c r="K54" i="66"/>
  <c r="M30" i="66"/>
  <c r="N30" i="66"/>
  <c r="O30" i="66"/>
  <c r="O54" i="66" s="1"/>
  <c r="L30" i="66"/>
  <c r="M16" i="66"/>
  <c r="Q16" i="66" s="1"/>
  <c r="N16" i="66"/>
  <c r="R16" i="66" s="1"/>
  <c r="L16" i="66"/>
  <c r="P16" i="66" s="1"/>
  <c r="O16" i="66"/>
  <c r="L35" i="66"/>
  <c r="M35" i="66"/>
  <c r="O35" i="66"/>
  <c r="O59" i="66" s="1"/>
  <c r="K59" i="66"/>
  <c r="N35" i="66"/>
  <c r="L29" i="66"/>
  <c r="K60" i="66"/>
  <c r="M29" i="66"/>
  <c r="N29" i="66"/>
  <c r="O29" i="66"/>
  <c r="N37" i="66"/>
  <c r="R37" i="66" s="1"/>
  <c r="L37" i="66"/>
  <c r="P37" i="66" s="1"/>
  <c r="O37" i="66"/>
  <c r="M37" i="66"/>
  <c r="Q37" i="66" s="1"/>
  <c r="O19" i="66"/>
  <c r="L19" i="66"/>
  <c r="P19" i="66" s="1"/>
  <c r="N19" i="66"/>
  <c r="R19" i="66" s="1"/>
  <c r="M19" i="66"/>
  <c r="Q19" i="66" s="1"/>
  <c r="L27" i="66"/>
  <c r="O27" i="66"/>
  <c r="M27" i="66"/>
  <c r="K53" i="66"/>
  <c r="N27" i="66"/>
  <c r="M24" i="66"/>
  <c r="Q24" i="66" s="1"/>
  <c r="N24" i="66"/>
  <c r="R24" i="66" s="1"/>
  <c r="O24" i="66"/>
  <c r="L24" i="66"/>
  <c r="P24" i="66" s="1"/>
  <c r="N18" i="66"/>
  <c r="R18" i="66" s="1"/>
  <c r="L18" i="66"/>
  <c r="P18" i="66" s="1"/>
  <c r="M18" i="66"/>
  <c r="Q18" i="66" s="1"/>
  <c r="O18" i="66"/>
  <c r="N41" i="66"/>
  <c r="R41" i="66" s="1"/>
  <c r="O41" i="66"/>
  <c r="M41" i="66"/>
  <c r="Q41" i="66" s="1"/>
  <c r="L41" i="66"/>
  <c r="P41" i="66" s="1"/>
  <c r="O33" i="66"/>
  <c r="O57" i="66" s="1"/>
  <c r="M33" i="66"/>
  <c r="K57" i="66"/>
  <c r="N33" i="66"/>
  <c r="L33" i="66"/>
  <c r="L39" i="66"/>
  <c r="P39" i="66" s="1"/>
  <c r="M39" i="66"/>
  <c r="Q39" i="66" s="1"/>
  <c r="O39" i="66"/>
  <c r="N39" i="66"/>
  <c r="R39" i="66" s="1"/>
  <c r="N36" i="66"/>
  <c r="R36" i="66" s="1"/>
  <c r="O36" i="66"/>
  <c r="L36" i="66"/>
  <c r="P36" i="66" s="1"/>
  <c r="M36" i="66"/>
  <c r="Q36" i="66" s="1"/>
  <c r="L15" i="66"/>
  <c r="P15" i="66" s="1"/>
  <c r="N15" i="66"/>
  <c r="R15" i="66" s="1"/>
  <c r="O15" i="66"/>
  <c r="M15" i="66"/>
  <c r="Q15" i="66" s="1"/>
  <c r="L25" i="66"/>
  <c r="P25" i="66" s="1"/>
  <c r="O25" i="66"/>
  <c r="N25" i="66"/>
  <c r="R25" i="66" s="1"/>
  <c r="M25" i="66"/>
  <c r="Q25" i="66" s="1"/>
  <c r="F30" i="48"/>
  <c r="E54" i="48"/>
  <c r="E62" i="48" s="1"/>
  <c r="H30" i="48"/>
  <c r="G30" i="48"/>
  <c r="O6" i="48" a="1"/>
  <c r="E43" i="48"/>
  <c r="D4" i="44" s="1"/>
  <c r="I6" i="48" a="1"/>
  <c r="F51" i="58"/>
  <c r="D60" i="58"/>
  <c r="G51" i="58"/>
  <c r="H51" i="58"/>
  <c r="N33" i="56"/>
  <c r="O33" i="56"/>
  <c r="I43" i="56"/>
  <c r="O6" i="56"/>
  <c r="N6" i="56"/>
  <c r="G40" i="58"/>
  <c r="G60" i="58" s="1"/>
  <c r="F40" i="58"/>
  <c r="F60" i="58" s="1"/>
  <c r="H40" i="58"/>
  <c r="H60" i="58" s="1"/>
  <c r="Q7" i="63"/>
  <c r="Q50" i="63" s="1"/>
  <c r="M50" i="63"/>
  <c r="Q8" i="63"/>
  <c r="Q33" i="63"/>
  <c r="Q57" i="63" s="1"/>
  <c r="M57" i="63"/>
  <c r="K54" i="63"/>
  <c r="O30" i="63"/>
  <c r="O54" i="63" s="1"/>
  <c r="P30" i="63"/>
  <c r="P54" i="63" s="1"/>
  <c r="L54" i="63"/>
  <c r="M52" i="63"/>
  <c r="Q26" i="63"/>
  <c r="Q52" i="63" s="1"/>
  <c r="K59" i="63"/>
  <c r="O35" i="63"/>
  <c r="O59" i="63" s="1"/>
  <c r="L61" i="63"/>
  <c r="P42" i="63"/>
  <c r="P61" i="63" s="1"/>
  <c r="K58" i="63"/>
  <c r="O34" i="63"/>
  <c r="O58" i="63" s="1"/>
  <c r="P8" i="63"/>
  <c r="K57" i="63"/>
  <c r="P34" i="63"/>
  <c r="P58" i="63" s="1"/>
  <c r="L58" i="63"/>
  <c r="M49" i="63"/>
  <c r="O8" i="63"/>
  <c r="L55" i="63"/>
  <c r="K56" i="63"/>
  <c r="O32" i="63"/>
  <c r="O56" i="63" s="1"/>
  <c r="P32" i="63"/>
  <c r="P56" i="63" s="1"/>
  <c r="L56" i="63"/>
  <c r="P26" i="63"/>
  <c r="P52" i="63" s="1"/>
  <c r="K55" i="63"/>
  <c r="O31" i="63"/>
  <c r="O55" i="63" s="1"/>
  <c r="Q32" i="63"/>
  <c r="Q56" i="63" s="1"/>
  <c r="M59" i="63"/>
  <c r="Q29" i="63"/>
  <c r="K53" i="63"/>
  <c r="O27" i="63"/>
  <c r="O53" i="63" s="1"/>
  <c r="M54" i="63"/>
  <c r="Q30" i="63"/>
  <c r="Q54" i="63" s="1"/>
  <c r="Q42" i="63"/>
  <c r="Q61" i="63" s="1"/>
  <c r="M58" i="63" l="1"/>
  <c r="P6" i="63"/>
  <c r="N60" i="63"/>
  <c r="O6" i="63"/>
  <c r="O60" i="63"/>
  <c r="N53" i="63"/>
  <c r="L57" i="63"/>
  <c r="Q31" i="63"/>
  <c r="Q55" i="63" s="1"/>
  <c r="K61" i="63"/>
  <c r="N51" i="63"/>
  <c r="K60" i="63"/>
  <c r="M60" i="63"/>
  <c r="M51" i="63"/>
  <c r="L59" i="63"/>
  <c r="M53" i="63"/>
  <c r="O26" i="63"/>
  <c r="O52" i="63" s="1"/>
  <c r="O7" i="63"/>
  <c r="O50" i="63" s="1"/>
  <c r="Q51" i="63"/>
  <c r="D7" i="64"/>
  <c r="L43" i="63"/>
  <c r="Q26" i="65" s="1"/>
  <c r="L60" i="63"/>
  <c r="P60" i="63"/>
  <c r="L51" i="63"/>
  <c r="L53" i="63"/>
  <c r="P7" i="63"/>
  <c r="P50" i="63" s="1"/>
  <c r="M43" i="63"/>
  <c r="W26" i="65" s="1"/>
  <c r="Q60" i="63"/>
  <c r="P51" i="63"/>
  <c r="J62" i="63"/>
  <c r="P27" i="63"/>
  <c r="P53" i="63" s="1"/>
  <c r="N43" i="63"/>
  <c r="O51" i="63"/>
  <c r="K51" i="63"/>
  <c r="K43" i="63"/>
  <c r="K26" i="65" s="1"/>
  <c r="E26" i="65" s="1"/>
  <c r="O53" i="66"/>
  <c r="N43" i="56"/>
  <c r="P30" i="56" s="1"/>
  <c r="D30" i="58" s="1"/>
  <c r="E30" i="58" s="1"/>
  <c r="O60" i="66"/>
  <c r="P29" i="66"/>
  <c r="P60" i="66" s="1"/>
  <c r="L60" i="66"/>
  <c r="Q35" i="66"/>
  <c r="Q59" i="66" s="1"/>
  <c r="M59" i="66"/>
  <c r="N54" i="66"/>
  <c r="R30" i="66"/>
  <c r="R54" i="66" s="1"/>
  <c r="M44" i="66"/>
  <c r="M49" i="66"/>
  <c r="Q6" i="66"/>
  <c r="N44" i="66"/>
  <c r="D9" i="69" s="1"/>
  <c r="D12" i="69" s="1"/>
  <c r="R6" i="66"/>
  <c r="N49" i="66"/>
  <c r="N50" i="66"/>
  <c r="R7" i="66"/>
  <c r="R50" i="66" s="1"/>
  <c r="L56" i="66"/>
  <c r="P32" i="66"/>
  <c r="P56" i="66" s="1"/>
  <c r="Q33" i="66"/>
  <c r="Q57" i="66" s="1"/>
  <c r="M57" i="66"/>
  <c r="M53" i="66"/>
  <c r="Q27" i="66"/>
  <c r="Q53" i="66" s="1"/>
  <c r="R29" i="66"/>
  <c r="R60" i="66" s="1"/>
  <c r="N60" i="66"/>
  <c r="R35" i="66"/>
  <c r="R59" i="66" s="1"/>
  <c r="N59" i="66"/>
  <c r="L59" i="66"/>
  <c r="P35" i="66"/>
  <c r="P59" i="66" s="1"/>
  <c r="M54" i="66"/>
  <c r="Q30" i="66"/>
  <c r="Q54" i="66" s="1"/>
  <c r="P26" i="66"/>
  <c r="P52" i="66" s="1"/>
  <c r="L52" i="66"/>
  <c r="L58" i="66"/>
  <c r="P34" i="66"/>
  <c r="P58" i="66" s="1"/>
  <c r="L57" i="66"/>
  <c r="P33" i="66"/>
  <c r="P57" i="66" s="1"/>
  <c r="Q29" i="66"/>
  <c r="Q60" i="66" s="1"/>
  <c r="M60" i="66"/>
  <c r="L54" i="66"/>
  <c r="P30" i="66"/>
  <c r="P54" i="66" s="1"/>
  <c r="R26" i="66"/>
  <c r="R52" i="66" s="1"/>
  <c r="N52" i="66"/>
  <c r="P7" i="66"/>
  <c r="P50" i="66" s="1"/>
  <c r="L50" i="66"/>
  <c r="Q32" i="66"/>
  <c r="Q56" i="66" s="1"/>
  <c r="M56" i="66"/>
  <c r="L61" i="66"/>
  <c r="P42" i="66"/>
  <c r="P61" i="66" s="1"/>
  <c r="Q8" i="66"/>
  <c r="Q51" i="66" s="1"/>
  <c r="M51" i="66"/>
  <c r="P8" i="66"/>
  <c r="P51" i="66" s="1"/>
  <c r="L51" i="66"/>
  <c r="L55" i="66"/>
  <c r="P31" i="66"/>
  <c r="P55" i="66" s="1"/>
  <c r="N51" i="66"/>
  <c r="R8" i="66"/>
  <c r="R51" i="66" s="1"/>
  <c r="K62" i="66"/>
  <c r="Q26" i="66"/>
  <c r="Q52" i="66" s="1"/>
  <c r="M52" i="66"/>
  <c r="Q42" i="66"/>
  <c r="Q61" i="66" s="1"/>
  <c r="M61" i="66"/>
  <c r="N58" i="66"/>
  <c r="R34" i="66"/>
  <c r="R58" i="66" s="1"/>
  <c r="O51" i="66"/>
  <c r="R33" i="66"/>
  <c r="R57" i="66" s="1"/>
  <c r="N57" i="66"/>
  <c r="R27" i="66"/>
  <c r="R53" i="66" s="1"/>
  <c r="N53" i="66"/>
  <c r="L53" i="66"/>
  <c r="P27" i="66"/>
  <c r="P53" i="66" s="1"/>
  <c r="O44" i="66"/>
  <c r="O49" i="66"/>
  <c r="P6" i="66"/>
  <c r="L44" i="66"/>
  <c r="D8" i="69" s="1"/>
  <c r="D11" i="69" s="1"/>
  <c r="L49" i="66"/>
  <c r="Q7" i="66"/>
  <c r="Q50" i="66" s="1"/>
  <c r="M50" i="66"/>
  <c r="N56" i="66"/>
  <c r="R32" i="66"/>
  <c r="R56" i="66" s="1"/>
  <c r="R42" i="66"/>
  <c r="R61" i="66" s="1"/>
  <c r="N61" i="66"/>
  <c r="Q34" i="66"/>
  <c r="Q58" i="66" s="1"/>
  <c r="M58" i="66"/>
  <c r="R31" i="66"/>
  <c r="R55" i="66" s="1"/>
  <c r="N55" i="66"/>
  <c r="Q31" i="66"/>
  <c r="Q55" i="66" s="1"/>
  <c r="M55" i="66"/>
  <c r="O32" i="48"/>
  <c r="O11" i="48"/>
  <c r="O14" i="48"/>
  <c r="O25" i="48"/>
  <c r="O35" i="48"/>
  <c r="O21" i="48"/>
  <c r="O31" i="48"/>
  <c r="O28" i="48"/>
  <c r="O22" i="48"/>
  <c r="O10" i="48"/>
  <c r="O37" i="48"/>
  <c r="O40" i="48"/>
  <c r="O19" i="48"/>
  <c r="O26" i="48"/>
  <c r="O39" i="48"/>
  <c r="O27" i="48"/>
  <c r="O24" i="48"/>
  <c r="O36" i="48"/>
  <c r="O34" i="48"/>
  <c r="O38" i="48"/>
  <c r="O8" i="48"/>
  <c r="O18" i="48"/>
  <c r="O15" i="48"/>
  <c r="O17" i="48"/>
  <c r="O23" i="48"/>
  <c r="O30" i="48"/>
  <c r="O42" i="48"/>
  <c r="O33" i="48"/>
  <c r="O6" i="48"/>
  <c r="O13" i="48"/>
  <c r="O12" i="48"/>
  <c r="O29" i="48"/>
  <c r="O9" i="48"/>
  <c r="O20" i="48"/>
  <c r="O7" i="48"/>
  <c r="O16" i="48"/>
  <c r="O41" i="48"/>
  <c r="F54" i="48"/>
  <c r="F62" i="48" s="1"/>
  <c r="F43" i="48"/>
  <c r="D5" i="44" s="1"/>
  <c r="G54" i="48"/>
  <c r="G62" i="48" s="1"/>
  <c r="G43" i="48"/>
  <c r="I37" i="48"/>
  <c r="J37" i="48" s="1"/>
  <c r="I42" i="48"/>
  <c r="I31" i="48"/>
  <c r="I30" i="48"/>
  <c r="I38" i="48"/>
  <c r="J38" i="48" s="1"/>
  <c r="I39" i="48"/>
  <c r="J39" i="48" s="1"/>
  <c r="I28" i="48"/>
  <c r="J28" i="48" s="1"/>
  <c r="I41" i="48"/>
  <c r="J41" i="48" s="1"/>
  <c r="I25" i="48"/>
  <c r="J25" i="48" s="1"/>
  <c r="I11" i="48"/>
  <c r="J11" i="48" s="1"/>
  <c r="I26" i="48"/>
  <c r="I9" i="48"/>
  <c r="J9" i="48" s="1"/>
  <c r="I35" i="48"/>
  <c r="I8" i="48"/>
  <c r="I13" i="48"/>
  <c r="J13" i="48" s="1"/>
  <c r="I19" i="48"/>
  <c r="J19" i="48" s="1"/>
  <c r="I40" i="48"/>
  <c r="J40" i="48" s="1"/>
  <c r="I6" i="48"/>
  <c r="I21" i="48"/>
  <c r="J21" i="48" s="1"/>
  <c r="I10" i="48"/>
  <c r="J10" i="48" s="1"/>
  <c r="I15" i="48"/>
  <c r="J15" i="48" s="1"/>
  <c r="I23" i="48"/>
  <c r="J23" i="48" s="1"/>
  <c r="I16" i="48"/>
  <c r="J16" i="48" s="1"/>
  <c r="I27" i="48"/>
  <c r="I32" i="48"/>
  <c r="I29" i="48"/>
  <c r="I36" i="48"/>
  <c r="J36" i="48" s="1"/>
  <c r="I20" i="48"/>
  <c r="J20" i="48" s="1"/>
  <c r="I7" i="48"/>
  <c r="I24" i="48"/>
  <c r="J24" i="48" s="1"/>
  <c r="I17" i="48"/>
  <c r="J17" i="48" s="1"/>
  <c r="I18" i="48"/>
  <c r="J18" i="48" s="1"/>
  <c r="I14" i="48"/>
  <c r="J14" i="48" s="1"/>
  <c r="I33" i="48"/>
  <c r="I12" i="48"/>
  <c r="J12" i="48" s="1"/>
  <c r="I34" i="48"/>
  <c r="I22" i="48"/>
  <c r="J22" i="48" s="1"/>
  <c r="H54" i="48"/>
  <c r="H62" i="48" s="1"/>
  <c r="H43" i="48"/>
  <c r="D6" i="44" s="1"/>
  <c r="O43" i="56"/>
  <c r="P33" i="56" s="1"/>
  <c r="D33" i="58" s="1"/>
  <c r="E33" i="58" s="1"/>
  <c r="D54" i="58"/>
  <c r="P6" i="56"/>
  <c r="Q43" i="63"/>
  <c r="Q49" i="63"/>
  <c r="P49" i="63"/>
  <c r="D9" i="64"/>
  <c r="D10" i="64"/>
  <c r="O49" i="63"/>
  <c r="N62" i="63" l="1"/>
  <c r="K62" i="63"/>
  <c r="M62" i="63"/>
  <c r="O62" i="63"/>
  <c r="P62" i="63"/>
  <c r="L62" i="63"/>
  <c r="O43" i="63"/>
  <c r="Q62" i="63"/>
  <c r="D8" i="64"/>
  <c r="D11" i="64" s="1"/>
  <c r="P43" i="63"/>
  <c r="R43" i="63" s="1"/>
  <c r="O62" i="66"/>
  <c r="L62" i="66"/>
  <c r="P49" i="66"/>
  <c r="P62" i="66" s="1"/>
  <c r="P44" i="66"/>
  <c r="R44" i="66"/>
  <c r="R49" i="66"/>
  <c r="R62" i="66" s="1"/>
  <c r="Q44" i="66"/>
  <c r="Q49" i="66"/>
  <c r="Q62" i="66" s="1"/>
  <c r="N62" i="66"/>
  <c r="M62" i="66"/>
  <c r="I52" i="48"/>
  <c r="J26" i="48"/>
  <c r="J52" i="48" s="1"/>
  <c r="I55" i="48"/>
  <c r="J31" i="48"/>
  <c r="J55" i="48" s="1"/>
  <c r="P16" i="48"/>
  <c r="Q16" i="48"/>
  <c r="R16" i="48"/>
  <c r="Q29" i="48"/>
  <c r="R29" i="48"/>
  <c r="O60" i="48"/>
  <c r="P29" i="48"/>
  <c r="O57" i="48"/>
  <c r="P33" i="48"/>
  <c r="P57" i="48" s="1"/>
  <c r="Q33" i="48"/>
  <c r="Q57" i="48" s="1"/>
  <c r="R33" i="48"/>
  <c r="R57" i="48" s="1"/>
  <c r="R17" i="48"/>
  <c r="Q17" i="48"/>
  <c r="P17" i="48"/>
  <c r="Q38" i="48"/>
  <c r="R38" i="48"/>
  <c r="P38" i="48"/>
  <c r="R27" i="48"/>
  <c r="O53" i="48"/>
  <c r="P27" i="48"/>
  <c r="Q27" i="48"/>
  <c r="Q40" i="48"/>
  <c r="R40" i="48"/>
  <c r="P40" i="48"/>
  <c r="P28" i="48"/>
  <c r="Q28" i="48"/>
  <c r="R28" i="48"/>
  <c r="R25" i="48"/>
  <c r="Q25" i="48"/>
  <c r="P25" i="48"/>
  <c r="I57" i="48"/>
  <c r="J33" i="48"/>
  <c r="J57" i="48" s="1"/>
  <c r="J29" i="48"/>
  <c r="J60" i="48" s="1"/>
  <c r="I60" i="48"/>
  <c r="J6" i="48"/>
  <c r="I43" i="48"/>
  <c r="I49" i="48"/>
  <c r="J8" i="48"/>
  <c r="J51" i="48" s="1"/>
  <c r="I51" i="48"/>
  <c r="J42" i="48"/>
  <c r="J61" i="48" s="1"/>
  <c r="I61" i="48"/>
  <c r="Q7" i="48"/>
  <c r="Q50" i="48" s="1"/>
  <c r="O50" i="48"/>
  <c r="R7" i="48"/>
  <c r="R50" i="48" s="1"/>
  <c r="P7" i="48"/>
  <c r="P50" i="48" s="1"/>
  <c r="P12" i="48"/>
  <c r="Q12" i="48"/>
  <c r="R12" i="48"/>
  <c r="Q42" i="48"/>
  <c r="Q61" i="48" s="1"/>
  <c r="R42" i="48"/>
  <c r="R61" i="48" s="1"/>
  <c r="P42" i="48"/>
  <c r="P61" i="48" s="1"/>
  <c r="O61" i="48"/>
  <c r="Q15" i="48"/>
  <c r="R15" i="48"/>
  <c r="P15" i="48"/>
  <c r="R34" i="48"/>
  <c r="R58" i="48" s="1"/>
  <c r="O58" i="48"/>
  <c r="P34" i="48"/>
  <c r="P58" i="48" s="1"/>
  <c r="Q34" i="48"/>
  <c r="Q58" i="48" s="1"/>
  <c r="P39" i="48"/>
  <c r="R39" i="48"/>
  <c r="Q39" i="48"/>
  <c r="Q37" i="48"/>
  <c r="P37" i="48"/>
  <c r="R37" i="48"/>
  <c r="Q31" i="48"/>
  <c r="Q55" i="48" s="1"/>
  <c r="P31" i="48"/>
  <c r="P55" i="48" s="1"/>
  <c r="R31" i="48"/>
  <c r="R55" i="48" s="1"/>
  <c r="O55" i="48"/>
  <c r="P14" i="48"/>
  <c r="R14" i="48"/>
  <c r="Q14" i="48"/>
  <c r="I50" i="48"/>
  <c r="J7" i="48"/>
  <c r="J50" i="48" s="1"/>
  <c r="J32" i="48"/>
  <c r="J56" i="48" s="1"/>
  <c r="I56" i="48"/>
  <c r="J35" i="48"/>
  <c r="J59" i="48" s="1"/>
  <c r="I59" i="48"/>
  <c r="P20" i="48"/>
  <c r="R20" i="48"/>
  <c r="Q20" i="48"/>
  <c r="Q13" i="48"/>
  <c r="P13" i="48"/>
  <c r="R13" i="48"/>
  <c r="Q30" i="48"/>
  <c r="Q54" i="48" s="1"/>
  <c r="O54" i="48"/>
  <c r="R30" i="48"/>
  <c r="R54" i="48" s="1"/>
  <c r="P30" i="48"/>
  <c r="P54" i="48" s="1"/>
  <c r="R18" i="48"/>
  <c r="P18" i="48"/>
  <c r="Q18" i="48"/>
  <c r="P36" i="48"/>
  <c r="Q36" i="48"/>
  <c r="R36" i="48"/>
  <c r="P26" i="48"/>
  <c r="P52" i="48" s="1"/>
  <c r="Q26" i="48"/>
  <c r="Q52" i="48" s="1"/>
  <c r="R26" i="48"/>
  <c r="R52" i="48" s="1"/>
  <c r="O52" i="48"/>
  <c r="R10" i="48"/>
  <c r="Q10" i="48"/>
  <c r="P10" i="48"/>
  <c r="Q21" i="48"/>
  <c r="R21" i="48"/>
  <c r="P21" i="48"/>
  <c r="R11" i="48"/>
  <c r="Q11" i="48"/>
  <c r="P11" i="48"/>
  <c r="I58" i="48"/>
  <c r="J34" i="48"/>
  <c r="J58" i="48" s="1"/>
  <c r="J27" i="48"/>
  <c r="J53" i="48" s="1"/>
  <c r="I53" i="48"/>
  <c r="I54" i="48"/>
  <c r="J30" i="48"/>
  <c r="J54" i="48" s="1"/>
  <c r="Q41" i="48"/>
  <c r="P41" i="48"/>
  <c r="R41" i="48"/>
  <c r="Q9" i="48"/>
  <c r="P9" i="48"/>
  <c r="R9" i="48"/>
  <c r="O49" i="48"/>
  <c r="R6" i="48"/>
  <c r="Q6" i="48"/>
  <c r="P6" i="48"/>
  <c r="O43" i="48"/>
  <c r="D10" i="44" s="1"/>
  <c r="P23" i="48"/>
  <c r="Q23" i="48"/>
  <c r="R23" i="48"/>
  <c r="P8" i="48"/>
  <c r="O51" i="48"/>
  <c r="R8" i="48"/>
  <c r="Q8" i="48"/>
  <c r="Q24" i="48"/>
  <c r="P24" i="48"/>
  <c r="R24" i="48"/>
  <c r="R19" i="48"/>
  <c r="Q19" i="48"/>
  <c r="P19" i="48"/>
  <c r="Q22" i="48"/>
  <c r="R22" i="48"/>
  <c r="P22" i="48"/>
  <c r="Q35" i="48"/>
  <c r="Q59" i="48" s="1"/>
  <c r="O59" i="48"/>
  <c r="R35" i="48"/>
  <c r="R59" i="48" s="1"/>
  <c r="P35" i="48"/>
  <c r="P59" i="48" s="1"/>
  <c r="R32" i="48"/>
  <c r="R56" i="48" s="1"/>
  <c r="O56" i="48"/>
  <c r="P32" i="48"/>
  <c r="P56" i="48" s="1"/>
  <c r="Q32" i="48"/>
  <c r="Q56" i="48" s="1"/>
  <c r="D57" i="58"/>
  <c r="E54" i="58"/>
  <c r="G30" i="58"/>
  <c r="G54" i="58" s="1"/>
  <c r="H30" i="58"/>
  <c r="H54" i="58" s="1"/>
  <c r="F30" i="58"/>
  <c r="F54" i="58" s="1"/>
  <c r="P43" i="56"/>
  <c r="D6" i="58"/>
  <c r="H33" i="58"/>
  <c r="H57" i="58" s="1"/>
  <c r="E57" i="58"/>
  <c r="F33" i="58"/>
  <c r="F57" i="58" s="1"/>
  <c r="G33" i="58"/>
  <c r="G57" i="58" s="1"/>
  <c r="D12" i="64"/>
  <c r="D13" i="64" l="1"/>
  <c r="E31" i="65"/>
  <c r="D13" i="69"/>
  <c r="S44" i="66"/>
  <c r="P53" i="48"/>
  <c r="R51" i="48"/>
  <c r="Q49" i="48"/>
  <c r="Q43" i="48"/>
  <c r="K6" i="48" a="1"/>
  <c r="J49" i="48"/>
  <c r="J62" i="48" s="1"/>
  <c r="J43" i="48"/>
  <c r="P60" i="48"/>
  <c r="R43" i="48"/>
  <c r="D12" i="44" s="1"/>
  <c r="R49" i="48"/>
  <c r="R53" i="48"/>
  <c r="P51" i="48"/>
  <c r="O62" i="48"/>
  <c r="I62" i="48"/>
  <c r="Q53" i="48"/>
  <c r="R60" i="48"/>
  <c r="Q51" i="48"/>
  <c r="P49" i="48"/>
  <c r="P43" i="48"/>
  <c r="D11" i="44" s="1"/>
  <c r="Q60" i="48"/>
  <c r="E6" i="58"/>
  <c r="D43" i="58"/>
  <c r="D3" i="57" s="1"/>
  <c r="D49" i="58"/>
  <c r="D62" i="58" s="1"/>
  <c r="D15" i="64"/>
  <c r="R31" i="63"/>
  <c r="R6" i="63"/>
  <c r="R33" i="63"/>
  <c r="R18" i="63"/>
  <c r="S18" i="63" s="1"/>
  <c r="R42" i="63"/>
  <c r="R16" i="63"/>
  <c r="S16" i="63" s="1"/>
  <c r="R32" i="63"/>
  <c r="E41" i="65"/>
  <c r="R15" i="63"/>
  <c r="S15" i="63" s="1"/>
  <c r="R23" i="63"/>
  <c r="S23" i="63" s="1"/>
  <c r="R35" i="63"/>
  <c r="R9" i="63"/>
  <c r="S9" i="63" s="1"/>
  <c r="R17" i="63"/>
  <c r="S17" i="63" s="1"/>
  <c r="R25" i="63"/>
  <c r="S25" i="63" s="1"/>
  <c r="R37" i="63"/>
  <c r="S37" i="63" s="1"/>
  <c r="R10" i="63"/>
  <c r="S10" i="63" s="1"/>
  <c r="R12" i="63"/>
  <c r="S12" i="63" s="1"/>
  <c r="R28" i="63"/>
  <c r="S28" i="63" s="1"/>
  <c r="R14" i="63"/>
  <c r="S14" i="63" s="1"/>
  <c r="R30" i="63"/>
  <c r="R40" i="63"/>
  <c r="S40" i="63" s="1"/>
  <c r="R7" i="63"/>
  <c r="R39" i="63"/>
  <c r="S39" i="63" s="1"/>
  <c r="R26" i="63"/>
  <c r="R38" i="63"/>
  <c r="S38" i="63" s="1"/>
  <c r="R24" i="63"/>
  <c r="S24" i="63" s="1"/>
  <c r="R11" i="63"/>
  <c r="S11" i="63" s="1"/>
  <c r="R19" i="63"/>
  <c r="S19" i="63" s="1"/>
  <c r="R27" i="63"/>
  <c r="R13" i="63"/>
  <c r="S13" i="63" s="1"/>
  <c r="R21" i="63"/>
  <c r="S21" i="63" s="1"/>
  <c r="R29" i="63"/>
  <c r="R41" i="63"/>
  <c r="S41" i="63" s="1"/>
  <c r="R8" i="63"/>
  <c r="R34" i="63"/>
  <c r="R20" i="63"/>
  <c r="S20" i="63" s="1"/>
  <c r="R36" i="63"/>
  <c r="S36" i="63" s="1"/>
  <c r="R22" i="63"/>
  <c r="S22" i="63" s="1"/>
  <c r="S34" i="66" l="1"/>
  <c r="S36" i="66"/>
  <c r="T36" i="66" s="1"/>
  <c r="S26" i="66"/>
  <c r="S17" i="66"/>
  <c r="T17" i="66" s="1"/>
  <c r="S27" i="66"/>
  <c r="S22" i="66"/>
  <c r="T22" i="66" s="1"/>
  <c r="S30" i="66"/>
  <c r="S39" i="66"/>
  <c r="T39" i="66" s="1"/>
  <c r="S18" i="66"/>
  <c r="T18" i="66" s="1"/>
  <c r="S29" i="66"/>
  <c r="S16" i="66"/>
  <c r="T16" i="66" s="1"/>
  <c r="S25" i="66"/>
  <c r="T25" i="66" s="1"/>
  <c r="S23" i="66"/>
  <c r="T23" i="66" s="1"/>
  <c r="S20" i="66"/>
  <c r="T20" i="66" s="1"/>
  <c r="S28" i="66"/>
  <c r="T28" i="66" s="1"/>
  <c r="D15" i="69"/>
  <c r="S31" i="66"/>
  <c r="S32" i="66"/>
  <c r="S41" i="66"/>
  <c r="T41" i="66" s="1"/>
  <c r="S11" i="66"/>
  <c r="T11" i="66" s="1"/>
  <c r="S37" i="66"/>
  <c r="T37" i="66" s="1"/>
  <c r="S6" i="66"/>
  <c r="S33" i="66"/>
  <c r="S35" i="66"/>
  <c r="S10" i="66"/>
  <c r="T10" i="66" s="1"/>
  <c r="S38" i="66"/>
  <c r="T38" i="66" s="1"/>
  <c r="S15" i="66"/>
  <c r="T15" i="66" s="1"/>
  <c r="S19" i="66"/>
  <c r="T19" i="66" s="1"/>
  <c r="S9" i="66"/>
  <c r="T9" i="66" s="1"/>
  <c r="S12" i="66"/>
  <c r="T12" i="66" s="1"/>
  <c r="S14" i="66"/>
  <c r="T14" i="66" s="1"/>
  <c r="S42" i="66"/>
  <c r="S21" i="66"/>
  <c r="T21" i="66" s="1"/>
  <c r="S13" i="66"/>
  <c r="T13" i="66" s="1"/>
  <c r="S40" i="66"/>
  <c r="T40" i="66" s="1"/>
  <c r="S8" i="66"/>
  <c r="S7" i="66"/>
  <c r="S24" i="66"/>
  <c r="T24" i="66" s="1"/>
  <c r="P62" i="48"/>
  <c r="K14" i="48"/>
  <c r="K40" i="48"/>
  <c r="K9" i="48"/>
  <c r="K33" i="48"/>
  <c r="K19" i="48"/>
  <c r="K42" i="48"/>
  <c r="K37" i="48"/>
  <c r="K7" i="48"/>
  <c r="K15" i="48"/>
  <c r="K20" i="48"/>
  <c r="K23" i="48"/>
  <c r="K34" i="48"/>
  <c r="K36" i="48"/>
  <c r="K39" i="48"/>
  <c r="K30" i="48"/>
  <c r="K24" i="48"/>
  <c r="K27" i="48"/>
  <c r="K28" i="48"/>
  <c r="K41" i="48"/>
  <c r="K18" i="48"/>
  <c r="K16" i="48"/>
  <c r="K25" i="48"/>
  <c r="K13" i="48"/>
  <c r="K32" i="48"/>
  <c r="K17" i="48"/>
  <c r="K26" i="48"/>
  <c r="K38" i="48"/>
  <c r="K11" i="48"/>
  <c r="K22" i="48"/>
  <c r="K12" i="48"/>
  <c r="K35" i="48"/>
  <c r="K10" i="48"/>
  <c r="K21" i="48"/>
  <c r="K6" i="48"/>
  <c r="K29" i="48"/>
  <c r="K8" i="48"/>
  <c r="K31" i="48"/>
  <c r="D13" i="44"/>
  <c r="S43" i="48"/>
  <c r="Q62" i="48"/>
  <c r="R62" i="48"/>
  <c r="E49" i="58"/>
  <c r="E62" i="58" s="1"/>
  <c r="E43" i="58"/>
  <c r="D4" i="57" s="1"/>
  <c r="I6" i="58" a="1"/>
  <c r="F6" i="58"/>
  <c r="G6" i="58"/>
  <c r="H6" i="58"/>
  <c r="O6" i="58" a="1"/>
  <c r="R60" i="63"/>
  <c r="S29" i="63"/>
  <c r="S60" i="63" s="1"/>
  <c r="R52" i="63"/>
  <c r="S26" i="63"/>
  <c r="S52" i="63" s="1"/>
  <c r="S34" i="63"/>
  <c r="S58" i="63" s="1"/>
  <c r="R58" i="63"/>
  <c r="R59" i="63"/>
  <c r="S35" i="63"/>
  <c r="S59" i="63" s="1"/>
  <c r="R56" i="63"/>
  <c r="S32" i="63"/>
  <c r="S56" i="63" s="1"/>
  <c r="S33" i="63"/>
  <c r="S57" i="63" s="1"/>
  <c r="R57" i="63"/>
  <c r="R49" i="63"/>
  <c r="S6" i="63"/>
  <c r="R51" i="63"/>
  <c r="S8" i="63"/>
  <c r="S51" i="63" s="1"/>
  <c r="R50" i="63"/>
  <c r="S7" i="63"/>
  <c r="S50" i="63" s="1"/>
  <c r="S27" i="63"/>
  <c r="S53" i="63" s="1"/>
  <c r="R53" i="63"/>
  <c r="R61" i="63"/>
  <c r="S42" i="63"/>
  <c r="S61" i="63" s="1"/>
  <c r="R55" i="63"/>
  <c r="S31" i="63"/>
  <c r="S55" i="63" s="1"/>
  <c r="R54" i="63"/>
  <c r="S30" i="63"/>
  <c r="S54" i="63" s="1"/>
  <c r="T8" i="66" l="1"/>
  <c r="T51" i="66" s="1"/>
  <c r="S51" i="66"/>
  <c r="T42" i="66"/>
  <c r="T61" i="66" s="1"/>
  <c r="S61" i="66"/>
  <c r="T35" i="66"/>
  <c r="T59" i="66" s="1"/>
  <c r="S59" i="66"/>
  <c r="T33" i="66"/>
  <c r="T57" i="66" s="1"/>
  <c r="S57" i="66"/>
  <c r="T30" i="66"/>
  <c r="T54" i="66" s="1"/>
  <c r="S54" i="66"/>
  <c r="S52" i="66"/>
  <c r="T26" i="66"/>
  <c r="T52" i="66" s="1"/>
  <c r="S49" i="66"/>
  <c r="T6" i="66"/>
  <c r="T32" i="66"/>
  <c r="T56" i="66" s="1"/>
  <c r="S56" i="66"/>
  <c r="T29" i="66"/>
  <c r="T60" i="66" s="1"/>
  <c r="S60" i="66"/>
  <c r="S50" i="66"/>
  <c r="T7" i="66"/>
  <c r="T50" i="66" s="1"/>
  <c r="T31" i="66"/>
  <c r="T55" i="66" s="1"/>
  <c r="S55" i="66"/>
  <c r="T27" i="66"/>
  <c r="T53" i="66" s="1"/>
  <c r="S53" i="66"/>
  <c r="S58" i="66"/>
  <c r="T34" i="66"/>
  <c r="T58" i="66" s="1"/>
  <c r="N8" i="48"/>
  <c r="M8" i="48"/>
  <c r="K51" i="48"/>
  <c r="L8" i="48"/>
  <c r="L10" i="48"/>
  <c r="N10" i="48"/>
  <c r="M10" i="48"/>
  <c r="L11" i="48"/>
  <c r="N11" i="48"/>
  <c r="M11" i="48"/>
  <c r="M32" i="48"/>
  <c r="M56" i="48" s="1"/>
  <c r="L32" i="48"/>
  <c r="L56" i="48" s="1"/>
  <c r="N32" i="48"/>
  <c r="N56" i="48" s="1"/>
  <c r="K56" i="48"/>
  <c r="N18" i="48"/>
  <c r="M18" i="48"/>
  <c r="L18" i="48"/>
  <c r="M24" i="48"/>
  <c r="N24" i="48"/>
  <c r="L24" i="48"/>
  <c r="K58" i="48"/>
  <c r="L34" i="48"/>
  <c r="L58" i="48" s="1"/>
  <c r="N34" i="48"/>
  <c r="N58" i="48" s="1"/>
  <c r="M34" i="48"/>
  <c r="M58" i="48" s="1"/>
  <c r="M7" i="48"/>
  <c r="M50" i="48" s="1"/>
  <c r="L7" i="48"/>
  <c r="L50" i="48" s="1"/>
  <c r="N7" i="48"/>
  <c r="N50" i="48" s="1"/>
  <c r="K50" i="48"/>
  <c r="N33" i="48"/>
  <c r="N57" i="48" s="1"/>
  <c r="M33" i="48"/>
  <c r="M57" i="48" s="1"/>
  <c r="L33" i="48"/>
  <c r="L57" i="48" s="1"/>
  <c r="K57" i="48"/>
  <c r="S21" i="48"/>
  <c r="T21" i="48" s="1"/>
  <c r="S35" i="48"/>
  <c r="S18" i="48"/>
  <c r="T18" i="48" s="1"/>
  <c r="S13" i="48"/>
  <c r="T13" i="48" s="1"/>
  <c r="S16" i="48"/>
  <c r="T16" i="48" s="1"/>
  <c r="S38" i="48"/>
  <c r="T38" i="48" s="1"/>
  <c r="S31" i="48"/>
  <c r="S34" i="48"/>
  <c r="S19" i="48"/>
  <c r="T19" i="48" s="1"/>
  <c r="S23" i="48"/>
  <c r="T23" i="48" s="1"/>
  <c r="S14" i="48"/>
  <c r="T14" i="48" s="1"/>
  <c r="S39" i="48"/>
  <c r="T39" i="48" s="1"/>
  <c r="S12" i="48"/>
  <c r="T12" i="48" s="1"/>
  <c r="S36" i="48"/>
  <c r="T36" i="48" s="1"/>
  <c r="S37" i="48"/>
  <c r="T37" i="48" s="1"/>
  <c r="S27" i="48"/>
  <c r="S22" i="48"/>
  <c r="T22" i="48" s="1"/>
  <c r="S15" i="48"/>
  <c r="T15" i="48" s="1"/>
  <c r="D15" i="44"/>
  <c r="S17" i="48"/>
  <c r="T17" i="48" s="1"/>
  <c r="S42" i="48"/>
  <c r="S8" i="48"/>
  <c r="S10" i="48"/>
  <c r="T10" i="48" s="1"/>
  <c r="S33" i="48"/>
  <c r="S40" i="48"/>
  <c r="T40" i="48" s="1"/>
  <c r="S29" i="48"/>
  <c r="S7" i="48"/>
  <c r="S30" i="48"/>
  <c r="S41" i="48"/>
  <c r="T41" i="48" s="1"/>
  <c r="S20" i="48"/>
  <c r="T20" i="48" s="1"/>
  <c r="S24" i="48"/>
  <c r="T24" i="48" s="1"/>
  <c r="S6" i="48"/>
  <c r="S26" i="48"/>
  <c r="S28" i="48"/>
  <c r="T28" i="48" s="1"/>
  <c r="S11" i="48"/>
  <c r="T11" i="48" s="1"/>
  <c r="S9" i="48"/>
  <c r="T9" i="48" s="1"/>
  <c r="S25" i="48"/>
  <c r="T25" i="48" s="1"/>
  <c r="S32" i="48"/>
  <c r="N29" i="48"/>
  <c r="L29" i="48"/>
  <c r="M29" i="48"/>
  <c r="K60" i="48"/>
  <c r="K59" i="48"/>
  <c r="L35" i="48"/>
  <c r="L59" i="48" s="1"/>
  <c r="N35" i="48"/>
  <c r="N59" i="48" s="1"/>
  <c r="M35" i="48"/>
  <c r="M59" i="48" s="1"/>
  <c r="N38" i="48"/>
  <c r="M38" i="48"/>
  <c r="L38" i="48"/>
  <c r="N13" i="48"/>
  <c r="M13" i="48"/>
  <c r="L13" i="48"/>
  <c r="L41" i="48"/>
  <c r="N41" i="48"/>
  <c r="M41" i="48"/>
  <c r="L30" i="48"/>
  <c r="L54" i="48" s="1"/>
  <c r="N30" i="48"/>
  <c r="N54" i="48" s="1"/>
  <c r="M30" i="48"/>
  <c r="M54" i="48" s="1"/>
  <c r="K54" i="48"/>
  <c r="N23" i="48"/>
  <c r="L23" i="48"/>
  <c r="M23" i="48"/>
  <c r="N37" i="48"/>
  <c r="L37" i="48"/>
  <c r="M37" i="48"/>
  <c r="N9" i="48"/>
  <c r="M9" i="48"/>
  <c r="L9" i="48"/>
  <c r="N6" i="48"/>
  <c r="L6" i="48"/>
  <c r="K43" i="48"/>
  <c r="D7" i="44" s="1"/>
  <c r="M6" i="48"/>
  <c r="K49" i="48"/>
  <c r="N12" i="48"/>
  <c r="M12" i="48"/>
  <c r="L12" i="48"/>
  <c r="M26" i="48"/>
  <c r="M52" i="48" s="1"/>
  <c r="L26" i="48"/>
  <c r="L52" i="48" s="1"/>
  <c r="N26" i="48"/>
  <c r="N52" i="48" s="1"/>
  <c r="K52" i="48"/>
  <c r="M25" i="48"/>
  <c r="L25" i="48"/>
  <c r="N25" i="48"/>
  <c r="M28" i="48"/>
  <c r="L28" i="48"/>
  <c r="N28" i="48"/>
  <c r="L39" i="48"/>
  <c r="M39" i="48"/>
  <c r="N39" i="48"/>
  <c r="M20" i="48"/>
  <c r="N20" i="48"/>
  <c r="L20" i="48"/>
  <c r="K61" i="48"/>
  <c r="M42" i="48"/>
  <c r="M61" i="48" s="1"/>
  <c r="L42" i="48"/>
  <c r="L61" i="48" s="1"/>
  <c r="N42" i="48"/>
  <c r="N61" i="48" s="1"/>
  <c r="L40" i="48"/>
  <c r="N40" i="48"/>
  <c r="M40" i="48"/>
  <c r="N31" i="48"/>
  <c r="N55" i="48" s="1"/>
  <c r="L31" i="48"/>
  <c r="L55" i="48" s="1"/>
  <c r="M31" i="48"/>
  <c r="M55" i="48" s="1"/>
  <c r="K55" i="48"/>
  <c r="L21" i="48"/>
  <c r="M21" i="48"/>
  <c r="N21" i="48"/>
  <c r="N22" i="48"/>
  <c r="M22" i="48"/>
  <c r="L22" i="48"/>
  <c r="M17" i="48"/>
  <c r="N17" i="48"/>
  <c r="L17" i="48"/>
  <c r="N16" i="48"/>
  <c r="L16" i="48"/>
  <c r="M16" i="48"/>
  <c r="N27" i="48"/>
  <c r="L27" i="48"/>
  <c r="M27" i="48"/>
  <c r="K53" i="48"/>
  <c r="M36" i="48"/>
  <c r="L36" i="48"/>
  <c r="N36" i="48"/>
  <c r="N15" i="48"/>
  <c r="M15" i="48"/>
  <c r="L15" i="48"/>
  <c r="L19" i="48"/>
  <c r="M19" i="48"/>
  <c r="N19" i="48"/>
  <c r="N14" i="48"/>
  <c r="L14" i="48"/>
  <c r="M14" i="48"/>
  <c r="G49" i="58"/>
  <c r="G62" i="58" s="1"/>
  <c r="G43" i="58"/>
  <c r="F49" i="58"/>
  <c r="F62" i="58" s="1"/>
  <c r="F43" i="58"/>
  <c r="D5" i="57" s="1"/>
  <c r="I42" i="58"/>
  <c r="I32" i="58"/>
  <c r="I21" i="58"/>
  <c r="J21" i="58" s="1"/>
  <c r="I10" i="58"/>
  <c r="J10" i="58" s="1"/>
  <c r="I36" i="58"/>
  <c r="J36" i="58" s="1"/>
  <c r="I25" i="58"/>
  <c r="J25" i="58" s="1"/>
  <c r="I14" i="58"/>
  <c r="J14" i="58" s="1"/>
  <c r="I40" i="58"/>
  <c r="J40" i="58" s="1"/>
  <c r="I29" i="58"/>
  <c r="I18" i="58"/>
  <c r="J18" i="58" s="1"/>
  <c r="I8" i="58"/>
  <c r="I39" i="58"/>
  <c r="J39" i="58" s="1"/>
  <c r="I31" i="58"/>
  <c r="I23" i="58"/>
  <c r="J23" i="58" s="1"/>
  <c r="I15" i="58"/>
  <c r="J15" i="58" s="1"/>
  <c r="I7" i="58"/>
  <c r="I33" i="58"/>
  <c r="I22" i="58"/>
  <c r="J22" i="58" s="1"/>
  <c r="I12" i="58"/>
  <c r="J12" i="58" s="1"/>
  <c r="I35" i="58"/>
  <c r="I27" i="58"/>
  <c r="I19" i="58"/>
  <c r="J19" i="58" s="1"/>
  <c r="I11" i="58"/>
  <c r="J11" i="58" s="1"/>
  <c r="I38" i="58"/>
  <c r="J38" i="58" s="1"/>
  <c r="I28" i="58"/>
  <c r="J28" i="58" s="1"/>
  <c r="I17" i="58"/>
  <c r="J17" i="58" s="1"/>
  <c r="I6" i="58"/>
  <c r="I16" i="58"/>
  <c r="J16" i="58" s="1"/>
  <c r="I9" i="58"/>
  <c r="J9" i="58" s="1"/>
  <c r="I41" i="58"/>
  <c r="J41" i="58" s="1"/>
  <c r="I34" i="58"/>
  <c r="I26" i="58"/>
  <c r="I20" i="58"/>
  <c r="J20" i="58" s="1"/>
  <c r="I13" i="58"/>
  <c r="J13" i="58" s="1"/>
  <c r="I37" i="58"/>
  <c r="J37" i="58" s="1"/>
  <c r="I30" i="58"/>
  <c r="I24" i="58"/>
  <c r="J24" i="58" s="1"/>
  <c r="O33" i="58"/>
  <c r="O17" i="58"/>
  <c r="O36" i="58"/>
  <c r="O20" i="58"/>
  <c r="O39" i="58"/>
  <c r="O23" i="58"/>
  <c r="O7" i="58"/>
  <c r="O26" i="58"/>
  <c r="O6" i="58"/>
  <c r="O29" i="58"/>
  <c r="O13" i="58"/>
  <c r="O32" i="58"/>
  <c r="O16" i="58"/>
  <c r="O35" i="58"/>
  <c r="O19" i="58"/>
  <c r="O30" i="58"/>
  <c r="O10" i="58"/>
  <c r="O34" i="58"/>
  <c r="O37" i="58"/>
  <c r="O21" i="58"/>
  <c r="O40" i="58"/>
  <c r="O24" i="58"/>
  <c r="O8" i="58"/>
  <c r="O27" i="58"/>
  <c r="O11" i="58"/>
  <c r="O42" i="58"/>
  <c r="O22" i="58"/>
  <c r="O41" i="58"/>
  <c r="O12" i="58"/>
  <c r="O38" i="58"/>
  <c r="O25" i="58"/>
  <c r="O31" i="58"/>
  <c r="O18" i="58"/>
  <c r="O28" i="58"/>
  <c r="O14" i="58"/>
  <c r="O9" i="58"/>
  <c r="O15" i="58"/>
  <c r="H49" i="58"/>
  <c r="H62" i="58" s="1"/>
  <c r="H43" i="58"/>
  <c r="D6" i="57" s="1"/>
  <c r="S43" i="63"/>
  <c r="E46" i="65" s="1"/>
  <c r="S49" i="63"/>
  <c r="S62" i="63" s="1"/>
  <c r="T6" i="63" a="1"/>
  <c r="R62" i="63"/>
  <c r="L53" i="48" l="1"/>
  <c r="T44" i="66"/>
  <c r="T49" i="66"/>
  <c r="T62" i="66" s="1"/>
  <c r="U6" i="66" a="1"/>
  <c r="S62" i="66"/>
  <c r="N53" i="48"/>
  <c r="M53" i="48"/>
  <c r="M49" i="48"/>
  <c r="M43" i="48"/>
  <c r="L60" i="48"/>
  <c r="T6" i="48"/>
  <c r="S49" i="48"/>
  <c r="T30" i="48"/>
  <c r="T54" i="48" s="1"/>
  <c r="S54" i="48"/>
  <c r="S57" i="48"/>
  <c r="T33" i="48"/>
  <c r="T57" i="48" s="1"/>
  <c r="S53" i="48"/>
  <c r="T27" i="48"/>
  <c r="T53" i="48" s="1"/>
  <c r="T34" i="48"/>
  <c r="T58" i="48" s="1"/>
  <c r="S58" i="48"/>
  <c r="L51" i="48"/>
  <c r="N60" i="48"/>
  <c r="T7" i="48"/>
  <c r="T50" i="48" s="1"/>
  <c r="S50" i="48"/>
  <c r="T31" i="48"/>
  <c r="T55" i="48" s="1"/>
  <c r="S55" i="48"/>
  <c r="L49" i="48"/>
  <c r="L43" i="48"/>
  <c r="D8" i="44" s="1"/>
  <c r="T32" i="48"/>
  <c r="T56" i="48" s="1"/>
  <c r="S56" i="48"/>
  <c r="T29" i="48"/>
  <c r="T60" i="48" s="1"/>
  <c r="S60" i="48"/>
  <c r="T8" i="48"/>
  <c r="T51" i="48" s="1"/>
  <c r="S51" i="48"/>
  <c r="S59" i="48"/>
  <c r="T35" i="48"/>
  <c r="T59" i="48" s="1"/>
  <c r="M51" i="48"/>
  <c r="K62" i="48"/>
  <c r="N49" i="48"/>
  <c r="N43" i="48"/>
  <c r="D9" i="44" s="1"/>
  <c r="M60" i="48"/>
  <c r="T26" i="48"/>
  <c r="T52" i="48" s="1"/>
  <c r="S52" i="48"/>
  <c r="S61" i="48"/>
  <c r="T42" i="48"/>
  <c r="T61" i="48" s="1"/>
  <c r="N51" i="48"/>
  <c r="O55" i="58"/>
  <c r="Q31" i="58"/>
  <c r="Q55" i="58" s="1"/>
  <c r="P31" i="58"/>
  <c r="P55" i="58" s="1"/>
  <c r="R31" i="58"/>
  <c r="R55" i="58" s="1"/>
  <c r="R41" i="58"/>
  <c r="P41" i="58"/>
  <c r="Q41" i="58"/>
  <c r="O53" i="58"/>
  <c r="P27" i="58"/>
  <c r="R27" i="58"/>
  <c r="Q27" i="58"/>
  <c r="Q21" i="58"/>
  <c r="R21" i="58"/>
  <c r="P21" i="58"/>
  <c r="O54" i="58"/>
  <c r="R30" i="58"/>
  <c r="R54" i="58" s="1"/>
  <c r="Q30" i="58"/>
  <c r="Q54" i="58" s="1"/>
  <c r="P30" i="58"/>
  <c r="P54" i="58" s="1"/>
  <c r="O56" i="58"/>
  <c r="Q32" i="58"/>
  <c r="Q56" i="58" s="1"/>
  <c r="P32" i="58"/>
  <c r="P56" i="58" s="1"/>
  <c r="R32" i="58"/>
  <c r="R56" i="58" s="1"/>
  <c r="O52" i="58"/>
  <c r="Q26" i="58"/>
  <c r="Q52" i="58" s="1"/>
  <c r="R26" i="58"/>
  <c r="R52" i="58" s="1"/>
  <c r="P26" i="58"/>
  <c r="P52" i="58" s="1"/>
  <c r="Q20" i="58"/>
  <c r="R20" i="58"/>
  <c r="P20" i="58"/>
  <c r="I53" i="58"/>
  <c r="J27" i="58"/>
  <c r="J53" i="58" s="1"/>
  <c r="I57" i="58"/>
  <c r="J33" i="58"/>
  <c r="J57" i="58" s="1"/>
  <c r="I55" i="58"/>
  <c r="J31" i="58"/>
  <c r="J55" i="58" s="1"/>
  <c r="I60" i="58"/>
  <c r="J29" i="58"/>
  <c r="J60" i="58" s="1"/>
  <c r="I61" i="58"/>
  <c r="J42" i="58"/>
  <c r="J61" i="58" s="1"/>
  <c r="R14" i="58"/>
  <c r="Q14" i="58"/>
  <c r="P14" i="58"/>
  <c r="P25" i="58"/>
  <c r="R25" i="58"/>
  <c r="Q25" i="58"/>
  <c r="Q22" i="58"/>
  <c r="P22" i="58"/>
  <c r="R22" i="58"/>
  <c r="O51" i="58"/>
  <c r="R8" i="58"/>
  <c r="P8" i="58"/>
  <c r="Q8" i="58"/>
  <c r="R37" i="58"/>
  <c r="P37" i="58"/>
  <c r="Q37" i="58"/>
  <c r="R19" i="58"/>
  <c r="Q19" i="58"/>
  <c r="P19" i="58"/>
  <c r="Q13" i="58"/>
  <c r="R13" i="58"/>
  <c r="P13" i="58"/>
  <c r="O50" i="58"/>
  <c r="Q7" i="58"/>
  <c r="Q50" i="58" s="1"/>
  <c r="R7" i="58"/>
  <c r="R50" i="58" s="1"/>
  <c r="P7" i="58"/>
  <c r="P50" i="58" s="1"/>
  <c r="Q36" i="58"/>
  <c r="P36" i="58"/>
  <c r="R36" i="58"/>
  <c r="I54" i="58"/>
  <c r="J30" i="58"/>
  <c r="J54" i="58" s="1"/>
  <c r="I52" i="58"/>
  <c r="J26" i="58"/>
  <c r="J52" i="58" s="1"/>
  <c r="I59" i="58"/>
  <c r="J35" i="58"/>
  <c r="J59" i="58" s="1"/>
  <c r="I50" i="58"/>
  <c r="J7" i="58"/>
  <c r="J50" i="58" s="1"/>
  <c r="P28" i="58"/>
  <c r="Q28" i="58"/>
  <c r="R28" i="58"/>
  <c r="Q38" i="58"/>
  <c r="P38" i="58"/>
  <c r="R38" i="58"/>
  <c r="O61" i="58"/>
  <c r="Q42" i="58"/>
  <c r="Q61" i="58" s="1"/>
  <c r="P42" i="58"/>
  <c r="P61" i="58" s="1"/>
  <c r="R42" i="58"/>
  <c r="R61" i="58" s="1"/>
  <c r="R24" i="58"/>
  <c r="P24" i="58"/>
  <c r="Q24" i="58"/>
  <c r="O58" i="58"/>
  <c r="P34" i="58"/>
  <c r="P58" i="58" s="1"/>
  <c r="Q34" i="58"/>
  <c r="Q58" i="58" s="1"/>
  <c r="R34" i="58"/>
  <c r="R58" i="58" s="1"/>
  <c r="O59" i="58"/>
  <c r="Q35" i="58"/>
  <c r="Q59" i="58" s="1"/>
  <c r="R35" i="58"/>
  <c r="R59" i="58" s="1"/>
  <c r="P35" i="58"/>
  <c r="P59" i="58" s="1"/>
  <c r="O60" i="58"/>
  <c r="Q29" i="58"/>
  <c r="R29" i="58"/>
  <c r="P29" i="58"/>
  <c r="P23" i="58"/>
  <c r="R23" i="58"/>
  <c r="Q23" i="58"/>
  <c r="R17" i="58"/>
  <c r="Q17" i="58"/>
  <c r="P17" i="58"/>
  <c r="I58" i="58"/>
  <c r="J34" i="58"/>
  <c r="J58" i="58" s="1"/>
  <c r="I49" i="58"/>
  <c r="I43" i="58"/>
  <c r="J6" i="58"/>
  <c r="I51" i="58"/>
  <c r="J8" i="58"/>
  <c r="J51" i="58" s="1"/>
  <c r="Q15" i="58"/>
  <c r="P15" i="58"/>
  <c r="R15" i="58"/>
  <c r="Q18" i="58"/>
  <c r="R18" i="58"/>
  <c r="P18" i="58"/>
  <c r="R12" i="58"/>
  <c r="Q12" i="58"/>
  <c r="P12" i="58"/>
  <c r="Q11" i="58"/>
  <c r="P11" i="58"/>
  <c r="R11" i="58"/>
  <c r="P40" i="58"/>
  <c r="Q40" i="58"/>
  <c r="R40" i="58"/>
  <c r="R10" i="58"/>
  <c r="Q10" i="58"/>
  <c r="P10" i="58"/>
  <c r="R16" i="58"/>
  <c r="P16" i="58"/>
  <c r="Q16" i="58"/>
  <c r="O49" i="58"/>
  <c r="R6" i="58"/>
  <c r="Q6" i="58"/>
  <c r="O43" i="58"/>
  <c r="D10" i="57" s="1"/>
  <c r="P6" i="58"/>
  <c r="P39" i="58"/>
  <c r="Q39" i="58"/>
  <c r="R39" i="58"/>
  <c r="O57" i="58"/>
  <c r="P33" i="58"/>
  <c r="P57" i="58" s="1"/>
  <c r="R33" i="58"/>
  <c r="R57" i="58" s="1"/>
  <c r="Q33" i="58"/>
  <c r="Q57" i="58" s="1"/>
  <c r="I56" i="58"/>
  <c r="J32" i="58"/>
  <c r="J56" i="58" s="1"/>
  <c r="P9" i="58"/>
  <c r="R9" i="58"/>
  <c r="Q9" i="58"/>
  <c r="T6" i="63"/>
  <c r="T29" i="63"/>
  <c r="T25" i="63"/>
  <c r="T31" i="63"/>
  <c r="T26" i="63"/>
  <c r="T27" i="63"/>
  <c r="T36" i="63"/>
  <c r="T7" i="63"/>
  <c r="T16" i="63"/>
  <c r="T10" i="63"/>
  <c r="T21" i="63"/>
  <c r="T17" i="63"/>
  <c r="T41" i="63"/>
  <c r="T15" i="63"/>
  <c r="T40" i="63"/>
  <c r="T11" i="63"/>
  <c r="T20" i="63"/>
  <c r="T30" i="63"/>
  <c r="T35" i="63"/>
  <c r="T37" i="63"/>
  <c r="T33" i="63"/>
  <c r="T28" i="63"/>
  <c r="T38" i="63"/>
  <c r="T24" i="63"/>
  <c r="T34" i="63"/>
  <c r="T39" i="63"/>
  <c r="T14" i="63"/>
  <c r="T19" i="63"/>
  <c r="T13" i="63"/>
  <c r="T9" i="63"/>
  <c r="T12" i="63"/>
  <c r="T22" i="63"/>
  <c r="T8" i="63"/>
  <c r="T18" i="63"/>
  <c r="T23" i="63"/>
  <c r="T32" i="63"/>
  <c r="T42" i="63"/>
  <c r="U33" i="66" l="1"/>
  <c r="U32" i="66"/>
  <c r="U24" i="66"/>
  <c r="U40" i="66"/>
  <c r="U18" i="66"/>
  <c r="U6" i="66"/>
  <c r="U7" i="66"/>
  <c r="U30" i="66"/>
  <c r="U8" i="66"/>
  <c r="U29" i="66"/>
  <c r="U28" i="66"/>
  <c r="U39" i="66"/>
  <c r="U17" i="66"/>
  <c r="U23" i="66"/>
  <c r="U41" i="66"/>
  <c r="U22" i="66"/>
  <c r="U42" i="66"/>
  <c r="U36" i="66"/>
  <c r="U20" i="66"/>
  <c r="U11" i="66"/>
  <c r="U31" i="66"/>
  <c r="U21" i="66"/>
  <c r="U27" i="66"/>
  <c r="U9" i="66"/>
  <c r="U26" i="66"/>
  <c r="U10" i="66"/>
  <c r="U14" i="66"/>
  <c r="U19" i="66"/>
  <c r="U12" i="66"/>
  <c r="U16" i="66"/>
  <c r="U15" i="66"/>
  <c r="U38" i="66"/>
  <c r="U35" i="66"/>
  <c r="U34" i="66"/>
  <c r="U25" i="66"/>
  <c r="U37" i="66"/>
  <c r="U13" i="66"/>
  <c r="L62" i="48"/>
  <c r="T43" i="48"/>
  <c r="U6" i="48" a="1"/>
  <c r="T49" i="48"/>
  <c r="T62" i="48" s="1"/>
  <c r="N62" i="48"/>
  <c r="S62" i="48"/>
  <c r="M62" i="48"/>
  <c r="O62" i="58"/>
  <c r="J49" i="58"/>
  <c r="J62" i="58" s="1"/>
  <c r="J43" i="58"/>
  <c r="K6" i="58" a="1"/>
  <c r="R60" i="58"/>
  <c r="Q51" i="58"/>
  <c r="P49" i="58"/>
  <c r="P43" i="58"/>
  <c r="D11" i="57" s="1"/>
  <c r="Q60" i="58"/>
  <c r="P51" i="58"/>
  <c r="Q53" i="58"/>
  <c r="Q49" i="58"/>
  <c r="Q43" i="58"/>
  <c r="I62" i="58"/>
  <c r="R51" i="58"/>
  <c r="R53" i="58"/>
  <c r="R49" i="58"/>
  <c r="R43" i="58"/>
  <c r="D12" i="57" s="1"/>
  <c r="P60" i="58"/>
  <c r="P53" i="58"/>
  <c r="U12" i="63"/>
  <c r="W12" i="63"/>
  <c r="V12" i="63"/>
  <c r="W42" i="63"/>
  <c r="W61" i="63" s="1"/>
  <c r="T61" i="63"/>
  <c r="U42" i="63"/>
  <c r="U61" i="63" s="1"/>
  <c r="V42" i="63"/>
  <c r="V61" i="63" s="1"/>
  <c r="V8" i="63"/>
  <c r="T51" i="63"/>
  <c r="W8" i="63"/>
  <c r="U8" i="63"/>
  <c r="W13" i="63"/>
  <c r="U13" i="63"/>
  <c r="V13" i="63"/>
  <c r="V34" i="63"/>
  <c r="V58" i="63" s="1"/>
  <c r="T58" i="63"/>
  <c r="U34" i="63"/>
  <c r="U58" i="63" s="1"/>
  <c r="W34" i="63"/>
  <c r="W58" i="63" s="1"/>
  <c r="V33" i="63"/>
  <c r="V57" i="63" s="1"/>
  <c r="T57" i="63"/>
  <c r="U33" i="63"/>
  <c r="U57" i="63" s="1"/>
  <c r="W33" i="63"/>
  <c r="W57" i="63" s="1"/>
  <c r="U20" i="63"/>
  <c r="V20" i="63"/>
  <c r="W20" i="63"/>
  <c r="U41" i="63"/>
  <c r="V41" i="63"/>
  <c r="W41" i="63"/>
  <c r="W16" i="63"/>
  <c r="V16" i="63"/>
  <c r="U16" i="63"/>
  <c r="T52" i="63"/>
  <c r="U26" i="63"/>
  <c r="U52" i="63" s="1"/>
  <c r="W26" i="63"/>
  <c r="W52" i="63" s="1"/>
  <c r="V26" i="63"/>
  <c r="V52" i="63" s="1"/>
  <c r="U6" i="63"/>
  <c r="V6" i="63"/>
  <c r="T43" i="63"/>
  <c r="W6" i="63"/>
  <c r="T49" i="63"/>
  <c r="U32" i="63"/>
  <c r="U56" i="63" s="1"/>
  <c r="T56" i="63"/>
  <c r="W32" i="63"/>
  <c r="W56" i="63" s="1"/>
  <c r="V32" i="63"/>
  <c r="V56" i="63" s="1"/>
  <c r="U22" i="63"/>
  <c r="V22" i="63"/>
  <c r="W22" i="63"/>
  <c r="U19" i="63"/>
  <c r="V19" i="63"/>
  <c r="W19" i="63"/>
  <c r="U24" i="63"/>
  <c r="V24" i="63"/>
  <c r="W24" i="63"/>
  <c r="W37" i="63"/>
  <c r="U37" i="63"/>
  <c r="V37" i="63"/>
  <c r="U11" i="63"/>
  <c r="W11" i="63"/>
  <c r="V11" i="63"/>
  <c r="V17" i="63"/>
  <c r="U17" i="63"/>
  <c r="W17" i="63"/>
  <c r="V7" i="63"/>
  <c r="V50" i="63" s="1"/>
  <c r="W7" i="63"/>
  <c r="W50" i="63" s="1"/>
  <c r="T50" i="63"/>
  <c r="U7" i="63"/>
  <c r="U50" i="63" s="1"/>
  <c r="W31" i="63"/>
  <c r="W55" i="63" s="1"/>
  <c r="U31" i="63"/>
  <c r="U55" i="63" s="1"/>
  <c r="T55" i="63"/>
  <c r="V31" i="63"/>
  <c r="V55" i="63" s="1"/>
  <c r="V23" i="63"/>
  <c r="W23" i="63"/>
  <c r="U23" i="63"/>
  <c r="V14" i="63"/>
  <c r="W14" i="63"/>
  <c r="U14" i="63"/>
  <c r="U38" i="63"/>
  <c r="V38" i="63"/>
  <c r="W38" i="63"/>
  <c r="T59" i="63"/>
  <c r="V35" i="63"/>
  <c r="V59" i="63" s="1"/>
  <c r="U35" i="63"/>
  <c r="U59" i="63" s="1"/>
  <c r="W35" i="63"/>
  <c r="W59" i="63" s="1"/>
  <c r="V40" i="63"/>
  <c r="W40" i="63"/>
  <c r="U40" i="63"/>
  <c r="W21" i="63"/>
  <c r="U21" i="63"/>
  <c r="V21" i="63"/>
  <c r="W36" i="63"/>
  <c r="V36" i="63"/>
  <c r="U36" i="63"/>
  <c r="U25" i="63"/>
  <c r="V25" i="63"/>
  <c r="W25" i="63"/>
  <c r="U18" i="63"/>
  <c r="V18" i="63"/>
  <c r="W18" i="63"/>
  <c r="V9" i="63"/>
  <c r="W9" i="63"/>
  <c r="U9" i="63"/>
  <c r="V39" i="63"/>
  <c r="W39" i="63"/>
  <c r="U39" i="63"/>
  <c r="U28" i="63"/>
  <c r="V28" i="63"/>
  <c r="W28" i="63"/>
  <c r="V30" i="63"/>
  <c r="V54" i="63" s="1"/>
  <c r="T54" i="63"/>
  <c r="U30" i="63"/>
  <c r="U54" i="63" s="1"/>
  <c r="W30" i="63"/>
  <c r="W54" i="63" s="1"/>
  <c r="U15" i="63"/>
  <c r="W15" i="63"/>
  <c r="V15" i="63"/>
  <c r="W10" i="63"/>
  <c r="V10" i="63"/>
  <c r="U10" i="63"/>
  <c r="V27" i="63"/>
  <c r="V53" i="63" s="1"/>
  <c r="U27" i="63"/>
  <c r="W27" i="63"/>
  <c r="T53" i="63"/>
  <c r="T60" i="63"/>
  <c r="V29" i="63"/>
  <c r="W29" i="63"/>
  <c r="U29" i="63"/>
  <c r="U53" i="63" l="1"/>
  <c r="Q62" i="58"/>
  <c r="W34" i="66"/>
  <c r="W58" i="66" s="1"/>
  <c r="X34" i="66"/>
  <c r="X58" i="66" s="1"/>
  <c r="U58" i="66"/>
  <c r="V34" i="66"/>
  <c r="V58" i="66" s="1"/>
  <c r="W16" i="66"/>
  <c r="V16" i="66"/>
  <c r="X16" i="66"/>
  <c r="V10" i="66"/>
  <c r="X10" i="66"/>
  <c r="W10" i="66"/>
  <c r="V21" i="66"/>
  <c r="X21" i="66"/>
  <c r="W21" i="66"/>
  <c r="V36" i="66"/>
  <c r="X36" i="66"/>
  <c r="W36" i="66"/>
  <c r="W23" i="66"/>
  <c r="V23" i="66"/>
  <c r="X23" i="66"/>
  <c r="X29" i="66"/>
  <c r="U60" i="66"/>
  <c r="V29" i="66"/>
  <c r="W29" i="66"/>
  <c r="W6" i="66"/>
  <c r="X6" i="66"/>
  <c r="V6" i="66"/>
  <c r="U44" i="66"/>
  <c r="D16" i="69" s="1"/>
  <c r="D19" i="69" s="1"/>
  <c r="U49" i="66"/>
  <c r="X32" i="66"/>
  <c r="X56" i="66" s="1"/>
  <c r="W32" i="66"/>
  <c r="W56" i="66" s="1"/>
  <c r="V32" i="66"/>
  <c r="V56" i="66" s="1"/>
  <c r="U56" i="66"/>
  <c r="X37" i="66"/>
  <c r="W37" i="66"/>
  <c r="V37" i="66"/>
  <c r="W38" i="66"/>
  <c r="X38" i="66"/>
  <c r="V38" i="66"/>
  <c r="V19" i="66"/>
  <c r="X19" i="66"/>
  <c r="W19" i="66"/>
  <c r="W9" i="66"/>
  <c r="X9" i="66"/>
  <c r="V9" i="66"/>
  <c r="W11" i="66"/>
  <c r="X11" i="66"/>
  <c r="V11" i="66"/>
  <c r="V22" i="66"/>
  <c r="X22" i="66"/>
  <c r="W22" i="66"/>
  <c r="X39" i="66"/>
  <c r="V39" i="66"/>
  <c r="W39" i="66"/>
  <c r="X30" i="66"/>
  <c r="X54" i="66" s="1"/>
  <c r="U54" i="66"/>
  <c r="V30" i="66"/>
  <c r="V54" i="66" s="1"/>
  <c r="W30" i="66"/>
  <c r="W54" i="66" s="1"/>
  <c r="X40" i="66"/>
  <c r="V40" i="66"/>
  <c r="W40" i="66"/>
  <c r="X25" i="66"/>
  <c r="V25" i="66"/>
  <c r="W25" i="66"/>
  <c r="V15" i="66"/>
  <c r="W15" i="66"/>
  <c r="X15" i="66"/>
  <c r="V14" i="66"/>
  <c r="W14" i="66"/>
  <c r="X14" i="66"/>
  <c r="V27" i="66"/>
  <c r="U53" i="66"/>
  <c r="X27" i="66"/>
  <c r="W27" i="66"/>
  <c r="X20" i="66"/>
  <c r="W20" i="66"/>
  <c r="V20" i="66"/>
  <c r="X41" i="66"/>
  <c r="W41" i="66"/>
  <c r="V41" i="66"/>
  <c r="V28" i="66"/>
  <c r="X28" i="66"/>
  <c r="W28" i="66"/>
  <c r="V7" i="66"/>
  <c r="V50" i="66" s="1"/>
  <c r="W7" i="66"/>
  <c r="W50" i="66" s="1"/>
  <c r="X7" i="66"/>
  <c r="X50" i="66" s="1"/>
  <c r="U50" i="66"/>
  <c r="W24" i="66"/>
  <c r="X24" i="66"/>
  <c r="V24" i="66"/>
  <c r="V13" i="66"/>
  <c r="W13" i="66"/>
  <c r="X13" i="66"/>
  <c r="W35" i="66"/>
  <c r="W59" i="66" s="1"/>
  <c r="V35" i="66"/>
  <c r="V59" i="66" s="1"/>
  <c r="U59" i="66"/>
  <c r="X35" i="66"/>
  <c r="X59" i="66" s="1"/>
  <c r="W12" i="66"/>
  <c r="V12" i="66"/>
  <c r="X12" i="66"/>
  <c r="U52" i="66"/>
  <c r="V26" i="66"/>
  <c r="V52" i="66" s="1"/>
  <c r="W26" i="66"/>
  <c r="W52" i="66" s="1"/>
  <c r="X26" i="66"/>
  <c r="X52" i="66" s="1"/>
  <c r="X31" i="66"/>
  <c r="X55" i="66" s="1"/>
  <c r="V31" i="66"/>
  <c r="V55" i="66" s="1"/>
  <c r="U55" i="66"/>
  <c r="W31" i="66"/>
  <c r="W55" i="66" s="1"/>
  <c r="V42" i="66"/>
  <c r="V61" i="66" s="1"/>
  <c r="U61" i="66"/>
  <c r="W42" i="66"/>
  <c r="W61" i="66" s="1"/>
  <c r="X42" i="66"/>
  <c r="X61" i="66" s="1"/>
  <c r="W17" i="66"/>
  <c r="V17" i="66"/>
  <c r="X17" i="66"/>
  <c r="U51" i="66"/>
  <c r="W8" i="66"/>
  <c r="X8" i="66"/>
  <c r="V8" i="66"/>
  <c r="X18" i="66"/>
  <c r="W18" i="66"/>
  <c r="V18" i="66"/>
  <c r="W33" i="66"/>
  <c r="W57" i="66" s="1"/>
  <c r="U57" i="66"/>
  <c r="V33" i="66"/>
  <c r="V57" i="66" s="1"/>
  <c r="X33" i="66"/>
  <c r="X57" i="66" s="1"/>
  <c r="V60" i="63"/>
  <c r="U28" i="48"/>
  <c r="U32" i="48"/>
  <c r="U40" i="48"/>
  <c r="U21" i="48"/>
  <c r="U24" i="48"/>
  <c r="U15" i="48"/>
  <c r="U22" i="48"/>
  <c r="U26" i="48"/>
  <c r="U34" i="48"/>
  <c r="U30" i="48"/>
  <c r="U11" i="48"/>
  <c r="U39" i="48"/>
  <c r="U42" i="48"/>
  <c r="U17" i="48"/>
  <c r="U37" i="48"/>
  <c r="U13" i="48"/>
  <c r="U25" i="48"/>
  <c r="U12" i="48"/>
  <c r="U16" i="48"/>
  <c r="U23" i="48"/>
  <c r="U35" i="48"/>
  <c r="U29" i="48"/>
  <c r="U14" i="48"/>
  <c r="U6" i="48"/>
  <c r="U41" i="48"/>
  <c r="U20" i="48"/>
  <c r="U31" i="48"/>
  <c r="U10" i="48"/>
  <c r="U9" i="48"/>
  <c r="U18" i="48"/>
  <c r="U38" i="48"/>
  <c r="U19" i="48"/>
  <c r="U7" i="48"/>
  <c r="U27" i="48"/>
  <c r="U8" i="48"/>
  <c r="U36" i="48"/>
  <c r="U33" i="48"/>
  <c r="U60" i="63"/>
  <c r="W60" i="63"/>
  <c r="K36" i="58"/>
  <c r="K20" i="58"/>
  <c r="K42" i="58"/>
  <c r="K21" i="58"/>
  <c r="K35" i="58"/>
  <c r="K14" i="58"/>
  <c r="K29" i="58"/>
  <c r="K7" i="58"/>
  <c r="K22" i="58"/>
  <c r="K32" i="58"/>
  <c r="K16" i="58"/>
  <c r="K37" i="58"/>
  <c r="K15" i="58"/>
  <c r="K30" i="58"/>
  <c r="K9" i="58"/>
  <c r="K23" i="58"/>
  <c r="K38" i="58"/>
  <c r="K17" i="58"/>
  <c r="K40" i="58"/>
  <c r="K24" i="58"/>
  <c r="K8" i="58"/>
  <c r="K26" i="58"/>
  <c r="K41" i="58"/>
  <c r="K19" i="58"/>
  <c r="K34" i="58"/>
  <c r="K13" i="58"/>
  <c r="K27" i="58"/>
  <c r="K6" i="58"/>
  <c r="K12" i="58"/>
  <c r="K39" i="58"/>
  <c r="K31" i="58"/>
  <c r="K18" i="58"/>
  <c r="K10" i="58"/>
  <c r="K33" i="58"/>
  <c r="K28" i="58"/>
  <c r="K25" i="58"/>
  <c r="K11" i="58"/>
  <c r="P62" i="58"/>
  <c r="R62" i="58"/>
  <c r="D13" i="57"/>
  <c r="S43" i="58"/>
  <c r="W53" i="63"/>
  <c r="T62" i="63"/>
  <c r="U49" i="63"/>
  <c r="U43" i="63"/>
  <c r="V51" i="63"/>
  <c r="W43" i="63"/>
  <c r="W49" i="63"/>
  <c r="U51" i="63"/>
  <c r="D16" i="64"/>
  <c r="D19" i="64" s="1"/>
  <c r="E51" i="65"/>
  <c r="W51" i="63"/>
  <c r="V49" i="63"/>
  <c r="V43" i="63"/>
  <c r="Q56" i="65" s="1"/>
  <c r="W53" i="66" l="1"/>
  <c r="X53" i="66"/>
  <c r="X60" i="66"/>
  <c r="V62" i="63"/>
  <c r="U62" i="66"/>
  <c r="W49" i="66"/>
  <c r="W44" i="66"/>
  <c r="V51" i="66"/>
  <c r="V53" i="66"/>
  <c r="V44" i="66"/>
  <c r="D17" i="69" s="1"/>
  <c r="D20" i="69" s="1"/>
  <c r="V49" i="66"/>
  <c r="V60" i="66"/>
  <c r="W51" i="66"/>
  <c r="W60" i="66"/>
  <c r="X51" i="66"/>
  <c r="X44" i="66"/>
  <c r="D18" i="69" s="1"/>
  <c r="D21" i="69" s="1"/>
  <c r="X49" i="66"/>
  <c r="V36" i="48"/>
  <c r="W36" i="48"/>
  <c r="X36" i="48"/>
  <c r="X19" i="48"/>
  <c r="V19" i="48"/>
  <c r="W19" i="48"/>
  <c r="W10" i="48"/>
  <c r="V10" i="48"/>
  <c r="X10" i="48"/>
  <c r="X6" i="48"/>
  <c r="W6" i="48"/>
  <c r="U49" i="48"/>
  <c r="V6" i="48"/>
  <c r="U43" i="48"/>
  <c r="D16" i="44" s="1"/>
  <c r="D19" i="44" s="1"/>
  <c r="V23" i="48"/>
  <c r="X23" i="48"/>
  <c r="W23" i="48"/>
  <c r="W13" i="48"/>
  <c r="V13" i="48"/>
  <c r="X13" i="48"/>
  <c r="V39" i="48"/>
  <c r="W39" i="48"/>
  <c r="X39" i="48"/>
  <c r="U52" i="48"/>
  <c r="X26" i="48"/>
  <c r="X52" i="48" s="1"/>
  <c r="W26" i="48"/>
  <c r="W52" i="48" s="1"/>
  <c r="V26" i="48"/>
  <c r="V52" i="48" s="1"/>
  <c r="V21" i="48"/>
  <c r="X21" i="48"/>
  <c r="W21" i="48"/>
  <c r="V8" i="48"/>
  <c r="U51" i="48"/>
  <c r="X8" i="48"/>
  <c r="W8" i="48"/>
  <c r="W38" i="48"/>
  <c r="V38" i="48"/>
  <c r="X38" i="48"/>
  <c r="W31" i="48"/>
  <c r="W55" i="48" s="1"/>
  <c r="V31" i="48"/>
  <c r="V55" i="48" s="1"/>
  <c r="U55" i="48"/>
  <c r="X31" i="48"/>
  <c r="X55" i="48" s="1"/>
  <c r="V14" i="48"/>
  <c r="X14" i="48"/>
  <c r="W14" i="48"/>
  <c r="V16" i="48"/>
  <c r="W16" i="48"/>
  <c r="X16" i="48"/>
  <c r="V37" i="48"/>
  <c r="W37" i="48"/>
  <c r="X37" i="48"/>
  <c r="V11" i="48"/>
  <c r="X11" i="48"/>
  <c r="W11" i="48"/>
  <c r="W22" i="48"/>
  <c r="V22" i="48"/>
  <c r="X22" i="48"/>
  <c r="V40" i="48"/>
  <c r="X40" i="48"/>
  <c r="W40" i="48"/>
  <c r="V27" i="48"/>
  <c r="X27" i="48"/>
  <c r="W27" i="48"/>
  <c r="U53" i="48"/>
  <c r="W18" i="48"/>
  <c r="X18" i="48"/>
  <c r="V18" i="48"/>
  <c r="W20" i="48"/>
  <c r="X20" i="48"/>
  <c r="V20" i="48"/>
  <c r="U60" i="48"/>
  <c r="V29" i="48"/>
  <c r="X29" i="48"/>
  <c r="W29" i="48"/>
  <c r="W12" i="48"/>
  <c r="X12" i="48"/>
  <c r="V12" i="48"/>
  <c r="W17" i="48"/>
  <c r="V17" i="48"/>
  <c r="X17" i="48"/>
  <c r="V30" i="48"/>
  <c r="V54" i="48" s="1"/>
  <c r="W30" i="48"/>
  <c r="W54" i="48" s="1"/>
  <c r="X30" i="48"/>
  <c r="X54" i="48" s="1"/>
  <c r="U54" i="48"/>
  <c r="V15" i="48"/>
  <c r="W15" i="48"/>
  <c r="X15" i="48"/>
  <c r="V32" i="48"/>
  <c r="V56" i="48" s="1"/>
  <c r="W32" i="48"/>
  <c r="W56" i="48" s="1"/>
  <c r="X32" i="48"/>
  <c r="X56" i="48" s="1"/>
  <c r="U56" i="48"/>
  <c r="V33" i="48"/>
  <c r="V57" i="48" s="1"/>
  <c r="W33" i="48"/>
  <c r="W57" i="48" s="1"/>
  <c r="X33" i="48"/>
  <c r="X57" i="48" s="1"/>
  <c r="U57" i="48"/>
  <c r="U50" i="48"/>
  <c r="V7" i="48"/>
  <c r="V50" i="48" s="1"/>
  <c r="X7" i="48"/>
  <c r="X50" i="48" s="1"/>
  <c r="W7" i="48"/>
  <c r="W50" i="48" s="1"/>
  <c r="V9" i="48"/>
  <c r="W9" i="48"/>
  <c r="X9" i="48"/>
  <c r="X41" i="48"/>
  <c r="W41" i="48"/>
  <c r="V41" i="48"/>
  <c r="X35" i="48"/>
  <c r="X59" i="48" s="1"/>
  <c r="V35" i="48"/>
  <c r="V59" i="48" s="1"/>
  <c r="U59" i="48"/>
  <c r="W35" i="48"/>
  <c r="W59" i="48" s="1"/>
  <c r="W25" i="48"/>
  <c r="X25" i="48"/>
  <c r="V25" i="48"/>
  <c r="V42" i="48"/>
  <c r="V61" i="48" s="1"/>
  <c r="X42" i="48"/>
  <c r="X61" i="48" s="1"/>
  <c r="W42" i="48"/>
  <c r="W61" i="48" s="1"/>
  <c r="U61" i="48"/>
  <c r="X34" i="48"/>
  <c r="X58" i="48" s="1"/>
  <c r="U58" i="48"/>
  <c r="W34" i="48"/>
  <c r="W58" i="48" s="1"/>
  <c r="V34" i="48"/>
  <c r="V58" i="48" s="1"/>
  <c r="V24" i="48"/>
  <c r="X24" i="48"/>
  <c r="W24" i="48"/>
  <c r="W28" i="48"/>
  <c r="X28" i="48"/>
  <c r="V28" i="48"/>
  <c r="N25" i="58"/>
  <c r="M25" i="58"/>
  <c r="L25" i="58"/>
  <c r="N18" i="58"/>
  <c r="M18" i="58"/>
  <c r="L18" i="58"/>
  <c r="K49" i="58"/>
  <c r="N6" i="58"/>
  <c r="L6" i="58"/>
  <c r="M6" i="58"/>
  <c r="K43" i="58"/>
  <c r="D7" i="57" s="1"/>
  <c r="N19" i="58"/>
  <c r="L19" i="58"/>
  <c r="M19" i="58"/>
  <c r="N24" i="58"/>
  <c r="L24" i="58"/>
  <c r="M24" i="58"/>
  <c r="N23" i="58"/>
  <c r="M23" i="58"/>
  <c r="L23" i="58"/>
  <c r="M37" i="58"/>
  <c r="L37" i="58"/>
  <c r="N37" i="58"/>
  <c r="K50" i="58"/>
  <c r="N7" i="58"/>
  <c r="N50" i="58" s="1"/>
  <c r="M7" i="58"/>
  <c r="M50" i="58" s="1"/>
  <c r="L7" i="58"/>
  <c r="L50" i="58" s="1"/>
  <c r="M21" i="58"/>
  <c r="N21" i="58"/>
  <c r="L21" i="58"/>
  <c r="K55" i="58"/>
  <c r="N31" i="58"/>
  <c r="N55" i="58" s="1"/>
  <c r="L31" i="58"/>
  <c r="L55" i="58" s="1"/>
  <c r="M31" i="58"/>
  <c r="M55" i="58" s="1"/>
  <c r="M41" i="58"/>
  <c r="N41" i="58"/>
  <c r="L41" i="58"/>
  <c r="N40" i="58"/>
  <c r="M40" i="58"/>
  <c r="L40" i="58"/>
  <c r="N16" i="58"/>
  <c r="M16" i="58"/>
  <c r="L16" i="58"/>
  <c r="K60" i="58"/>
  <c r="N29" i="58"/>
  <c r="M29" i="58"/>
  <c r="L29" i="58"/>
  <c r="K57" i="58"/>
  <c r="M33" i="58"/>
  <c r="M57" i="58" s="1"/>
  <c r="N33" i="58"/>
  <c r="N57" i="58" s="1"/>
  <c r="L33" i="58"/>
  <c r="L57" i="58" s="1"/>
  <c r="N39" i="58"/>
  <c r="M39" i="58"/>
  <c r="L39" i="58"/>
  <c r="L13" i="58"/>
  <c r="N13" i="58"/>
  <c r="M13" i="58"/>
  <c r="K52" i="58"/>
  <c r="M26" i="58"/>
  <c r="M52" i="58" s="1"/>
  <c r="L26" i="58"/>
  <c r="L52" i="58" s="1"/>
  <c r="N26" i="58"/>
  <c r="N52" i="58" s="1"/>
  <c r="L17" i="58"/>
  <c r="N17" i="58"/>
  <c r="M17" i="58"/>
  <c r="K54" i="58"/>
  <c r="N30" i="58"/>
  <c r="N54" i="58" s="1"/>
  <c r="L30" i="58"/>
  <c r="L54" i="58" s="1"/>
  <c r="M30" i="58"/>
  <c r="M54" i="58" s="1"/>
  <c r="K56" i="58"/>
  <c r="N32" i="58"/>
  <c r="N56" i="58" s="1"/>
  <c r="L32" i="58"/>
  <c r="L56" i="58" s="1"/>
  <c r="M32" i="58"/>
  <c r="M56" i="58" s="1"/>
  <c r="L14" i="58"/>
  <c r="M14" i="58"/>
  <c r="N14" i="58"/>
  <c r="M20" i="58"/>
  <c r="N20" i="58"/>
  <c r="L20" i="58"/>
  <c r="L28" i="58"/>
  <c r="N28" i="58"/>
  <c r="M28" i="58"/>
  <c r="K53" i="58"/>
  <c r="N27" i="58"/>
  <c r="L27" i="58"/>
  <c r="M27" i="58"/>
  <c r="N9" i="58"/>
  <c r="M9" i="58"/>
  <c r="L9" i="58"/>
  <c r="K61" i="58"/>
  <c r="M42" i="58"/>
  <c r="M61" i="58" s="1"/>
  <c r="N42" i="58"/>
  <c r="N61" i="58" s="1"/>
  <c r="L42" i="58"/>
  <c r="L61" i="58" s="1"/>
  <c r="S29" i="58"/>
  <c r="S14" i="58"/>
  <c r="T14" i="58" s="1"/>
  <c r="S7" i="58"/>
  <c r="S6" i="58"/>
  <c r="S13" i="58"/>
  <c r="T13" i="58" s="1"/>
  <c r="S26" i="58"/>
  <c r="S35" i="58"/>
  <c r="S42" i="58"/>
  <c r="S16" i="58"/>
  <c r="T16" i="58" s="1"/>
  <c r="S9" i="58"/>
  <c r="T9" i="58" s="1"/>
  <c r="S22" i="58"/>
  <c r="T22" i="58" s="1"/>
  <c r="S30" i="58"/>
  <c r="S11" i="58"/>
  <c r="T11" i="58" s="1"/>
  <c r="S25" i="58"/>
  <c r="T25" i="58" s="1"/>
  <c r="S38" i="58"/>
  <c r="T38" i="58" s="1"/>
  <c r="S21" i="58"/>
  <c r="T21" i="58" s="1"/>
  <c r="S27" i="58"/>
  <c r="S18" i="58"/>
  <c r="T18" i="58" s="1"/>
  <c r="S24" i="58"/>
  <c r="T24" i="58" s="1"/>
  <c r="S8" i="58"/>
  <c r="S32" i="58"/>
  <c r="S20" i="58"/>
  <c r="T20" i="58" s="1"/>
  <c r="S10" i="58"/>
  <c r="T10" i="58" s="1"/>
  <c r="D15" i="57"/>
  <c r="S19" i="58"/>
  <c r="T19" i="58" s="1"/>
  <c r="S39" i="58"/>
  <c r="T39" i="58" s="1"/>
  <c r="S28" i="58"/>
  <c r="T28" i="58" s="1"/>
  <c r="S34" i="58"/>
  <c r="S37" i="58"/>
  <c r="T37" i="58" s="1"/>
  <c r="S17" i="58"/>
  <c r="T17" i="58" s="1"/>
  <c r="S15" i="58"/>
  <c r="T15" i="58" s="1"/>
  <c r="S12" i="58"/>
  <c r="T12" i="58" s="1"/>
  <c r="S31" i="58"/>
  <c r="S23" i="58"/>
  <c r="T23" i="58" s="1"/>
  <c r="S40" i="58"/>
  <c r="T40" i="58" s="1"/>
  <c r="S36" i="58"/>
  <c r="T36" i="58" s="1"/>
  <c r="S33" i="58"/>
  <c r="S41" i="58"/>
  <c r="T41" i="58" s="1"/>
  <c r="M11" i="58"/>
  <c r="L11" i="58"/>
  <c r="N11" i="58"/>
  <c r="L10" i="58"/>
  <c r="M10" i="58"/>
  <c r="N10" i="58"/>
  <c r="M12" i="58"/>
  <c r="L12" i="58"/>
  <c r="N12" i="58"/>
  <c r="K58" i="58"/>
  <c r="L34" i="58"/>
  <c r="L58" i="58" s="1"/>
  <c r="N34" i="58"/>
  <c r="N58" i="58" s="1"/>
  <c r="M34" i="58"/>
  <c r="M58" i="58" s="1"/>
  <c r="K51" i="58"/>
  <c r="L8" i="58"/>
  <c r="N8" i="58"/>
  <c r="M8" i="58"/>
  <c r="L38" i="58"/>
  <c r="M38" i="58"/>
  <c r="N38" i="58"/>
  <c r="M15" i="58"/>
  <c r="L15" i="58"/>
  <c r="N15" i="58"/>
  <c r="N22" i="58"/>
  <c r="M22" i="58"/>
  <c r="L22" i="58"/>
  <c r="K59" i="58"/>
  <c r="N35" i="58"/>
  <c r="N59" i="58" s="1"/>
  <c r="L35" i="58"/>
  <c r="L59" i="58" s="1"/>
  <c r="M35" i="58"/>
  <c r="M59" i="58" s="1"/>
  <c r="M36" i="58"/>
  <c r="N36" i="58"/>
  <c r="L36" i="58"/>
  <c r="D17" i="64"/>
  <c r="D20" i="64" s="1"/>
  <c r="K56" i="65"/>
  <c r="K68" i="65" s="1"/>
  <c r="U62" i="63"/>
  <c r="W62" i="63"/>
  <c r="E63" i="65"/>
  <c r="D18" i="64"/>
  <c r="D21" i="64" s="1"/>
  <c r="W56" i="65"/>
  <c r="W68" i="65" s="1"/>
  <c r="M53" i="58" l="1"/>
  <c r="V62" i="66"/>
  <c r="W62" i="66"/>
  <c r="X62" i="66"/>
  <c r="X60" i="48"/>
  <c r="V60" i="48"/>
  <c r="V53" i="48"/>
  <c r="U62" i="48"/>
  <c r="V51" i="48"/>
  <c r="W43" i="48"/>
  <c r="W49" i="48"/>
  <c r="W53" i="48"/>
  <c r="W51" i="48"/>
  <c r="X49" i="48"/>
  <c r="X43" i="48"/>
  <c r="D18" i="44" s="1"/>
  <c r="D21" i="44" s="1"/>
  <c r="W60" i="48"/>
  <c r="X53" i="48"/>
  <c r="X51" i="48"/>
  <c r="V43" i="48"/>
  <c r="D17" i="44" s="1"/>
  <c r="D20" i="44" s="1"/>
  <c r="V49" i="48"/>
  <c r="M51" i="58"/>
  <c r="N53" i="58"/>
  <c r="T34" i="58"/>
  <c r="T58" i="58" s="1"/>
  <c r="S58" i="58"/>
  <c r="T8" i="58"/>
  <c r="T51" i="58" s="1"/>
  <c r="S51" i="58"/>
  <c r="S54" i="58"/>
  <c r="T30" i="58"/>
  <c r="T54" i="58" s="1"/>
  <c r="T42" i="58"/>
  <c r="T61" i="58" s="1"/>
  <c r="S61" i="58"/>
  <c r="T6" i="58"/>
  <c r="S49" i="58"/>
  <c r="L53" i="58"/>
  <c r="N49" i="58"/>
  <c r="N43" i="58"/>
  <c r="D9" i="57" s="1"/>
  <c r="L60" i="58"/>
  <c r="K62" i="58"/>
  <c r="S59" i="58"/>
  <c r="T35" i="58"/>
  <c r="T59" i="58" s="1"/>
  <c r="N51" i="58"/>
  <c r="T26" i="58"/>
  <c r="T52" i="58" s="1"/>
  <c r="S52" i="58"/>
  <c r="M60" i="58"/>
  <c r="M49" i="58"/>
  <c r="M43" i="58"/>
  <c r="S50" i="58"/>
  <c r="T7" i="58"/>
  <c r="T50" i="58" s="1"/>
  <c r="L51" i="58"/>
  <c r="T33" i="58"/>
  <c r="T57" i="58" s="1"/>
  <c r="S57" i="58"/>
  <c r="S55" i="58"/>
  <c r="T31" i="58"/>
  <c r="T55" i="58" s="1"/>
  <c r="S56" i="58"/>
  <c r="T32" i="58"/>
  <c r="T56" i="58" s="1"/>
  <c r="S53" i="58"/>
  <c r="T27" i="58"/>
  <c r="T53" i="58" s="1"/>
  <c r="T29" i="58"/>
  <c r="T60" i="58" s="1"/>
  <c r="S60" i="58"/>
  <c r="N60" i="58"/>
  <c r="L49" i="58"/>
  <c r="L43" i="58"/>
  <c r="D8" i="57" s="1"/>
  <c r="E56" i="65"/>
  <c r="L62" i="58" l="1"/>
  <c r="V62" i="48"/>
  <c r="X62" i="48"/>
  <c r="W62" i="48"/>
  <c r="M62" i="58"/>
  <c r="N62" i="58"/>
  <c r="S62" i="58"/>
  <c r="U6" i="58" a="1"/>
  <c r="T43" i="58"/>
  <c r="T49" i="58"/>
  <c r="T62" i="58" s="1"/>
  <c r="U36" i="58" l="1"/>
  <c r="U8" i="58"/>
  <c r="U31" i="58"/>
  <c r="U11" i="58"/>
  <c r="U27" i="58"/>
  <c r="U29" i="58"/>
  <c r="U34" i="58"/>
  <c r="U24" i="58"/>
  <c r="U21" i="58"/>
  <c r="U33" i="58"/>
  <c r="U40" i="58"/>
  <c r="U28" i="58"/>
  <c r="U16" i="58"/>
  <c r="U42" i="58"/>
  <c r="U20" i="58"/>
  <c r="U22" i="58"/>
  <c r="U12" i="58"/>
  <c r="U9" i="58"/>
  <c r="U7" i="58"/>
  <c r="U26" i="58"/>
  <c r="U37" i="58"/>
  <c r="U25" i="58"/>
  <c r="U13" i="58"/>
  <c r="U14" i="58"/>
  <c r="U15" i="58"/>
  <c r="U38" i="58"/>
  <c r="U19" i="58"/>
  <c r="U32" i="58"/>
  <c r="U35" i="58"/>
  <c r="U23" i="58"/>
  <c r="U30" i="58"/>
  <c r="U18" i="58"/>
  <c r="U6" i="58"/>
  <c r="U41" i="58"/>
  <c r="U39" i="58"/>
  <c r="U17" i="58"/>
  <c r="U10" i="58"/>
  <c r="U56" i="58" l="1"/>
  <c r="X32" i="58"/>
  <c r="X56" i="58" s="1"/>
  <c r="W32" i="58"/>
  <c r="W56" i="58" s="1"/>
  <c r="V32" i="58"/>
  <c r="V56" i="58" s="1"/>
  <c r="W14" i="58"/>
  <c r="X14" i="58"/>
  <c r="V14" i="58"/>
  <c r="U52" i="58"/>
  <c r="W26" i="58"/>
  <c r="W52" i="58" s="1"/>
  <c r="V26" i="58"/>
  <c r="V52" i="58" s="1"/>
  <c r="X26" i="58"/>
  <c r="X52" i="58" s="1"/>
  <c r="V22" i="58"/>
  <c r="W22" i="58"/>
  <c r="X22" i="58"/>
  <c r="X28" i="58"/>
  <c r="V28" i="58"/>
  <c r="W28" i="58"/>
  <c r="V24" i="58"/>
  <c r="W24" i="58"/>
  <c r="X24" i="58"/>
  <c r="W11" i="58"/>
  <c r="V11" i="58"/>
  <c r="X11" i="58"/>
  <c r="X13" i="58"/>
  <c r="V13" i="58"/>
  <c r="W13" i="58"/>
  <c r="W40" i="58"/>
  <c r="V40" i="58"/>
  <c r="X40" i="58"/>
  <c r="X31" i="58"/>
  <c r="X55" i="58" s="1"/>
  <c r="U55" i="58"/>
  <c r="W31" i="58"/>
  <c r="W55" i="58" s="1"/>
  <c r="V31" i="58"/>
  <c r="V55" i="58" s="1"/>
  <c r="V18" i="58"/>
  <c r="W18" i="58"/>
  <c r="X18" i="58"/>
  <c r="X30" i="58"/>
  <c r="X54" i="58" s="1"/>
  <c r="V30" i="58"/>
  <c r="V54" i="58" s="1"/>
  <c r="U54" i="58"/>
  <c r="W30" i="58"/>
  <c r="W54" i="58" s="1"/>
  <c r="X7" i="58"/>
  <c r="X50" i="58" s="1"/>
  <c r="V7" i="58"/>
  <c r="V50" i="58" s="1"/>
  <c r="U50" i="58"/>
  <c r="W7" i="58"/>
  <c r="W50" i="58" s="1"/>
  <c r="V23" i="58"/>
  <c r="W23" i="58"/>
  <c r="X23" i="58"/>
  <c r="V25" i="58"/>
  <c r="W25" i="58"/>
  <c r="X25" i="58"/>
  <c r="X9" i="58"/>
  <c r="V9" i="58"/>
  <c r="W9" i="58"/>
  <c r="X42" i="58"/>
  <c r="X61" i="58" s="1"/>
  <c r="W42" i="58"/>
  <c r="W61" i="58" s="1"/>
  <c r="V42" i="58"/>
  <c r="V61" i="58" s="1"/>
  <c r="U61" i="58"/>
  <c r="U57" i="58"/>
  <c r="W33" i="58"/>
  <c r="W57" i="58" s="1"/>
  <c r="X33" i="58"/>
  <c r="X57" i="58" s="1"/>
  <c r="V33" i="58"/>
  <c r="V57" i="58" s="1"/>
  <c r="V29" i="58"/>
  <c r="W29" i="58"/>
  <c r="X29" i="58"/>
  <c r="U60" i="58"/>
  <c r="V8" i="58"/>
  <c r="W8" i="58"/>
  <c r="U51" i="58"/>
  <c r="X8" i="58"/>
  <c r="X17" i="58"/>
  <c r="W17" i="58"/>
  <c r="V17" i="58"/>
  <c r="X39" i="58"/>
  <c r="W39" i="58"/>
  <c r="V39" i="58"/>
  <c r="X19" i="58"/>
  <c r="W19" i="58"/>
  <c r="V19" i="58"/>
  <c r="W20" i="58"/>
  <c r="X20" i="58"/>
  <c r="V20" i="58"/>
  <c r="V34" i="58"/>
  <c r="V58" i="58" s="1"/>
  <c r="W34" i="58"/>
  <c r="W58" i="58" s="1"/>
  <c r="X34" i="58"/>
  <c r="X58" i="58" s="1"/>
  <c r="U58" i="58"/>
  <c r="W41" i="58"/>
  <c r="X41" i="58"/>
  <c r="V41" i="58"/>
  <c r="W38" i="58"/>
  <c r="X38" i="58"/>
  <c r="V38" i="58"/>
  <c r="W10" i="58"/>
  <c r="V10" i="58"/>
  <c r="X10" i="58"/>
  <c r="V6" i="58"/>
  <c r="U43" i="58"/>
  <c r="D16" i="57" s="1"/>
  <c r="D19" i="57" s="1"/>
  <c r="W6" i="58"/>
  <c r="U49" i="58"/>
  <c r="X6" i="58"/>
  <c r="W35" i="58"/>
  <c r="W59" i="58" s="1"/>
  <c r="X35" i="58"/>
  <c r="X59" i="58" s="1"/>
  <c r="U59" i="58"/>
  <c r="V35" i="58"/>
  <c r="V59" i="58" s="1"/>
  <c r="X15" i="58"/>
  <c r="W15" i="58"/>
  <c r="V15" i="58"/>
  <c r="X37" i="58"/>
  <c r="W37" i="58"/>
  <c r="V37" i="58"/>
  <c r="W12" i="58"/>
  <c r="X12" i="58"/>
  <c r="V12" i="58"/>
  <c r="X16" i="58"/>
  <c r="V16" i="58"/>
  <c r="W16" i="58"/>
  <c r="X21" i="58"/>
  <c r="V21" i="58"/>
  <c r="W21" i="58"/>
  <c r="W27" i="58"/>
  <c r="X27" i="58"/>
  <c r="V27" i="58"/>
  <c r="U53" i="58"/>
  <c r="W36" i="58"/>
  <c r="X36" i="58"/>
  <c r="V36" i="58"/>
  <c r="W53" i="58" l="1"/>
  <c r="V53" i="58"/>
  <c r="X53" i="58"/>
  <c r="X60" i="58"/>
  <c r="X43" i="58"/>
  <c r="D18" i="57" s="1"/>
  <c r="D21" i="57" s="1"/>
  <c r="X49" i="58"/>
  <c r="V43" i="58"/>
  <c r="D17" i="57" s="1"/>
  <c r="D20" i="57" s="1"/>
  <c r="V49" i="58"/>
  <c r="W51" i="58"/>
  <c r="W60" i="58"/>
  <c r="U62" i="58"/>
  <c r="V51" i="58"/>
  <c r="V60" i="58"/>
  <c r="W49" i="58"/>
  <c r="W43" i="58"/>
  <c r="X51" i="58"/>
  <c r="W62" i="58" l="1"/>
  <c r="V62" i="58"/>
  <c r="X62" i="58"/>
</calcChain>
</file>

<file path=xl/sharedStrings.xml><?xml version="1.0" encoding="utf-8"?>
<sst xmlns="http://schemas.openxmlformats.org/spreadsheetml/2006/main" count="6266" uniqueCount="1962">
  <si>
    <t>食料品</t>
  </si>
  <si>
    <t>その他の製造工業製品</t>
  </si>
  <si>
    <t>建築</t>
  </si>
  <si>
    <t>公共事業</t>
  </si>
  <si>
    <t>その他の土木建設</t>
  </si>
  <si>
    <t>商業</t>
  </si>
  <si>
    <t>金融・保険</t>
  </si>
  <si>
    <t>公務</t>
  </si>
  <si>
    <t>分類不明</t>
  </si>
  <si>
    <t>事務用品</t>
  </si>
  <si>
    <t>内生部門計</t>
  </si>
  <si>
    <t>需要合計</t>
  </si>
  <si>
    <t>市内生産額</t>
  </si>
  <si>
    <t>家計外消費支出（行）</t>
  </si>
  <si>
    <t>雇用者所得</t>
  </si>
  <si>
    <t>営業余剰</t>
  </si>
  <si>
    <t>資本減耗引当</t>
  </si>
  <si>
    <t>（控除）経常補助金</t>
  </si>
  <si>
    <t>粗付加価値部門計</t>
  </si>
  <si>
    <t>雇用者所得率</t>
  </si>
  <si>
    <t>粗付加価値率</t>
    <rPh sb="0" eb="3">
      <t>ソフカ</t>
    </rPh>
    <rPh sb="3" eb="5">
      <t>カチ</t>
    </rPh>
    <rPh sb="5" eb="6">
      <t>リツ</t>
    </rPh>
    <phoneticPr fontId="2"/>
  </si>
  <si>
    <t>自給率</t>
    <rPh sb="0" eb="3">
      <t>ジキュウリツ</t>
    </rPh>
    <phoneticPr fontId="2"/>
  </si>
  <si>
    <t>購入者価格</t>
    <rPh sb="0" eb="3">
      <t>コウニュウシャ</t>
    </rPh>
    <rPh sb="3" eb="5">
      <t>カカク</t>
    </rPh>
    <phoneticPr fontId="3"/>
  </si>
  <si>
    <t>生産者価格</t>
    <rPh sb="0" eb="3">
      <t>セイサンシャ</t>
    </rPh>
    <rPh sb="3" eb="5">
      <t>カカク</t>
    </rPh>
    <phoneticPr fontId="3"/>
  </si>
  <si>
    <t>建設</t>
  </si>
  <si>
    <t>ＳＲＣ住宅</t>
  </si>
  <si>
    <t>Ｓ在来住宅</t>
  </si>
  <si>
    <t>Ｓ量産住宅</t>
  </si>
  <si>
    <t>非住宅建築</t>
  </si>
  <si>
    <t>木造事務所</t>
  </si>
  <si>
    <t>ＳＲＣ工場</t>
  </si>
  <si>
    <t>ＲＣ事務所</t>
  </si>
  <si>
    <t>ＣＢ非住宅</t>
  </si>
  <si>
    <t>港湾・漁港</t>
  </si>
  <si>
    <t>10</t>
  </si>
  <si>
    <t>11</t>
  </si>
  <si>
    <t>12</t>
  </si>
  <si>
    <t>13</t>
  </si>
  <si>
    <t>15</t>
  </si>
  <si>
    <t>16</t>
  </si>
  <si>
    <t>20</t>
  </si>
  <si>
    <t>21</t>
  </si>
  <si>
    <t>22</t>
  </si>
  <si>
    <t>25</t>
  </si>
  <si>
    <t>26</t>
  </si>
  <si>
    <t>27</t>
  </si>
  <si>
    <t>28</t>
  </si>
  <si>
    <t>29</t>
  </si>
  <si>
    <t>30</t>
  </si>
  <si>
    <t>31</t>
  </si>
  <si>
    <t>32</t>
  </si>
  <si>
    <t>33</t>
  </si>
  <si>
    <t>34</t>
  </si>
  <si>
    <t>国内生産額</t>
  </si>
  <si>
    <t>住宅建築</t>
  </si>
  <si>
    <t>01</t>
  </si>
  <si>
    <t>02</t>
  </si>
  <si>
    <t>03</t>
  </si>
  <si>
    <t>04</t>
  </si>
  <si>
    <t>05</t>
  </si>
  <si>
    <t>06</t>
  </si>
  <si>
    <t>07</t>
  </si>
  <si>
    <t>08</t>
  </si>
  <si>
    <t>09</t>
  </si>
  <si>
    <t>13部門</t>
    <rPh sb="2" eb="4">
      <t>ブモン</t>
    </rPh>
    <phoneticPr fontId="3"/>
  </si>
  <si>
    <t>農林水産業</t>
  </si>
  <si>
    <t>鉱業</t>
  </si>
  <si>
    <t>飲食料品</t>
  </si>
  <si>
    <t>繊維製品</t>
  </si>
  <si>
    <t>パルプ・紙・木製品</t>
  </si>
  <si>
    <t>化学製品</t>
  </si>
  <si>
    <t>石油・石炭製品</t>
  </si>
  <si>
    <t>窯業・土石製品</t>
  </si>
  <si>
    <t>鉄鋼</t>
  </si>
  <si>
    <t>非鉄金属</t>
  </si>
  <si>
    <t>金属製品</t>
  </si>
  <si>
    <t>電気機械</t>
  </si>
  <si>
    <t>情報・通信機器</t>
  </si>
  <si>
    <t>電子部品</t>
  </si>
  <si>
    <t>輸送機械</t>
  </si>
  <si>
    <t>電力・ガス・熱供給</t>
  </si>
  <si>
    <t>不動産</t>
  </si>
  <si>
    <t>情報通信</t>
  </si>
  <si>
    <t>教育・研究</t>
  </si>
  <si>
    <t>対事業所サービス</t>
  </si>
  <si>
    <t>対個人サービス</t>
  </si>
  <si>
    <t>製造業</t>
  </si>
  <si>
    <t>サービス</t>
  </si>
  <si>
    <t>発生需要</t>
    <rPh sb="0" eb="2">
      <t>ハッセイ</t>
    </rPh>
    <rPh sb="2" eb="4">
      <t>ジュヨウ</t>
    </rPh>
    <phoneticPr fontId="2"/>
  </si>
  <si>
    <t>市内生産額</t>
    <rPh sb="0" eb="2">
      <t>シナイ</t>
    </rPh>
    <rPh sb="2" eb="5">
      <t>セイサンガク</t>
    </rPh>
    <phoneticPr fontId="3"/>
  </si>
  <si>
    <t>発生需要額</t>
    <rPh sb="0" eb="2">
      <t>ハッセイ</t>
    </rPh>
    <rPh sb="2" eb="5">
      <t>ジュヨウガク</t>
    </rPh>
    <phoneticPr fontId="2"/>
  </si>
  <si>
    <t>発生需要額</t>
    <rPh sb="0" eb="2">
      <t>ハッセイ</t>
    </rPh>
    <rPh sb="2" eb="5">
      <t>ジュヨウガク</t>
    </rPh>
    <phoneticPr fontId="3"/>
  </si>
  <si>
    <t>直接効果</t>
    <rPh sb="0" eb="2">
      <t>チョクセツ</t>
    </rPh>
    <rPh sb="2" eb="4">
      <t>コウカ</t>
    </rPh>
    <phoneticPr fontId="3"/>
  </si>
  <si>
    <t>生産誘発額</t>
    <rPh sb="0" eb="5">
      <t>セイサンユウハツガク</t>
    </rPh>
    <phoneticPr fontId="3"/>
  </si>
  <si>
    <t>粗付加価値誘発額</t>
    <rPh sb="0" eb="5">
      <t>ソフカカチ</t>
    </rPh>
    <rPh sb="5" eb="8">
      <t>ユウハツガク</t>
    </rPh>
    <phoneticPr fontId="3"/>
  </si>
  <si>
    <t>雇用者誘発数</t>
    <rPh sb="0" eb="3">
      <t>コヨウシャ</t>
    </rPh>
    <rPh sb="3" eb="5">
      <t>ユウハツ</t>
    </rPh>
    <rPh sb="5" eb="6">
      <t>スウ</t>
    </rPh>
    <phoneticPr fontId="3"/>
  </si>
  <si>
    <t>交</t>
  </si>
  <si>
    <t>宿</t>
  </si>
  <si>
    <t>宿泊費</t>
  </si>
  <si>
    <t>飲</t>
  </si>
  <si>
    <t>他</t>
  </si>
  <si>
    <t>その他</t>
  </si>
  <si>
    <t>交通費</t>
  </si>
  <si>
    <t>飲食費</t>
  </si>
  <si>
    <t>土産代・買物代</t>
  </si>
  <si>
    <t>35</t>
  </si>
  <si>
    <t>買物費</t>
  </si>
  <si>
    <t>観光費</t>
  </si>
  <si>
    <t>宿泊客</t>
    <rPh sb="0" eb="3">
      <t>シュクハクキャク</t>
    </rPh>
    <phoneticPr fontId="3"/>
  </si>
  <si>
    <t>日帰り客</t>
    <rPh sb="0" eb="2">
      <t>ヒガエ</t>
    </rPh>
    <rPh sb="3" eb="4">
      <t>キャク</t>
    </rPh>
    <phoneticPr fontId="3"/>
  </si>
  <si>
    <t>人</t>
    <rPh sb="0" eb="1">
      <t>ニン</t>
    </rPh>
    <phoneticPr fontId="3"/>
  </si>
  <si>
    <t>消費単価</t>
    <rPh sb="0" eb="2">
      <t>ショウヒ</t>
    </rPh>
    <rPh sb="2" eb="4">
      <t>タンカ</t>
    </rPh>
    <phoneticPr fontId="3"/>
  </si>
  <si>
    <t>消費金額計</t>
    <rPh sb="0" eb="2">
      <t>ショウヒ</t>
    </rPh>
    <rPh sb="2" eb="4">
      <t>キンガク</t>
    </rPh>
    <rPh sb="4" eb="5">
      <t>ケイ</t>
    </rPh>
    <phoneticPr fontId="3"/>
  </si>
  <si>
    <t>百万円</t>
    <rPh sb="0" eb="1">
      <t>ヒャク</t>
    </rPh>
    <rPh sb="1" eb="3">
      <t>マンエン</t>
    </rPh>
    <phoneticPr fontId="3"/>
  </si>
  <si>
    <t>計</t>
    <rPh sb="0" eb="1">
      <t>ケイ</t>
    </rPh>
    <phoneticPr fontId="3"/>
  </si>
  <si>
    <t>買</t>
    <rPh sb="0" eb="1">
      <t>カ</t>
    </rPh>
    <phoneticPr fontId="3"/>
  </si>
  <si>
    <t>観</t>
    <rPh sb="0" eb="1">
      <t>カン</t>
    </rPh>
    <phoneticPr fontId="3"/>
  </si>
  <si>
    <t>39</t>
  </si>
  <si>
    <t>41</t>
  </si>
  <si>
    <t>57</t>
  </si>
  <si>
    <t>46</t>
  </si>
  <si>
    <t>47</t>
  </si>
  <si>
    <t>48</t>
  </si>
  <si>
    <t>53</t>
  </si>
  <si>
    <t>家計外消費支出（列）</t>
  </si>
  <si>
    <t>民間消費支出</t>
  </si>
  <si>
    <t>一般政府消費支出</t>
  </si>
  <si>
    <t>市内総固定資本形成（公的）</t>
  </si>
  <si>
    <t>市内総固定資本形成（民間）</t>
  </si>
  <si>
    <t>在庫純増</t>
  </si>
  <si>
    <t>市内最終需要計</t>
  </si>
  <si>
    <t>市内需要合計</t>
  </si>
  <si>
    <t>最終需要計</t>
  </si>
  <si>
    <t>最終需要部門計</t>
  </si>
  <si>
    <t>観光用</t>
    <rPh sb="0" eb="2">
      <t>カンコウ</t>
    </rPh>
    <rPh sb="2" eb="3">
      <t>ヨウ</t>
    </rPh>
    <phoneticPr fontId="2"/>
  </si>
  <si>
    <t>粗付加価値額</t>
    <rPh sb="0" eb="5">
      <t>ソフカカチ</t>
    </rPh>
    <rPh sb="5" eb="6">
      <t>ガク</t>
    </rPh>
    <phoneticPr fontId="3"/>
  </si>
  <si>
    <t>生産額</t>
  </si>
  <si>
    <t>雇用者所得</t>
    <rPh sb="0" eb="3">
      <t>コヨウシャ</t>
    </rPh>
    <rPh sb="3" eb="5">
      <t>ショトク</t>
    </rPh>
    <phoneticPr fontId="3"/>
  </si>
  <si>
    <t>１次効果</t>
    <rPh sb="1" eb="2">
      <t>ジ</t>
    </rPh>
    <rPh sb="2" eb="4">
      <t>コウカ</t>
    </rPh>
    <phoneticPr fontId="3"/>
  </si>
  <si>
    <t>直接＋１次</t>
    <rPh sb="0" eb="2">
      <t>チョクセツ</t>
    </rPh>
    <rPh sb="4" eb="5">
      <t>ジ</t>
    </rPh>
    <phoneticPr fontId="3"/>
  </si>
  <si>
    <t>２次効果</t>
    <rPh sb="1" eb="2">
      <t>ジ</t>
    </rPh>
    <rPh sb="2" eb="4">
      <t>コウカ</t>
    </rPh>
    <phoneticPr fontId="3"/>
  </si>
  <si>
    <t>消費性向</t>
    <rPh sb="0" eb="2">
      <t>ショウヒ</t>
    </rPh>
    <rPh sb="2" eb="4">
      <t>セイコウ</t>
    </rPh>
    <phoneticPr fontId="3"/>
  </si>
  <si>
    <t>１次波及</t>
    <rPh sb="1" eb="2">
      <t>ジ</t>
    </rPh>
    <rPh sb="2" eb="4">
      <t>ハキュウ</t>
    </rPh>
    <phoneticPr fontId="3"/>
  </si>
  <si>
    <t>金額</t>
    <rPh sb="0" eb="2">
      <t>キンガク</t>
    </rPh>
    <phoneticPr fontId="2"/>
  </si>
  <si>
    <t>構成比</t>
    <rPh sb="0" eb="3">
      <t>コウセイヒ</t>
    </rPh>
    <phoneticPr fontId="2"/>
  </si>
  <si>
    <t>A01</t>
  </si>
  <si>
    <t>A06</t>
  </si>
  <si>
    <t>A11</t>
  </si>
  <si>
    <t>A16</t>
  </si>
  <si>
    <t>A20</t>
  </si>
  <si>
    <t>A22</t>
  </si>
  <si>
    <t>A25</t>
  </si>
  <si>
    <t>A26</t>
  </si>
  <si>
    <t>(百万円)</t>
  </si>
  <si>
    <t>(人)</t>
  </si>
  <si>
    <t>一人当たり生産額</t>
  </si>
  <si>
    <t>業務生産額計</t>
  </si>
  <si>
    <t>推計対象人数</t>
    <rPh sb="0" eb="2">
      <t>スイケイ</t>
    </rPh>
    <rPh sb="2" eb="4">
      <t>タイショウ</t>
    </rPh>
    <rPh sb="4" eb="6">
      <t>ニンズウ</t>
    </rPh>
    <phoneticPr fontId="3"/>
  </si>
  <si>
    <t>A27</t>
  </si>
  <si>
    <t>A28</t>
  </si>
  <si>
    <t>A29</t>
  </si>
  <si>
    <t>A30</t>
  </si>
  <si>
    <t>A31</t>
  </si>
  <si>
    <t>A32</t>
  </si>
  <si>
    <t>A34</t>
  </si>
  <si>
    <t>都内本社生産額</t>
    <rPh sb="0" eb="2">
      <t>トナイ</t>
    </rPh>
    <rPh sb="2" eb="4">
      <t>ホンシャ</t>
    </rPh>
    <rPh sb="4" eb="7">
      <t>セイサンガク</t>
    </rPh>
    <phoneticPr fontId="3"/>
  </si>
  <si>
    <t>都内本社従業者数(雇用表)</t>
    <rPh sb="0" eb="2">
      <t>トナイ</t>
    </rPh>
    <phoneticPr fontId="3"/>
  </si>
  <si>
    <t>２次波及</t>
    <rPh sb="1" eb="2">
      <t>ジ</t>
    </rPh>
    <rPh sb="2" eb="4">
      <t>ハキュウ</t>
    </rPh>
    <phoneticPr fontId="3"/>
  </si>
  <si>
    <t>発生需要額</t>
    <rPh sb="0" eb="2">
      <t>ハッセイ</t>
    </rPh>
    <rPh sb="2" eb="4">
      <t>ジュヨウ</t>
    </rPh>
    <rPh sb="4" eb="5">
      <t>ガク</t>
    </rPh>
    <phoneticPr fontId="3"/>
  </si>
  <si>
    <t>発生需要額のうち、最終的にその財・サービスを生産した（販売ではない）市内産業の生産活動の総額。</t>
    <rPh sb="0" eb="2">
      <t>ハッセイ</t>
    </rPh>
    <rPh sb="2" eb="5">
      <t>ジュヨウガク</t>
    </rPh>
    <rPh sb="9" eb="12">
      <t>サイシュウテキ</t>
    </rPh>
    <rPh sb="15" eb="16">
      <t>ザイ</t>
    </rPh>
    <rPh sb="22" eb="24">
      <t>セイサン</t>
    </rPh>
    <rPh sb="27" eb="29">
      <t>ハンバイ</t>
    </rPh>
    <rPh sb="34" eb="36">
      <t>シナイ</t>
    </rPh>
    <rPh sb="36" eb="38">
      <t>サンギョウ</t>
    </rPh>
    <rPh sb="39" eb="41">
      <t>セイサン</t>
    </rPh>
    <rPh sb="41" eb="43">
      <t>カツドウ</t>
    </rPh>
    <rPh sb="44" eb="46">
      <t>ソウガク</t>
    </rPh>
    <phoneticPr fontId="3"/>
  </si>
  <si>
    <t>直接効果の生産に際して、当然、原材料が必要となる。</t>
    <rPh sb="0" eb="2">
      <t>チョクセツ</t>
    </rPh>
    <rPh sb="2" eb="4">
      <t>コウカ</t>
    </rPh>
    <rPh sb="5" eb="7">
      <t>セイサン</t>
    </rPh>
    <rPh sb="8" eb="9">
      <t>サイ</t>
    </rPh>
    <rPh sb="12" eb="14">
      <t>トウゼン</t>
    </rPh>
    <rPh sb="15" eb="18">
      <t>ゲンザイリョウ</t>
    </rPh>
    <rPh sb="19" eb="21">
      <t>ヒツヨウ</t>
    </rPh>
    <phoneticPr fontId="3"/>
  </si>
  <si>
    <t>その必要となる原材料の生産活動をここでは１次波及とする。</t>
    <rPh sb="2" eb="4">
      <t>ヒツヨウ</t>
    </rPh>
    <rPh sb="7" eb="10">
      <t>ゲンザイリョウ</t>
    </rPh>
    <rPh sb="11" eb="13">
      <t>セイサン</t>
    </rPh>
    <rPh sb="13" eb="15">
      <t>カツドウ</t>
    </rPh>
    <rPh sb="21" eb="22">
      <t>ジ</t>
    </rPh>
    <rPh sb="22" eb="24">
      <t>ハキュウ</t>
    </rPh>
    <phoneticPr fontId="3"/>
  </si>
  <si>
    <t>直接効果の生産、１次波及の生産により、所得を得る。</t>
    <rPh sb="0" eb="2">
      <t>チョクセツ</t>
    </rPh>
    <rPh sb="2" eb="4">
      <t>コウカ</t>
    </rPh>
    <rPh sb="5" eb="7">
      <t>セイサン</t>
    </rPh>
    <rPh sb="9" eb="10">
      <t>ジ</t>
    </rPh>
    <rPh sb="10" eb="12">
      <t>ハキュウ</t>
    </rPh>
    <rPh sb="13" eb="15">
      <t>セイサン</t>
    </rPh>
    <rPh sb="19" eb="21">
      <t>ショトク</t>
    </rPh>
    <rPh sb="22" eb="23">
      <t>エ</t>
    </rPh>
    <phoneticPr fontId="3"/>
  </si>
  <si>
    <t>追加的に発生した消費活動を満たすため、生産活動が行われる。</t>
    <rPh sb="0" eb="3">
      <t>ツイカテキ</t>
    </rPh>
    <rPh sb="4" eb="6">
      <t>ハッセイ</t>
    </rPh>
    <rPh sb="8" eb="10">
      <t>ショウヒ</t>
    </rPh>
    <rPh sb="10" eb="12">
      <t>カツドウ</t>
    </rPh>
    <rPh sb="13" eb="14">
      <t>ミ</t>
    </rPh>
    <rPh sb="19" eb="21">
      <t>セイサン</t>
    </rPh>
    <rPh sb="21" eb="23">
      <t>カツドウ</t>
    </rPh>
    <rPh sb="24" eb="25">
      <t>オコナ</t>
    </rPh>
    <phoneticPr fontId="3"/>
  </si>
  <si>
    <t>この生産活動のうち、市内産業が生産する総額を２次波及とする。</t>
    <rPh sb="2" eb="4">
      <t>セイサン</t>
    </rPh>
    <rPh sb="4" eb="6">
      <t>カツドウ</t>
    </rPh>
    <rPh sb="10" eb="12">
      <t>シナイ</t>
    </rPh>
    <rPh sb="12" eb="14">
      <t>サンギョウ</t>
    </rPh>
    <rPh sb="15" eb="17">
      <t>セイサン</t>
    </rPh>
    <rPh sb="19" eb="21">
      <t>ソウガク</t>
    </rPh>
    <rPh sb="23" eb="24">
      <t>ジ</t>
    </rPh>
    <rPh sb="24" eb="26">
      <t>ハキュウ</t>
    </rPh>
    <phoneticPr fontId="3"/>
  </si>
  <si>
    <t>発生した需要を満たすための生産活動と、そのために必要となる原材料の生産活動の全てを合計した生産活動の総量。</t>
    <rPh sb="0" eb="2">
      <t>ハッセイ</t>
    </rPh>
    <rPh sb="4" eb="6">
      <t>ジュヨウ</t>
    </rPh>
    <rPh sb="7" eb="8">
      <t>ミ</t>
    </rPh>
    <rPh sb="13" eb="15">
      <t>セイサン</t>
    </rPh>
    <rPh sb="15" eb="17">
      <t>カツドウ</t>
    </rPh>
    <rPh sb="24" eb="26">
      <t>ヒツヨウ</t>
    </rPh>
    <rPh sb="29" eb="32">
      <t>ゲンザイリョウ</t>
    </rPh>
    <rPh sb="33" eb="35">
      <t>セイサン</t>
    </rPh>
    <rPh sb="35" eb="37">
      <t>カツドウ</t>
    </rPh>
    <rPh sb="38" eb="39">
      <t>スベ</t>
    </rPh>
    <rPh sb="41" eb="43">
      <t>ゴウケイ</t>
    </rPh>
    <rPh sb="45" eb="47">
      <t>セイサン</t>
    </rPh>
    <rPh sb="47" eb="49">
      <t>カツドウ</t>
    </rPh>
    <rPh sb="50" eb="52">
      <t>ソウリョウ</t>
    </rPh>
    <phoneticPr fontId="3"/>
  </si>
  <si>
    <t>全ての生産活動（＝生産誘発額）において投入されたと想定される雇用者の人数。</t>
    <rPh sb="0" eb="1">
      <t>スベ</t>
    </rPh>
    <rPh sb="3" eb="5">
      <t>セイサン</t>
    </rPh>
    <rPh sb="5" eb="7">
      <t>カツドウ</t>
    </rPh>
    <rPh sb="9" eb="14">
      <t>セイサンユウハツガク</t>
    </rPh>
    <rPh sb="19" eb="21">
      <t>トウニュウ</t>
    </rPh>
    <rPh sb="25" eb="27">
      <t>ソウテイ</t>
    </rPh>
    <rPh sb="30" eb="33">
      <t>コヨウシャ</t>
    </rPh>
    <rPh sb="34" eb="36">
      <t>ニンズウ</t>
    </rPh>
    <phoneticPr fontId="3"/>
  </si>
  <si>
    <t>生産誘発額から全ての原材料費を差し引いた付加価値の総量。</t>
    <rPh sb="0" eb="5">
      <t>セイサンユウハツガク</t>
    </rPh>
    <rPh sb="7" eb="8">
      <t>スベ</t>
    </rPh>
    <rPh sb="10" eb="13">
      <t>ゲンザイリョウ</t>
    </rPh>
    <rPh sb="13" eb="14">
      <t>ヒ</t>
    </rPh>
    <rPh sb="15" eb="16">
      <t>サ</t>
    </rPh>
    <rPh sb="17" eb="18">
      <t>ヒ</t>
    </rPh>
    <rPh sb="20" eb="24">
      <t>フカカチ</t>
    </rPh>
    <rPh sb="25" eb="27">
      <t>ソウリョウ</t>
    </rPh>
    <phoneticPr fontId="3"/>
  </si>
  <si>
    <t>小売店や卸売店など、最終的に販売されている金額。</t>
    <rPh sb="0" eb="3">
      <t>コウリテン</t>
    </rPh>
    <rPh sb="4" eb="7">
      <t>オロシウリテン</t>
    </rPh>
    <rPh sb="10" eb="13">
      <t>サイシュウテキ</t>
    </rPh>
    <rPh sb="14" eb="16">
      <t>ハンバイ</t>
    </rPh>
    <rPh sb="21" eb="23">
      <t>キンガク</t>
    </rPh>
    <phoneticPr fontId="3"/>
  </si>
  <si>
    <t>購入者価格から商業マージン（卸売店や小売店の利益）、運輸マージン（輸送コスト）を差し引いた金額。</t>
    <rPh sb="0" eb="3">
      <t>コウニュウシャ</t>
    </rPh>
    <rPh sb="3" eb="5">
      <t>カカク</t>
    </rPh>
    <rPh sb="7" eb="9">
      <t>ショウギョウ</t>
    </rPh>
    <rPh sb="14" eb="17">
      <t>オロシウリテン</t>
    </rPh>
    <rPh sb="18" eb="21">
      <t>コウリテン</t>
    </rPh>
    <rPh sb="22" eb="24">
      <t>リエキ</t>
    </rPh>
    <rPh sb="26" eb="28">
      <t>ウンユ</t>
    </rPh>
    <rPh sb="33" eb="35">
      <t>ユソウ</t>
    </rPh>
    <rPh sb="40" eb="41">
      <t>サ</t>
    </rPh>
    <rPh sb="42" eb="43">
      <t>ヒ</t>
    </rPh>
    <rPh sb="45" eb="47">
      <t>キンガク</t>
    </rPh>
    <phoneticPr fontId="3"/>
  </si>
  <si>
    <t>例：100万円の自動車をディーラーより購入</t>
    <rPh sb="0" eb="1">
      <t>レイ</t>
    </rPh>
    <rPh sb="5" eb="7">
      <t>マンエン</t>
    </rPh>
    <rPh sb="8" eb="11">
      <t>ジドウシャ</t>
    </rPh>
    <rPh sb="19" eb="21">
      <t>コウニュウ</t>
    </rPh>
    <phoneticPr fontId="3"/>
  </si>
  <si>
    <t>　　生産者価格の場合、100万円の内訳をみる必要あり。</t>
    <rPh sb="2" eb="5">
      <t>セイサンシャ</t>
    </rPh>
    <rPh sb="5" eb="7">
      <t>カカク</t>
    </rPh>
    <rPh sb="8" eb="10">
      <t>バアイ</t>
    </rPh>
    <rPh sb="14" eb="16">
      <t>マンエン</t>
    </rPh>
    <rPh sb="17" eb="19">
      <t>ウチワケ</t>
    </rPh>
    <rPh sb="22" eb="24">
      <t>ヒツヨウ</t>
    </rPh>
    <phoneticPr fontId="3"/>
  </si>
  <si>
    <t>　　購入者価格の場合、売値と同じなので100万円。</t>
    <rPh sb="2" eb="5">
      <t>コウニュウシャ</t>
    </rPh>
    <rPh sb="5" eb="7">
      <t>カカク</t>
    </rPh>
    <rPh sb="8" eb="10">
      <t>バアイ</t>
    </rPh>
    <rPh sb="11" eb="13">
      <t>ウリネ</t>
    </rPh>
    <rPh sb="14" eb="15">
      <t>オナ</t>
    </rPh>
    <rPh sb="22" eb="24">
      <t>マンエン</t>
    </rPh>
    <phoneticPr fontId="3"/>
  </si>
  <si>
    <t>雇用者誘発数</t>
    <phoneticPr fontId="3"/>
  </si>
  <si>
    <t>＋１次波及</t>
    <rPh sb="2" eb="3">
      <t>ジ</t>
    </rPh>
    <rPh sb="3" eb="5">
      <t>ハキュウ</t>
    </rPh>
    <phoneticPr fontId="3"/>
  </si>
  <si>
    <t>雇用者所得合計額</t>
    <rPh sb="0" eb="3">
      <t>コヨウシャ</t>
    </rPh>
    <rPh sb="3" eb="5">
      <t>ショトク</t>
    </rPh>
    <rPh sb="5" eb="8">
      <t>ゴウケイガク</t>
    </rPh>
    <phoneticPr fontId="3"/>
  </si>
  <si>
    <t>消費喚起額</t>
    <rPh sb="0" eb="2">
      <t>ショウヒ</t>
    </rPh>
    <rPh sb="2" eb="4">
      <t>カンキ</t>
    </rPh>
    <rPh sb="4" eb="5">
      <t>ガク</t>
    </rPh>
    <phoneticPr fontId="3"/>
  </si>
  <si>
    <t>＋２次波及</t>
    <rPh sb="2" eb="3">
      <t>ジ</t>
    </rPh>
    <rPh sb="3" eb="5">
      <t>ハキュウ</t>
    </rPh>
    <phoneticPr fontId="3"/>
  </si>
  <si>
    <t>ただし、この人数は「１年間の平均的な労働量」をベースに算出されている。</t>
    <rPh sb="6" eb="8">
      <t>ニンズウ</t>
    </rPh>
    <rPh sb="11" eb="13">
      <t>ネンカン</t>
    </rPh>
    <rPh sb="14" eb="17">
      <t>ヘイキンテキ</t>
    </rPh>
    <rPh sb="18" eb="21">
      <t>ロウドウリョウ</t>
    </rPh>
    <rPh sb="27" eb="29">
      <t>サンシュツ</t>
    </rPh>
    <phoneticPr fontId="3"/>
  </si>
  <si>
    <t>つまり、雇用者誘発数の人数全員が１年間働いた場合、生産誘発額を満たすことができるということ。</t>
    <rPh sb="4" eb="7">
      <t>コヨウシャ</t>
    </rPh>
    <rPh sb="7" eb="9">
      <t>ユウハツ</t>
    </rPh>
    <rPh sb="9" eb="10">
      <t>スウ</t>
    </rPh>
    <rPh sb="11" eb="13">
      <t>ニンズウ</t>
    </rPh>
    <rPh sb="13" eb="15">
      <t>ゼンイン</t>
    </rPh>
    <rPh sb="17" eb="19">
      <t>ネンカン</t>
    </rPh>
    <rPh sb="19" eb="20">
      <t>ハタラ</t>
    </rPh>
    <rPh sb="22" eb="24">
      <t>バアイ</t>
    </rPh>
    <rPh sb="25" eb="30">
      <t>セイサンユウハツガク</t>
    </rPh>
    <rPh sb="31" eb="32">
      <t>ミ</t>
    </rPh>
    <phoneticPr fontId="3"/>
  </si>
  <si>
    <t>例えば４か月程度で新たに発生した需要を満たすためには、理論上は雇用者誘発数の３倍（＝12か月／４か月）の人数が必要になる。</t>
    <rPh sb="0" eb="1">
      <t>タト</t>
    </rPh>
    <rPh sb="5" eb="6">
      <t>ゲツ</t>
    </rPh>
    <rPh sb="6" eb="8">
      <t>テイド</t>
    </rPh>
    <rPh sb="9" eb="10">
      <t>アラ</t>
    </rPh>
    <rPh sb="12" eb="14">
      <t>ハッセイ</t>
    </rPh>
    <rPh sb="16" eb="18">
      <t>ジュヨウ</t>
    </rPh>
    <rPh sb="19" eb="20">
      <t>ミ</t>
    </rPh>
    <rPh sb="27" eb="30">
      <t>リロンジョウ</t>
    </rPh>
    <rPh sb="31" eb="34">
      <t>コヨウシャ</t>
    </rPh>
    <rPh sb="34" eb="36">
      <t>ユウハツ</t>
    </rPh>
    <rPh sb="36" eb="37">
      <t>スウ</t>
    </rPh>
    <rPh sb="39" eb="40">
      <t>バイ</t>
    </rPh>
    <rPh sb="45" eb="46">
      <t>ゲツ</t>
    </rPh>
    <rPh sb="49" eb="50">
      <t>ゲツ</t>
    </rPh>
    <rPh sb="52" eb="54">
      <t>ニンズウ</t>
    </rPh>
    <rPh sb="55" eb="57">
      <t>ヒツヨウ</t>
    </rPh>
    <phoneticPr fontId="3"/>
  </si>
  <si>
    <t>来訪者の消費活動による市内波及の状況</t>
    <rPh sb="0" eb="3">
      <t>ライホウシャ</t>
    </rPh>
    <rPh sb="4" eb="6">
      <t>ショウヒ</t>
    </rPh>
    <rPh sb="6" eb="8">
      <t>カツドウ</t>
    </rPh>
    <rPh sb="11" eb="13">
      <t>シナイ</t>
    </rPh>
    <rPh sb="13" eb="15">
      <t>ハキュウ</t>
    </rPh>
    <rPh sb="16" eb="18">
      <t>ジョウキョウ</t>
    </rPh>
    <phoneticPr fontId="3"/>
  </si>
  <si>
    <t>建設業の活動による市内波及の状況</t>
    <rPh sb="0" eb="3">
      <t>ケンセツギョウ</t>
    </rPh>
    <rPh sb="4" eb="6">
      <t>カツドウ</t>
    </rPh>
    <rPh sb="9" eb="11">
      <t>シナイ</t>
    </rPh>
    <rPh sb="11" eb="13">
      <t>ハキュウ</t>
    </rPh>
    <rPh sb="14" eb="16">
      <t>ジョウキョウ</t>
    </rPh>
    <phoneticPr fontId="3"/>
  </si>
  <si>
    <t>業務機能の集積による市内波及の状況</t>
    <rPh sb="0" eb="2">
      <t>ギョウム</t>
    </rPh>
    <rPh sb="2" eb="4">
      <t>キノウ</t>
    </rPh>
    <rPh sb="5" eb="7">
      <t>シュウセキ</t>
    </rPh>
    <rPh sb="10" eb="12">
      <t>シナイ</t>
    </rPh>
    <rPh sb="12" eb="14">
      <t>ハキュウ</t>
    </rPh>
    <rPh sb="15" eb="17">
      <t>ジョウキョウ</t>
    </rPh>
    <phoneticPr fontId="3"/>
  </si>
  <si>
    <t>新規需要発生による市内波及の状況</t>
    <rPh sb="0" eb="2">
      <t>シンキ</t>
    </rPh>
    <rPh sb="2" eb="4">
      <t>ジュヨウ</t>
    </rPh>
    <rPh sb="4" eb="6">
      <t>ハッセイ</t>
    </rPh>
    <rPh sb="9" eb="11">
      <t>シナイ</t>
    </rPh>
    <rPh sb="11" eb="13">
      <t>ハキュウ</t>
    </rPh>
    <rPh sb="14" eb="16">
      <t>ジョウキョウ</t>
    </rPh>
    <phoneticPr fontId="3"/>
  </si>
  <si>
    <t>市内で販売
された金額</t>
    <rPh sb="0" eb="2">
      <t>シナイ</t>
    </rPh>
    <rPh sb="3" eb="5">
      <t>ハンバイ</t>
    </rPh>
    <rPh sb="9" eb="11">
      <t>キンガク</t>
    </rPh>
    <phoneticPr fontId="3"/>
  </si>
  <si>
    <t>市内で生産
した金額</t>
    <rPh sb="0" eb="2">
      <t>シナイ</t>
    </rPh>
    <rPh sb="3" eb="5">
      <t>セイサン</t>
    </rPh>
    <rPh sb="8" eb="10">
      <t>キンガク</t>
    </rPh>
    <phoneticPr fontId="3"/>
  </si>
  <si>
    <t>市内で発生した新たな需要の総額。</t>
    <phoneticPr fontId="3"/>
  </si>
  <si>
    <t>　例　・新しくビルが建った</t>
    <rPh sb="1" eb="2">
      <t>レイ</t>
    </rPh>
    <rPh sb="4" eb="5">
      <t>アタラ</t>
    </rPh>
    <rPh sb="10" eb="11">
      <t>タ</t>
    </rPh>
    <phoneticPr fontId="3"/>
  </si>
  <si>
    <t>　　　・新たなレジャー施設ができたことにより、市内来訪者が増加した</t>
    <rPh sb="4" eb="5">
      <t>アラ</t>
    </rPh>
    <rPh sb="11" eb="13">
      <t>シセツ</t>
    </rPh>
    <rPh sb="23" eb="25">
      <t>シナイ</t>
    </rPh>
    <rPh sb="25" eb="28">
      <t>ライホウシャ</t>
    </rPh>
    <rPh sb="29" eb="31">
      <t>ゾウカ</t>
    </rPh>
    <phoneticPr fontId="3"/>
  </si>
  <si>
    <t>　　　・企業が新規立地した</t>
    <rPh sb="4" eb="6">
      <t>キギョウ</t>
    </rPh>
    <rPh sb="7" eb="9">
      <t>シンキ</t>
    </rPh>
    <rPh sb="9" eb="11">
      <t>リッチ</t>
    </rPh>
    <phoneticPr fontId="3"/>
  </si>
  <si>
    <t>　　　工場からディーラーまでの輸送コスト５万円</t>
  </si>
  <si>
    <t>　　　ディーラーの儲け10万円</t>
  </si>
  <si>
    <t>　　　工場での生産費用85万円</t>
  </si>
  <si>
    <t>　　　とすると、輸送機械製造業に85万円</t>
  </si>
  <si>
    <t>　　　　　　　　商業に10万円</t>
  </si>
  <si>
    <t>　　　　　　　　運輸業に５万円　が生産者価格</t>
  </si>
  <si>
    <t>計</t>
    <rPh sb="0" eb="1">
      <t>ケイ</t>
    </rPh>
    <phoneticPr fontId="2"/>
  </si>
  <si>
    <t>業務機能人数</t>
    <rPh sb="0" eb="2">
      <t>ギョウム</t>
    </rPh>
    <rPh sb="2" eb="4">
      <t>キノウ</t>
    </rPh>
    <rPh sb="4" eb="6">
      <t>ニンズウ</t>
    </rPh>
    <phoneticPr fontId="3"/>
  </si>
  <si>
    <t>４つの分析パターン</t>
    <rPh sb="3" eb="5">
      <t>ブンセキ</t>
    </rPh>
    <phoneticPr fontId="3"/>
  </si>
  <si>
    <t>(百万円)</t>
    <rPh sb="1" eb="2">
      <t>ヒャク</t>
    </rPh>
    <rPh sb="2" eb="4">
      <t>マンエン</t>
    </rPh>
    <phoneticPr fontId="2"/>
  </si>
  <si>
    <t>　├建築</t>
  </si>
  <si>
    <t>　│　├住宅建築</t>
  </si>
  <si>
    <t>　│　│　├住宅建築（木造）</t>
  </si>
  <si>
    <t>　│　│　│　├木造在来住宅</t>
  </si>
  <si>
    <t>　│　│　│　├木造量産住宅</t>
  </si>
  <si>
    <t>　│　│　├住宅建築（非木造）</t>
  </si>
  <si>
    <t>　│　│　│　├ＳＲＣ住宅</t>
  </si>
  <si>
    <t>　│　│　│　├ＲＣ住宅</t>
  </si>
  <si>
    <t>　│　│　│　│　├ＲＣ在来住宅</t>
  </si>
  <si>
    <t>　│　│　│　│　├ＲＣ量産住宅</t>
  </si>
  <si>
    <t>　│　│　│　├Ｓ住宅</t>
  </si>
  <si>
    <t>　│　│　│　│　├Ｓ在来住宅</t>
  </si>
  <si>
    <t>　│　│　│　│　├Ｓ量産住宅</t>
  </si>
  <si>
    <t>　│　│　│　├ＣＢ住宅</t>
  </si>
  <si>
    <t>　│　├非住宅建築</t>
  </si>
  <si>
    <t>　│　│　│　├木造工場</t>
  </si>
  <si>
    <t>　│　│　│　├木造事務所</t>
  </si>
  <si>
    <t>　│　│　├非住宅建築（非木造）</t>
  </si>
  <si>
    <t>　│　│　│　├ＳＲＣ工場</t>
  </si>
  <si>
    <t>　│　│　│　├ＳＲＣ事務所</t>
  </si>
  <si>
    <t>　│　│　│　├ＲＣ学校</t>
  </si>
  <si>
    <t>　│　│　│　├ＲＣ事務所</t>
  </si>
  <si>
    <t>　│　│　│　├Ｓ工場</t>
  </si>
  <si>
    <t>　│　│　│　├Ｓ事務所</t>
  </si>
  <si>
    <t>　│　│　│　├ＣＢ非住宅</t>
  </si>
  <si>
    <t>　├土木</t>
  </si>
  <si>
    <t>　│　├公共事業</t>
  </si>
  <si>
    <t>　│　│　├道路関係公共事業</t>
    <rPh sb="6" eb="8">
      <t>ドウロ</t>
    </rPh>
    <rPh sb="8" eb="10">
      <t>カンケイ</t>
    </rPh>
    <rPh sb="10" eb="12">
      <t>コウキョウ</t>
    </rPh>
    <rPh sb="12" eb="14">
      <t>ジギョウ</t>
    </rPh>
    <phoneticPr fontId="2"/>
  </si>
  <si>
    <t>　│　│　│　├道路</t>
  </si>
  <si>
    <t>　│　│　│　│　├一般道路</t>
  </si>
  <si>
    <t>　│　│　│　│　│　├道路改良</t>
  </si>
  <si>
    <t>　│　│　│　│　│　├道路舗装</t>
  </si>
  <si>
    <t>　│　│　│　│　│　├道路橋梁</t>
  </si>
  <si>
    <t>　│　│　│　│　│　├道路補修</t>
  </si>
  <si>
    <t>　│　│　│　│　│　├街路改良</t>
  </si>
  <si>
    <t>　│　│　│　│　│　├街路舗装</t>
  </si>
  <si>
    <t>　│　│　│　│　│　├街路橋梁</t>
  </si>
  <si>
    <t>　│　│　│　│　├有料道路</t>
  </si>
  <si>
    <t>　│　│　│　│　│　├高速有料道路</t>
  </si>
  <si>
    <t>　│　│　│　│　│　│　├首都高速道路㈱</t>
  </si>
  <si>
    <t>　│　│　│　│　│　│　├阪神高速道路㈱</t>
  </si>
  <si>
    <t>　│　│　│　│　│　│　├本州四国連絡高速道路㈱</t>
  </si>
  <si>
    <t>　│　│　│　│　│　├一般有料道路</t>
  </si>
  <si>
    <t>　│　│　│　│　│　│　├地方道路公社等</t>
  </si>
  <si>
    <t>　│　│　│　├区画整理</t>
  </si>
  <si>
    <t>　│　│　├河川・下水道・その他の公共事業</t>
    <rPh sb="6" eb="8">
      <t>カセン</t>
    </rPh>
    <rPh sb="9" eb="12">
      <t>ゲスイドウ</t>
    </rPh>
    <rPh sb="15" eb="16">
      <t>タ</t>
    </rPh>
    <rPh sb="17" eb="19">
      <t>コウキョウ</t>
    </rPh>
    <rPh sb="19" eb="21">
      <t>ジギョウ</t>
    </rPh>
    <phoneticPr fontId="2"/>
  </si>
  <si>
    <t>　│　│　├治水</t>
  </si>
  <si>
    <t>　│　│　│　├河川改修</t>
  </si>
  <si>
    <t>　│　│　│　├河川総合</t>
  </si>
  <si>
    <t>　│　│　│　├海岸</t>
  </si>
  <si>
    <t>　│　│　│　├砂防</t>
  </si>
  <si>
    <t>　│　│　├下水道</t>
  </si>
  <si>
    <t>　│　│　├港湾・漁港</t>
  </si>
  <si>
    <t>　│　│　├空港</t>
  </si>
  <si>
    <t>　│　│　├廃棄物処理施設</t>
    <rPh sb="6" eb="9">
      <t>ハイキブツ</t>
    </rPh>
    <rPh sb="9" eb="11">
      <t>ショリ</t>
    </rPh>
    <rPh sb="11" eb="13">
      <t>シセツ</t>
    </rPh>
    <phoneticPr fontId="2"/>
  </si>
  <si>
    <t>　│　│　├公園</t>
  </si>
  <si>
    <t>　│　│　├災害復旧</t>
  </si>
  <si>
    <t>　│　├農林関係公共事業</t>
  </si>
  <si>
    <t>　│　├その他の土木建設</t>
  </si>
  <si>
    <t>　│　│　├鉄道軌道建設</t>
  </si>
  <si>
    <t>　│　│　├電力施設建設</t>
  </si>
  <si>
    <t>　│　│　├電気通信施設建設</t>
  </si>
  <si>
    <t>　│　│　│　├上・工業用水道</t>
  </si>
  <si>
    <t>　│　│　│　├土地造成</t>
  </si>
  <si>
    <t>　│　│　│　├その他の土木</t>
  </si>
  <si>
    <t>　　　　　　　　　　　　　　東日本高速道路㈱、
　│　│　│　│　│　│　├中日本高速道路㈱、
　　　　　　　　　　　　　　西日本高速道路㈱</t>
    <phoneticPr fontId="2"/>
  </si>
  <si>
    <t>　│　│　├非住宅建築（木造）</t>
    <phoneticPr fontId="2"/>
  </si>
  <si>
    <t>（人）</t>
    <phoneticPr fontId="3"/>
  </si>
  <si>
    <t>（円）</t>
    <phoneticPr fontId="3"/>
  </si>
  <si>
    <t>（百万円）</t>
    <phoneticPr fontId="3"/>
  </si>
  <si>
    <t>(百万円)</t>
    <rPh sb="1" eb="2">
      <t>ヒャク</t>
    </rPh>
    <rPh sb="2" eb="4">
      <t>マンエン</t>
    </rPh>
    <phoneticPr fontId="3"/>
  </si>
  <si>
    <t>A15</t>
  </si>
  <si>
    <t>A21</t>
  </si>
  <si>
    <t>A33</t>
  </si>
  <si>
    <t>産業別投入額</t>
    <rPh sb="0" eb="3">
      <t>サンギョウベツ</t>
    </rPh>
    <rPh sb="3" eb="6">
      <t>トウニュウガク</t>
    </rPh>
    <phoneticPr fontId="3"/>
  </si>
  <si>
    <t>分析したい項目をクリックしてください。</t>
    <rPh sb="0" eb="2">
      <t>ブンセキ</t>
    </rPh>
    <rPh sb="5" eb="7">
      <t>コウモク</t>
    </rPh>
    <phoneticPr fontId="3"/>
  </si>
  <si>
    <t>得た所得の一部は消費活動にまわる。</t>
    <rPh sb="0" eb="1">
      <t>エ</t>
    </rPh>
    <rPh sb="2" eb="4">
      <t>ショトク</t>
    </rPh>
    <rPh sb="5" eb="7">
      <t>イチブ</t>
    </rPh>
    <rPh sb="8" eb="10">
      <t>ショウヒ</t>
    </rPh>
    <rPh sb="10" eb="12">
      <t>カツドウ</t>
    </rPh>
    <phoneticPr fontId="3"/>
  </si>
  <si>
    <t>卸マージン額</t>
    <rPh sb="0" eb="1">
      <t>オロシ</t>
    </rPh>
    <rPh sb="5" eb="6">
      <t>ガク</t>
    </rPh>
    <phoneticPr fontId="20"/>
  </si>
  <si>
    <t>小売マージン額</t>
    <rPh sb="0" eb="2">
      <t>コウリ</t>
    </rPh>
    <rPh sb="6" eb="7">
      <t>ガク</t>
    </rPh>
    <phoneticPr fontId="20"/>
  </si>
  <si>
    <t>Ⅰ②</t>
    <phoneticPr fontId="3"/>
  </si>
  <si>
    <t>粗付加価値額</t>
  </si>
  <si>
    <t>雇用者誘発数</t>
  </si>
  <si>
    <t>ⅠとⅡの雇用者所得の合計</t>
    <rPh sb="4" eb="7">
      <t>コヨウシャ</t>
    </rPh>
    <rPh sb="7" eb="9">
      <t>ショトク</t>
    </rPh>
    <rPh sb="10" eb="12">
      <t>ゴウケイ</t>
    </rPh>
    <phoneticPr fontId="3"/>
  </si>
  <si>
    <t>α×β</t>
    <phoneticPr fontId="3"/>
  </si>
  <si>
    <t>Ⅲ①×産業別自給率</t>
    <rPh sb="3" eb="6">
      <t>サンギョウベツ</t>
    </rPh>
    <rPh sb="6" eb="9">
      <t>ジキュウリツ</t>
    </rPh>
    <phoneticPr fontId="3"/>
  </si>
  <si>
    <t>逆行列係数表×Ⅲ②</t>
    <rPh sb="0" eb="3">
      <t>ギャクギョウレツ</t>
    </rPh>
    <rPh sb="3" eb="6">
      <t>ケイスウヒョウ</t>
    </rPh>
    <phoneticPr fontId="3"/>
  </si>
  <si>
    <t>Ⅲ③×産業別粗付加価値率</t>
    <rPh sb="3" eb="6">
      <t>サンギョウベツ</t>
    </rPh>
    <rPh sb="6" eb="11">
      <t>ソフカカチ</t>
    </rPh>
    <rPh sb="11" eb="12">
      <t>リツ</t>
    </rPh>
    <phoneticPr fontId="3"/>
  </si>
  <si>
    <t>Ⅲ③×産業別雇用者所得率</t>
    <rPh sb="3" eb="6">
      <t>サンギョウベツ</t>
    </rPh>
    <rPh sb="6" eb="9">
      <t>コヨウシャ</t>
    </rPh>
    <rPh sb="9" eb="11">
      <t>ショトク</t>
    </rPh>
    <rPh sb="11" eb="12">
      <t>リツ</t>
    </rPh>
    <phoneticPr fontId="3"/>
  </si>
  <si>
    <t>Ⅲ③×産業別雇用者誘発率</t>
    <rPh sb="3" eb="6">
      <t>サンギョウベツ</t>
    </rPh>
    <rPh sb="6" eb="9">
      <t>コヨウシャ</t>
    </rPh>
    <rPh sb="9" eb="11">
      <t>ユウハツ</t>
    </rPh>
    <rPh sb="11" eb="12">
      <t>リツ</t>
    </rPh>
    <phoneticPr fontId="3"/>
  </si>
  <si>
    <t>Ⅱ①×産業別自給率</t>
    <rPh sb="3" eb="6">
      <t>サンギョウベツ</t>
    </rPh>
    <rPh sb="6" eb="9">
      <t>ジキュウリツ</t>
    </rPh>
    <phoneticPr fontId="3"/>
  </si>
  <si>
    <t>逆行列係数表×Ⅱ②</t>
    <rPh sb="0" eb="3">
      <t>ギャクギョウレツ</t>
    </rPh>
    <rPh sb="3" eb="6">
      <t>ケイスウヒョウ</t>
    </rPh>
    <phoneticPr fontId="3"/>
  </si>
  <si>
    <t>Ⅱ③×産業別粗付加価値率</t>
    <rPh sb="3" eb="6">
      <t>サンギョウベツ</t>
    </rPh>
    <rPh sb="6" eb="11">
      <t>ソフカカチ</t>
    </rPh>
    <rPh sb="11" eb="12">
      <t>リツ</t>
    </rPh>
    <phoneticPr fontId="3"/>
  </si>
  <si>
    <t>Ⅱ③×産業別雇用者所得率</t>
    <rPh sb="3" eb="6">
      <t>サンギョウベツ</t>
    </rPh>
    <rPh sb="6" eb="9">
      <t>コヨウシャ</t>
    </rPh>
    <rPh sb="9" eb="11">
      <t>ショトク</t>
    </rPh>
    <rPh sb="11" eb="12">
      <t>リツ</t>
    </rPh>
    <phoneticPr fontId="3"/>
  </si>
  <si>
    <t>Ⅱ③×産業別雇用者誘発率</t>
    <rPh sb="3" eb="6">
      <t>サンギョウベツ</t>
    </rPh>
    <rPh sb="6" eb="9">
      <t>コヨウシャ</t>
    </rPh>
    <rPh sb="9" eb="11">
      <t>ユウハツ</t>
    </rPh>
    <rPh sb="11" eb="12">
      <t>リツ</t>
    </rPh>
    <phoneticPr fontId="3"/>
  </si>
  <si>
    <t>発生需要額＝市内生産額</t>
    <rPh sb="0" eb="2">
      <t>ハッセイ</t>
    </rPh>
    <rPh sb="2" eb="5">
      <t>ジュヨウガク</t>
    </rPh>
    <phoneticPr fontId="3"/>
  </si>
  <si>
    <t>Ⅰ①</t>
    <phoneticPr fontId="3"/>
  </si>
  <si>
    <t>Ⅰ①×産業別粗付加価値率</t>
    <rPh sb="3" eb="6">
      <t>サンギョウベツ</t>
    </rPh>
    <rPh sb="6" eb="11">
      <t>ソフカカチ</t>
    </rPh>
    <rPh sb="11" eb="12">
      <t>リツ</t>
    </rPh>
    <phoneticPr fontId="3"/>
  </si>
  <si>
    <t>Ⅰ①×産業別雇用者所得率</t>
    <rPh sb="3" eb="6">
      <t>サンギョウベツ</t>
    </rPh>
    <rPh sb="6" eb="9">
      <t>コヨウシャ</t>
    </rPh>
    <rPh sb="9" eb="11">
      <t>ショトク</t>
    </rPh>
    <rPh sb="11" eb="12">
      <t>リツ</t>
    </rPh>
    <phoneticPr fontId="3"/>
  </si>
  <si>
    <t>Ⅰ①×産業別雇用者誘発率</t>
    <rPh sb="3" eb="6">
      <t>サンギョウベツ</t>
    </rPh>
    <rPh sb="6" eb="9">
      <t>コヨウシャ</t>
    </rPh>
    <rPh sb="9" eb="11">
      <t>ユウハツ</t>
    </rPh>
    <rPh sb="11" eb="12">
      <t>リツ</t>
    </rPh>
    <phoneticPr fontId="3"/>
  </si>
  <si>
    <t>うち雇用者所得</t>
  </si>
  <si>
    <t>Ⅰ③＋Ⅱ⑤</t>
    <phoneticPr fontId="3"/>
  </si>
  <si>
    <t>粗付加価値誘発額</t>
    <rPh sb="5" eb="7">
      <t>ユウハツ</t>
    </rPh>
    <phoneticPr fontId="3"/>
  </si>
  <si>
    <t>Ⅱ①</t>
    <phoneticPr fontId="3"/>
  </si>
  <si>
    <t>生産誘発額</t>
    <phoneticPr fontId="3"/>
  </si>
  <si>
    <t>Ⅰ③</t>
    <phoneticPr fontId="3"/>
  </si>
  <si>
    <t>Ⅰ④</t>
    <phoneticPr fontId="3"/>
  </si>
  <si>
    <t>Ⅱ②</t>
    <phoneticPr fontId="3"/>
  </si>
  <si>
    <t>Ⅱ③</t>
    <phoneticPr fontId="3"/>
  </si>
  <si>
    <t>Ⅱ④</t>
    <phoneticPr fontId="3"/>
  </si>
  <si>
    <t>粗付加価値額</t>
    <phoneticPr fontId="3"/>
  </si>
  <si>
    <t>Ⅱ⑤</t>
    <phoneticPr fontId="3"/>
  </si>
  <si>
    <t>Ⅱ⑥</t>
    <phoneticPr fontId="3"/>
  </si>
  <si>
    <t>α</t>
    <phoneticPr fontId="3"/>
  </si>
  <si>
    <t>β</t>
    <phoneticPr fontId="3"/>
  </si>
  <si>
    <t>Ⅲ①</t>
    <phoneticPr fontId="3"/>
  </si>
  <si>
    <t>Ⅲ②</t>
    <phoneticPr fontId="3"/>
  </si>
  <si>
    <t>Ⅲ③</t>
    <phoneticPr fontId="3"/>
  </si>
  <si>
    <t>Ⅲ④</t>
    <phoneticPr fontId="3"/>
  </si>
  <si>
    <t>Ⅲ⑤</t>
    <phoneticPr fontId="3"/>
  </si>
  <si>
    <t>Ⅲ⑥</t>
    <phoneticPr fontId="3"/>
  </si>
  <si>
    <t>原材料投入額</t>
    <rPh sb="0" eb="3">
      <t>ゲンザイリョウ</t>
    </rPh>
    <rPh sb="3" eb="6">
      <t>トウニュウガク</t>
    </rPh>
    <phoneticPr fontId="3"/>
  </si>
  <si>
    <t>Ⅲ③－Ⅲ④</t>
  </si>
  <si>
    <r>
      <t>Ⅰ①×産業別中間投入率</t>
    </r>
    <r>
      <rPr>
        <sz val="8"/>
        <rFont val="ＭＳ 明朝"/>
        <family val="1"/>
        <charset val="128"/>
      </rPr>
      <t>＝Ⅰ①－Ⅰ②</t>
    </r>
    <rPh sb="3" eb="6">
      <t>サンギョウベツ</t>
    </rPh>
    <rPh sb="6" eb="8">
      <t>チュウカン</t>
    </rPh>
    <rPh sb="8" eb="10">
      <t>トウニュウ</t>
    </rPh>
    <rPh sb="10" eb="11">
      <t>リツ</t>
    </rPh>
    <phoneticPr fontId="3"/>
  </si>
  <si>
    <t>Ⅱ③－Ⅱ④</t>
    <phoneticPr fontId="3"/>
  </si>
  <si>
    <t>Ⅱ　１次効果</t>
    <rPh sb="2" eb="6">
      <t>イチジコウカ</t>
    </rPh>
    <phoneticPr fontId="3"/>
  </si>
  <si>
    <t>Ⅰ　直接効果</t>
    <rPh sb="2" eb="4">
      <t>チョクセツ</t>
    </rPh>
    <rPh sb="4" eb="6">
      <t>コウカ</t>
    </rPh>
    <phoneticPr fontId="3"/>
  </si>
  <si>
    <t>Ⅲ　２次効果</t>
    <rPh sb="2" eb="6">
      <t>ニジコウカ</t>
    </rPh>
    <phoneticPr fontId="3"/>
  </si>
  <si>
    <t>合　　計</t>
    <rPh sb="0" eb="1">
      <t>ゴウ</t>
    </rPh>
    <rPh sb="3" eb="4">
      <t>ケイ</t>
    </rPh>
    <phoneticPr fontId="3"/>
  </si>
  <si>
    <t>③</t>
    <phoneticPr fontId="3"/>
  </si>
  <si>
    <t>Ⅰ①＋Ⅱ③＋Ⅲ③</t>
    <phoneticPr fontId="3"/>
  </si>
  <si>
    <t>④</t>
    <phoneticPr fontId="3"/>
  </si>
  <si>
    <t>⑥</t>
    <phoneticPr fontId="3"/>
  </si>
  <si>
    <t>Ⅰ②＋Ⅱ④＋Ⅲ④</t>
    <phoneticPr fontId="3"/>
  </si>
  <si>
    <t>Ⅰ④＋Ⅱ⑥＋Ⅲ⑥</t>
    <phoneticPr fontId="3"/>
  </si>
  <si>
    <t>建設部門分析用産業連関表を利用</t>
    <rPh sb="0" eb="2">
      <t>ケンセツ</t>
    </rPh>
    <rPh sb="2" eb="4">
      <t>ブモン</t>
    </rPh>
    <rPh sb="4" eb="6">
      <t>ブンセキ</t>
    </rPh>
    <rPh sb="6" eb="7">
      <t>ヨウ</t>
    </rPh>
    <rPh sb="7" eb="12">
      <t>サンギョウレンカンヒョウ</t>
    </rPh>
    <rPh sb="13" eb="15">
      <t>リヨウ</t>
    </rPh>
    <phoneticPr fontId="3"/>
  </si>
  <si>
    <t>家計調査利用</t>
    <rPh sb="0" eb="2">
      <t>カケイ</t>
    </rPh>
    <rPh sb="2" eb="4">
      <t>チョウサ</t>
    </rPh>
    <rPh sb="4" eb="6">
      <t>リヨウ</t>
    </rPh>
    <phoneticPr fontId="3"/>
  </si>
  <si>
    <t>合計</t>
    <rPh sb="0" eb="2">
      <t>ゴウケイ</t>
    </rPh>
    <phoneticPr fontId="3"/>
  </si>
  <si>
    <t>建設部門分析結果フローチャート</t>
    <rPh sb="0" eb="2">
      <t>ケンセツ</t>
    </rPh>
    <rPh sb="2" eb="4">
      <t>ブモン</t>
    </rPh>
    <rPh sb="4" eb="6">
      <t>ブンセキ</t>
    </rPh>
    <rPh sb="6" eb="8">
      <t>ケッカ</t>
    </rPh>
    <phoneticPr fontId="3"/>
  </si>
  <si>
    <t>　│　│　│　├ＲＣ工場</t>
    <phoneticPr fontId="2"/>
  </si>
  <si>
    <t>生産者価格評価表（37部門分類）</t>
    <rPh sb="0" eb="3">
      <t>セイサンシャ</t>
    </rPh>
    <rPh sb="3" eb="8">
      <t>カカクヒョウ</t>
    </rPh>
    <rPh sb="11" eb="13">
      <t>ブモン</t>
    </rPh>
    <rPh sb="13" eb="15">
      <t>ブンルイ</t>
    </rPh>
    <phoneticPr fontId="36"/>
  </si>
  <si>
    <t>農林水産業　　　　　</t>
  </si>
  <si>
    <t>飲食料品　　　　　　　</t>
  </si>
  <si>
    <t>繊維製品　</t>
  </si>
  <si>
    <t>化学製品  　　　  　</t>
  </si>
  <si>
    <t>石油・石炭製品　　　</t>
  </si>
  <si>
    <t>プラスチック・ゴム</t>
  </si>
  <si>
    <t>窯業・土石製品　　</t>
  </si>
  <si>
    <t>鉄鋼　　　　　　　　</t>
  </si>
  <si>
    <t>非鉄金属　　　　　　</t>
  </si>
  <si>
    <t>金属製品　　　　　　</t>
  </si>
  <si>
    <t>はん用機械</t>
  </si>
  <si>
    <t>生産用機械</t>
  </si>
  <si>
    <t>業務用機械</t>
  </si>
  <si>
    <t>電気機械　　　　　　</t>
  </si>
  <si>
    <t>輸送機械  　　　　　</t>
  </si>
  <si>
    <t>建設　　　　　　　　</t>
  </si>
  <si>
    <t>水道</t>
  </si>
  <si>
    <t>廃棄物処理</t>
  </si>
  <si>
    <t>51</t>
  </si>
  <si>
    <t>商業　　　　　　　　</t>
  </si>
  <si>
    <t>金融・保険　　　　　</t>
  </si>
  <si>
    <t>55</t>
  </si>
  <si>
    <t>不動産　　　　　　　</t>
  </si>
  <si>
    <t>運輸・郵便　　　</t>
  </si>
  <si>
    <t>59</t>
  </si>
  <si>
    <t>61</t>
  </si>
  <si>
    <t>公務　　　　　　　　</t>
  </si>
  <si>
    <t>63</t>
  </si>
  <si>
    <t>教育・研究　　　　　</t>
  </si>
  <si>
    <t>64</t>
  </si>
  <si>
    <t>医療・福祉</t>
  </si>
  <si>
    <t>65</t>
  </si>
  <si>
    <t>その他の非営利団体サービス</t>
  </si>
  <si>
    <t>66</t>
  </si>
  <si>
    <t>67</t>
  </si>
  <si>
    <t>68</t>
  </si>
  <si>
    <t>69</t>
  </si>
  <si>
    <t>70</t>
  </si>
  <si>
    <t>内生部門計　　</t>
  </si>
  <si>
    <t>71</t>
  </si>
  <si>
    <t>91</t>
  </si>
  <si>
    <t>92</t>
  </si>
  <si>
    <t>93</t>
  </si>
  <si>
    <t>94</t>
  </si>
  <si>
    <t>間接税（関税・輸入品商品税を除く。）</t>
  </si>
  <si>
    <t>95</t>
  </si>
  <si>
    <t>96</t>
  </si>
  <si>
    <t>97</t>
  </si>
  <si>
    <t>37部門表</t>
    <rPh sb="2" eb="4">
      <t>ブモン</t>
    </rPh>
    <rPh sb="4" eb="5">
      <t>ヒョウ</t>
    </rPh>
    <phoneticPr fontId="3"/>
  </si>
  <si>
    <t>民間消費ﾍﾞｸﾄﾙ</t>
    <rPh sb="0" eb="2">
      <t>ミンカン</t>
    </rPh>
    <rPh sb="2" eb="4">
      <t>ショウヒ</t>
    </rPh>
    <phoneticPr fontId="2"/>
  </si>
  <si>
    <t>全国表830000需要合計 より</t>
    <rPh sb="0" eb="3">
      <t>ゼンコクヒョウ</t>
    </rPh>
    <rPh sb="9" eb="11">
      <t>ジュヨウ</t>
    </rPh>
    <rPh sb="11" eb="13">
      <t>ゴウケイ</t>
    </rPh>
    <phoneticPr fontId="2"/>
  </si>
  <si>
    <t>商業マージン率</t>
    <rPh sb="0" eb="2">
      <t>ショウギョウ</t>
    </rPh>
    <rPh sb="6" eb="7">
      <t>リツ</t>
    </rPh>
    <phoneticPr fontId="20"/>
  </si>
  <si>
    <t>運賃率</t>
    <rPh sb="0" eb="2">
      <t>ウンチン</t>
    </rPh>
    <rPh sb="2" eb="3">
      <t>リツ</t>
    </rPh>
    <phoneticPr fontId="20"/>
  </si>
  <si>
    <t>卸マージン率</t>
    <rPh sb="0" eb="1">
      <t>オロシ</t>
    </rPh>
    <rPh sb="5" eb="6">
      <t>リツ</t>
    </rPh>
    <phoneticPr fontId="20"/>
  </si>
  <si>
    <t>小売マージン率</t>
    <rPh sb="0" eb="2">
      <t>コウリ</t>
    </rPh>
    <rPh sb="6" eb="7">
      <t>リツ</t>
    </rPh>
    <phoneticPr fontId="20"/>
  </si>
  <si>
    <t>運賃</t>
    <rPh sb="0" eb="2">
      <t>ウンチン</t>
    </rPh>
    <phoneticPr fontId="3"/>
  </si>
  <si>
    <t>従業者総数</t>
    <rPh sb="0" eb="3">
      <t>ジュウギョウシャ</t>
    </rPh>
    <rPh sb="3" eb="5">
      <t>ソウスウ</t>
    </rPh>
    <phoneticPr fontId="3"/>
  </si>
  <si>
    <t>個人業主</t>
    <rPh sb="0" eb="2">
      <t>コジン</t>
    </rPh>
    <rPh sb="2" eb="4">
      <t>ギョウシュ</t>
    </rPh>
    <phoneticPr fontId="3"/>
  </si>
  <si>
    <t>家族従業者</t>
    <rPh sb="0" eb="2">
      <t>カゾク</t>
    </rPh>
    <rPh sb="2" eb="5">
      <t>ジュウギョウシャ</t>
    </rPh>
    <phoneticPr fontId="3"/>
  </si>
  <si>
    <t>有給役員・雇用者</t>
    <rPh sb="0" eb="2">
      <t>ユウキュウ</t>
    </rPh>
    <rPh sb="2" eb="4">
      <t>ヤクイン</t>
    </rPh>
    <rPh sb="5" eb="8">
      <t>コヨウシャ</t>
    </rPh>
    <phoneticPr fontId="3"/>
  </si>
  <si>
    <t>有給役員</t>
    <rPh sb="0" eb="2">
      <t>ユウキュウ</t>
    </rPh>
    <rPh sb="2" eb="4">
      <t>ヤクイン</t>
    </rPh>
    <phoneticPr fontId="3"/>
  </si>
  <si>
    <t>雇用者</t>
    <rPh sb="0" eb="3">
      <t>コヨウシャ</t>
    </rPh>
    <phoneticPr fontId="3"/>
  </si>
  <si>
    <t>常用雇用者</t>
    <rPh sb="0" eb="2">
      <t>ジョウヨウ</t>
    </rPh>
    <rPh sb="2" eb="5">
      <t>コヨウシャ</t>
    </rPh>
    <phoneticPr fontId="3"/>
  </si>
  <si>
    <t>正社員・
正職員</t>
    <rPh sb="0" eb="3">
      <t>セイシャイン</t>
    </rPh>
    <rPh sb="5" eb="8">
      <t>セイショクイン</t>
    </rPh>
    <phoneticPr fontId="16"/>
  </si>
  <si>
    <t>正社員・
正職員以外</t>
    <rPh sb="0" eb="3">
      <t>セイシャイン</t>
    </rPh>
    <rPh sb="5" eb="8">
      <t>セイショクイン</t>
    </rPh>
    <rPh sb="8" eb="10">
      <t>イガイ</t>
    </rPh>
    <phoneticPr fontId="16"/>
  </si>
  <si>
    <t>臨時雇用</t>
    <rPh sb="0" eb="2">
      <t>リンジ</t>
    </rPh>
    <rPh sb="2" eb="4">
      <t>コヨウ</t>
    </rPh>
    <phoneticPr fontId="3"/>
  </si>
  <si>
    <t>就業係数</t>
    <rPh sb="0" eb="2">
      <t>シュウギョウ</t>
    </rPh>
    <rPh sb="2" eb="4">
      <t>ケイスウ</t>
    </rPh>
    <phoneticPr fontId="3"/>
  </si>
  <si>
    <t>電力・ガス・水道</t>
  </si>
  <si>
    <t>運輸・郵便</t>
  </si>
  <si>
    <t>37部門</t>
    <rPh sb="2" eb="4">
      <t>ブモン</t>
    </rPh>
    <phoneticPr fontId="3"/>
  </si>
  <si>
    <t>（単位：百万円）</t>
    <rPh sb="1" eb="3">
      <t>タンイ</t>
    </rPh>
    <rPh sb="4" eb="7">
      <t>ヒャクマンエン</t>
    </rPh>
    <phoneticPr fontId="36"/>
  </si>
  <si>
    <t>72</t>
  </si>
  <si>
    <t>73</t>
  </si>
  <si>
    <t>74</t>
  </si>
  <si>
    <t>75</t>
  </si>
  <si>
    <t>76</t>
  </si>
  <si>
    <t>78</t>
  </si>
  <si>
    <t>79</t>
  </si>
  <si>
    <t>81</t>
  </si>
  <si>
    <t>82</t>
  </si>
  <si>
    <t>83</t>
  </si>
  <si>
    <t>87</t>
  </si>
  <si>
    <t>88</t>
  </si>
  <si>
    <t>符号</t>
    <rPh sb="0" eb="2">
      <t>フゴウ</t>
    </rPh>
    <phoneticPr fontId="36"/>
  </si>
  <si>
    <t>移輸出計</t>
  </si>
  <si>
    <t>（控除）移輸入計</t>
  </si>
  <si>
    <t>移輸入率</t>
    <rPh sb="0" eb="1">
      <t>イ</t>
    </rPh>
    <rPh sb="1" eb="3">
      <t>ユニュウ</t>
    </rPh>
    <rPh sb="3" eb="4">
      <t>リツ</t>
    </rPh>
    <phoneticPr fontId="36"/>
  </si>
  <si>
    <t>自給率</t>
    <rPh sb="0" eb="3">
      <t>ジキュウリツ</t>
    </rPh>
    <phoneticPr fontId="36"/>
  </si>
  <si>
    <t>雇用者所得率</t>
    <rPh sb="0" eb="3">
      <t>コヨウシャ</t>
    </rPh>
    <rPh sb="3" eb="5">
      <t>ショトク</t>
    </rPh>
    <rPh sb="5" eb="6">
      <t>リツ</t>
    </rPh>
    <phoneticPr fontId="36"/>
  </si>
  <si>
    <t>粗付加価値率</t>
    <rPh sb="0" eb="1">
      <t>ソ</t>
    </rPh>
    <rPh sb="1" eb="3">
      <t>フカ</t>
    </rPh>
    <rPh sb="3" eb="5">
      <t>カチ</t>
    </rPh>
    <rPh sb="5" eb="6">
      <t>リツ</t>
    </rPh>
    <phoneticPr fontId="36"/>
  </si>
  <si>
    <t>投入係数表（37部門分類）</t>
    <phoneticPr fontId="36"/>
  </si>
  <si>
    <t>行和</t>
    <rPh sb="0" eb="1">
      <t>ギョウ</t>
    </rPh>
    <rPh sb="1" eb="2">
      <t>ワ</t>
    </rPh>
    <phoneticPr fontId="36"/>
  </si>
  <si>
    <t>感応度
係数</t>
    <rPh sb="0" eb="3">
      <t>カンノウド</t>
    </rPh>
    <rPh sb="4" eb="6">
      <t>ケイスウ</t>
    </rPh>
    <phoneticPr fontId="36"/>
  </si>
  <si>
    <t>列和</t>
    <rPh sb="0" eb="1">
      <t>レツ</t>
    </rPh>
    <rPh sb="1" eb="2">
      <t>ワ</t>
    </rPh>
    <phoneticPr fontId="36"/>
  </si>
  <si>
    <t>影響力係数</t>
    <rPh sb="0" eb="3">
      <t>エイキョウリョク</t>
    </rPh>
    <rPh sb="3" eb="5">
      <t>ケイスウ</t>
    </rPh>
    <phoneticPr fontId="36"/>
  </si>
  <si>
    <t>消費転換率</t>
    <rPh sb="0" eb="2">
      <t>ショウヒ</t>
    </rPh>
    <rPh sb="2" eb="4">
      <t>テンカン</t>
    </rPh>
    <rPh sb="4" eb="5">
      <t>リツ</t>
    </rPh>
    <phoneticPr fontId="3"/>
  </si>
  <si>
    <r>
      <t>逆行列係数表(I-(I-M)A)</t>
    </r>
    <r>
      <rPr>
        <vertAlign val="superscript"/>
        <sz val="16"/>
        <color indexed="8"/>
        <rFont val="ＭＳ Ｐゴシック"/>
        <family val="3"/>
        <charset val="128"/>
      </rPr>
      <t>-1</t>
    </r>
    <r>
      <rPr>
        <sz val="16"/>
        <color indexed="8"/>
        <rFont val="ＭＳ Ｐゴシック"/>
        <family val="3"/>
        <charset val="128"/>
      </rPr>
      <t>型（37部門分類）</t>
    </r>
    <phoneticPr fontId="36"/>
  </si>
  <si>
    <t>宿泊旅行</t>
    <rPh sb="0" eb="2">
      <t>シュクハク</t>
    </rPh>
    <rPh sb="2" eb="4">
      <t>リョコウ</t>
    </rPh>
    <phoneticPr fontId="20"/>
  </si>
  <si>
    <t>品目（小分類）</t>
    <rPh sb="0" eb="2">
      <t>ヒンモク</t>
    </rPh>
    <rPh sb="3" eb="6">
      <t>ショウブンルイ</t>
    </rPh>
    <phoneticPr fontId="20"/>
  </si>
  <si>
    <t>　旅行中</t>
  </si>
  <si>
    <t>　　参加費</t>
  </si>
  <si>
    <t>　　交通費</t>
  </si>
  <si>
    <t>　　　タクシー・ハイヤー</t>
  </si>
  <si>
    <t>　　宿泊費　　</t>
  </si>
  <si>
    <t>　　飲食費</t>
  </si>
  <si>
    <t>　　　陶磁器・ガラス製品</t>
  </si>
  <si>
    <t>　　　その他　</t>
  </si>
  <si>
    <t>日帰り旅行</t>
    <rPh sb="0" eb="2">
      <t>ヒガエ</t>
    </rPh>
    <rPh sb="3" eb="5">
      <t>リョコウ</t>
    </rPh>
    <phoneticPr fontId="20"/>
  </si>
  <si>
    <t>単位：百万円</t>
    <rPh sb="0" eb="2">
      <t>タンイ</t>
    </rPh>
    <rPh sb="3" eb="6">
      <t>ヒャクマンエン</t>
    </rPh>
    <phoneticPr fontId="3"/>
  </si>
  <si>
    <t>入場料・施設利用料</t>
  </si>
  <si>
    <t>6区分</t>
    <rPh sb="1" eb="3">
      <t>クブン</t>
    </rPh>
    <phoneticPr fontId="3"/>
  </si>
  <si>
    <t>延べ旅行者数</t>
    <rPh sb="0" eb="1">
      <t>ノ</t>
    </rPh>
    <rPh sb="2" eb="5">
      <t>リョコウシャ</t>
    </rPh>
    <rPh sb="5" eb="6">
      <t>スウ</t>
    </rPh>
    <phoneticPr fontId="3"/>
  </si>
  <si>
    <t>　　　　　旅行形態(2区分)，品目(小分類)別 旅行消費額 ─ 国内旅行</t>
    <phoneticPr fontId="3"/>
  </si>
  <si>
    <t>　　　　　，男女(2区分)・旅行形態(2区分)別 延べ旅行者数 ─ 国内旅行</t>
    <phoneticPr fontId="3"/>
  </si>
  <si>
    <t>一人（一回）当たり消費</t>
    <rPh sb="0" eb="2">
      <t>ヒトリ</t>
    </rPh>
    <rPh sb="3" eb="5">
      <t>イッカイ</t>
    </rPh>
    <rPh sb="6" eb="7">
      <t>ア</t>
    </rPh>
    <rPh sb="9" eb="11">
      <t>ショウヒ</t>
    </rPh>
    <phoneticPr fontId="3"/>
  </si>
  <si>
    <t>消費単価は、消費総額÷延べ旅行者数　により算出。よって、上で入力する人数は、延べ人数である。</t>
    <rPh sb="0" eb="2">
      <t>ショウヒ</t>
    </rPh>
    <rPh sb="2" eb="4">
      <t>タンカ</t>
    </rPh>
    <rPh sb="6" eb="8">
      <t>ショウヒ</t>
    </rPh>
    <rPh sb="8" eb="10">
      <t>ソウガク</t>
    </rPh>
    <rPh sb="11" eb="12">
      <t>ノ</t>
    </rPh>
    <rPh sb="13" eb="16">
      <t>リョコウシャ</t>
    </rPh>
    <rPh sb="16" eb="17">
      <t>スウ</t>
    </rPh>
    <rPh sb="21" eb="23">
      <t>サンシュツ</t>
    </rPh>
    <rPh sb="28" eb="29">
      <t>ウエ</t>
    </rPh>
    <rPh sb="30" eb="32">
      <t>ニュウリョク</t>
    </rPh>
    <rPh sb="34" eb="36">
      <t>ニンズウ</t>
    </rPh>
    <rPh sb="38" eb="39">
      <t>ノ</t>
    </rPh>
    <rPh sb="40" eb="42">
      <t>ニンズウ</t>
    </rPh>
    <phoneticPr fontId="3"/>
  </si>
  <si>
    <t>延べ人数</t>
    <rPh sb="0" eb="1">
      <t>ノ</t>
    </rPh>
    <rPh sb="2" eb="4">
      <t>ニンズウ</t>
    </rPh>
    <phoneticPr fontId="3"/>
  </si>
  <si>
    <t>IO37部門</t>
    <rPh sb="4" eb="6">
      <t>ブモン</t>
    </rPh>
    <phoneticPr fontId="3"/>
  </si>
  <si>
    <t>●買物代の内訳</t>
    <rPh sb="1" eb="3">
      <t>カイモノ</t>
    </rPh>
    <rPh sb="3" eb="4">
      <t>ダイ</t>
    </rPh>
    <rPh sb="5" eb="7">
      <t>ウチワケ</t>
    </rPh>
    <phoneticPr fontId="3"/>
  </si>
  <si>
    <t>●６費目に集計</t>
    <rPh sb="2" eb="4">
      <t>ヒモク</t>
    </rPh>
    <rPh sb="5" eb="7">
      <t>シュウケイ</t>
    </rPh>
    <phoneticPr fontId="3"/>
  </si>
  <si>
    <t>構成比</t>
    <rPh sb="0" eb="3">
      <t>コウセイヒ</t>
    </rPh>
    <phoneticPr fontId="3"/>
  </si>
  <si>
    <t>買物代</t>
    <rPh sb="0" eb="2">
      <t>カイモノ</t>
    </rPh>
    <rPh sb="2" eb="3">
      <t>ダイ</t>
    </rPh>
    <phoneticPr fontId="3"/>
  </si>
  <si>
    <t>●その他の内訳</t>
    <rPh sb="3" eb="4">
      <t>タ</t>
    </rPh>
    <rPh sb="5" eb="7">
      <t>ウチワケ</t>
    </rPh>
    <phoneticPr fontId="3"/>
  </si>
  <si>
    <t>その他の支出</t>
    <rPh sb="2" eb="3">
      <t>タ</t>
    </rPh>
    <rPh sb="4" eb="6">
      <t>シシュツ</t>
    </rPh>
    <phoneticPr fontId="3"/>
  </si>
  <si>
    <t>IO-37部門に配分</t>
    <rPh sb="5" eb="7">
      <t>ブモン</t>
    </rPh>
    <rPh sb="8" eb="10">
      <t>ハイブン</t>
    </rPh>
    <phoneticPr fontId="3"/>
  </si>
  <si>
    <t>商業マージン率</t>
    <rPh sb="0" eb="2">
      <t>ショウギョウ</t>
    </rPh>
    <rPh sb="6" eb="7">
      <t>リツ</t>
    </rPh>
    <phoneticPr fontId="3"/>
  </si>
  <si>
    <t>運賃率</t>
    <rPh sb="0" eb="2">
      <t>ウンチン</t>
    </rPh>
    <rPh sb="2" eb="3">
      <t>リツ</t>
    </rPh>
    <phoneticPr fontId="3"/>
  </si>
  <si>
    <t>商業マージン</t>
    <rPh sb="0" eb="2">
      <t>ショウギョウ</t>
    </rPh>
    <phoneticPr fontId="3"/>
  </si>
  <si>
    <t>第17表　一般分類建設部門取引額表（生産者価格）</t>
    <rPh sb="5" eb="7">
      <t>イッパン</t>
    </rPh>
    <rPh sb="7" eb="9">
      <t>ブンルイ</t>
    </rPh>
    <rPh sb="9" eb="11">
      <t>ケンセツ</t>
    </rPh>
    <rPh sb="11" eb="13">
      <t>ブモン</t>
    </rPh>
    <rPh sb="13" eb="16">
      <t>トリヒキガク</t>
    </rPh>
    <rPh sb="16" eb="17">
      <t>ヒョウ</t>
    </rPh>
    <rPh sb="18" eb="21">
      <t>セイサンシャ</t>
    </rPh>
    <rPh sb="21" eb="23">
      <t>カカク</t>
    </rPh>
    <phoneticPr fontId="36"/>
  </si>
  <si>
    <t>（単位：100万円）</t>
    <rPh sb="1" eb="3">
      <t>タンイ</t>
    </rPh>
    <rPh sb="7" eb="9">
      <t>マンエン</t>
    </rPh>
    <phoneticPr fontId="36"/>
  </si>
  <si>
    <t>建      設</t>
  </si>
  <si>
    <t>建　　　築</t>
  </si>
  <si>
    <t>Ｒ Ｃ 住 宅</t>
  </si>
  <si>
    <t>Ｒ Ｃ 在 来
住       宅</t>
  </si>
  <si>
    <t>Ｒ Ｃ 量 産
住       宅</t>
  </si>
  <si>
    <t>Ｓ  住  宅</t>
  </si>
  <si>
    <t>Ｃ Ｂ 住 宅</t>
  </si>
  <si>
    <t>非住宅建築
（ 木 造 ）</t>
  </si>
  <si>
    <t>木 造 工 場</t>
  </si>
  <si>
    <t>非住宅建築
（非木造）</t>
  </si>
  <si>
    <t>Ｓ  Ｒ  Ｃ
事  務  所</t>
  </si>
  <si>
    <t>Ｒ Ｃ 工 場</t>
  </si>
  <si>
    <t>Ｒ Ｃ 学 校</t>
  </si>
  <si>
    <t>Ｓ  工  場</t>
  </si>
  <si>
    <t>Ｓ 事 務 所</t>
  </si>
  <si>
    <t>土    木</t>
  </si>
  <si>
    <t>公 共 事 業</t>
  </si>
  <si>
    <t>道 路 関 係
公 共 事 業</t>
  </si>
  <si>
    <t>道    路</t>
  </si>
  <si>
    <t>一 般 道 路</t>
  </si>
  <si>
    <t>道 路 改 良</t>
  </si>
  <si>
    <t>道 路 舗 装</t>
  </si>
  <si>
    <t>道 路 橋 梁</t>
  </si>
  <si>
    <t>道 路 補 修</t>
  </si>
  <si>
    <t>街 路 改 良</t>
  </si>
  <si>
    <t>街 路 舗 装</t>
  </si>
  <si>
    <t>街 路 橋 梁</t>
  </si>
  <si>
    <t>有 料 道 路</t>
  </si>
  <si>
    <t>高 速 有 料
道         路</t>
  </si>
  <si>
    <t>東日本高速
道路 （株）、
中日本高速
道路 （株）、
西日本高速
道路 （株）</t>
  </si>
  <si>
    <t>首 都 高 速
道 路 （株）</t>
  </si>
  <si>
    <t>阪 神 高 速
道 路 （株）</t>
  </si>
  <si>
    <t>本 州 四 国 
連 絡 高 速
道 路 （株）</t>
  </si>
  <si>
    <t>一 般 有 料
道         路</t>
  </si>
  <si>
    <t>区 画 整 理</t>
  </si>
  <si>
    <t>河川・下水
道・その他
の公共事業</t>
  </si>
  <si>
    <t>治     水</t>
  </si>
  <si>
    <t>河 川 改 修</t>
  </si>
  <si>
    <t>海     岸</t>
  </si>
  <si>
    <t>砂     防</t>
  </si>
  <si>
    <t>下 水 道</t>
  </si>
  <si>
    <t>空     港</t>
  </si>
  <si>
    <t>公     園</t>
  </si>
  <si>
    <t>災 害 復 旧</t>
  </si>
  <si>
    <t>農 林 関 係
公 共 事 業</t>
  </si>
  <si>
    <t>そ の 他 の
土 木 建 設</t>
  </si>
  <si>
    <t>鉄 道 軌 道
建         設</t>
  </si>
  <si>
    <t>電 力 施 設
建         設</t>
  </si>
  <si>
    <t>電 気 通 信
施 設 建 設</t>
  </si>
  <si>
    <t>上・工業用
水       道</t>
  </si>
  <si>
    <t>土 地 造 成</t>
  </si>
  <si>
    <t>そ の 他 の
土        木</t>
  </si>
  <si>
    <t>耕種農業</t>
  </si>
  <si>
    <t>畜産</t>
  </si>
  <si>
    <t>農業サービス</t>
  </si>
  <si>
    <t>林業</t>
  </si>
  <si>
    <t>漁業</t>
  </si>
  <si>
    <t>石炭・原油・天然ガス</t>
  </si>
  <si>
    <t>飼料・有機質肥料（別掲を除く。）</t>
  </si>
  <si>
    <t>たばこ</t>
  </si>
  <si>
    <t>繊維工業製品</t>
  </si>
  <si>
    <t>家具・装備品</t>
  </si>
  <si>
    <t>パルプ・紙・板紙・加工紙</t>
  </si>
  <si>
    <t>紙加工品</t>
  </si>
  <si>
    <t>化学肥料</t>
  </si>
  <si>
    <t>合成樹脂</t>
  </si>
  <si>
    <t>化学繊維</t>
  </si>
  <si>
    <t>石油製品</t>
  </si>
  <si>
    <t>石炭製品</t>
  </si>
  <si>
    <t>プラスチック製品</t>
  </si>
  <si>
    <t>ゴム製品</t>
  </si>
  <si>
    <t>ガラス・ガラス製品</t>
  </si>
  <si>
    <t>セメント・セメント製品</t>
  </si>
  <si>
    <t>陶磁器</t>
  </si>
  <si>
    <t>その他の窯業・土石製品</t>
  </si>
  <si>
    <t>銑鉄・粗鋼</t>
  </si>
  <si>
    <t>鋼材</t>
  </si>
  <si>
    <t>非鉄金属製錬・精製</t>
  </si>
  <si>
    <t>非鉄金属加工製品</t>
  </si>
  <si>
    <t>その他の金属製品</t>
  </si>
  <si>
    <t>自動車部品・同附属品</t>
  </si>
  <si>
    <t>船舶・同修理</t>
  </si>
  <si>
    <t>その他の輸送機械・同修理</t>
  </si>
  <si>
    <t>建設補修</t>
  </si>
  <si>
    <t>電力</t>
  </si>
  <si>
    <t>ガス・熱供給</t>
  </si>
  <si>
    <t>不動産仲介及び賃貸</t>
  </si>
  <si>
    <t>住宅賃貸料</t>
  </si>
  <si>
    <t>鉄道輸送</t>
  </si>
  <si>
    <t>自家輸送</t>
  </si>
  <si>
    <t>水運</t>
  </si>
  <si>
    <t>80</t>
  </si>
  <si>
    <t>航空輸送</t>
  </si>
  <si>
    <t>倉庫</t>
  </si>
  <si>
    <t>84</t>
  </si>
  <si>
    <t>85</t>
  </si>
  <si>
    <t>86</t>
  </si>
  <si>
    <t>放送</t>
  </si>
  <si>
    <t>教育</t>
  </si>
  <si>
    <t>研究</t>
  </si>
  <si>
    <t>物品賃貸サービス</t>
  </si>
  <si>
    <t>広告</t>
  </si>
  <si>
    <t>自動車整備・機械修理</t>
  </si>
  <si>
    <t>その他の対個人サービス</t>
  </si>
  <si>
    <t>粗付加価値誘発額</t>
  </si>
  <si>
    <t>L10</t>
  </si>
  <si>
    <t>A35</t>
  </si>
  <si>
    <t>A39</t>
  </si>
  <si>
    <t>A41</t>
  </si>
  <si>
    <t>A46</t>
  </si>
  <si>
    <t>A47</t>
  </si>
  <si>
    <t>A48</t>
  </si>
  <si>
    <t>A51</t>
  </si>
  <si>
    <t>A53</t>
  </si>
  <si>
    <t>A55</t>
  </si>
  <si>
    <t>A57</t>
  </si>
  <si>
    <t>A59</t>
  </si>
  <si>
    <t>A61</t>
  </si>
  <si>
    <t>A63</t>
  </si>
  <si>
    <t>A64</t>
  </si>
  <si>
    <t>A65</t>
  </si>
  <si>
    <t>A66</t>
  </si>
  <si>
    <t>A67</t>
  </si>
  <si>
    <t>A68</t>
  </si>
  <si>
    <t>A69</t>
  </si>
  <si>
    <t>B10</t>
  </si>
  <si>
    <t>F70</t>
  </si>
  <si>
    <t>F71</t>
  </si>
  <si>
    <t>E71</t>
  </si>
  <si>
    <t>E91</t>
  </si>
  <si>
    <t>E92</t>
  </si>
  <si>
    <t>E93</t>
  </si>
  <si>
    <t>E94</t>
  </si>
  <si>
    <t>E95</t>
  </si>
  <si>
    <t>F96</t>
  </si>
  <si>
    <t>F97</t>
  </si>
  <si>
    <t>（単位：百万円）</t>
    <rPh sb="1" eb="3">
      <t>タンイ</t>
    </rPh>
    <rPh sb="4" eb="7">
      <t>ヒャクマンエン</t>
    </rPh>
    <phoneticPr fontId="4"/>
  </si>
  <si>
    <t>本社投入ベクトル</t>
    <rPh sb="0" eb="2">
      <t>ホンシャ</t>
    </rPh>
    <rPh sb="2" eb="4">
      <t>トウニュウ</t>
    </rPh>
    <phoneticPr fontId="13"/>
  </si>
  <si>
    <t>本社投入係数</t>
    <rPh sb="0" eb="2">
      <t>ホンシャ</t>
    </rPh>
    <rPh sb="2" eb="4">
      <t>トウニュウ</t>
    </rPh>
    <rPh sb="4" eb="6">
      <t>ケイスウ</t>
    </rPh>
    <phoneticPr fontId="3"/>
  </si>
  <si>
    <t>業務</t>
    <phoneticPr fontId="3"/>
  </si>
  <si>
    <t>消費転換率（0から1の間の値）</t>
    <rPh sb="0" eb="2">
      <t>ショウヒ</t>
    </rPh>
    <rPh sb="2" eb="4">
      <t>テンカン</t>
    </rPh>
    <rPh sb="4" eb="5">
      <t>リツ</t>
    </rPh>
    <rPh sb="11" eb="12">
      <t>アイダ</t>
    </rPh>
    <rPh sb="13" eb="14">
      <t>アタイ</t>
    </rPh>
    <phoneticPr fontId="2"/>
  </si>
  <si>
    <t>建設　入力シート</t>
    <rPh sb="0" eb="2">
      <t>ケンセツ</t>
    </rPh>
    <rPh sb="3" eb="5">
      <t>ニュウリョク</t>
    </rPh>
    <phoneticPr fontId="3"/>
  </si>
  <si>
    <t>デフォルトの消費単価</t>
    <rPh sb="6" eb="8">
      <t>ショウヒ</t>
    </rPh>
    <rPh sb="8" eb="10">
      <t>タンカ</t>
    </rPh>
    <phoneticPr fontId="3"/>
  </si>
  <si>
    <t>分析者入力用の消費単価</t>
    <rPh sb="0" eb="3">
      <t>ブンセキシャ</t>
    </rPh>
    <rPh sb="3" eb="6">
      <t>ニュウリョクヨウ</t>
    </rPh>
    <rPh sb="7" eb="9">
      <t>ショウヒ</t>
    </rPh>
    <rPh sb="9" eb="11">
      <t>タンカ</t>
    </rPh>
    <phoneticPr fontId="3"/>
  </si>
  <si>
    <t>来訪者　入力シート</t>
    <rPh sb="0" eb="3">
      <t>ライホウシャ</t>
    </rPh>
    <rPh sb="4" eb="6">
      <t>ニュウリョク</t>
    </rPh>
    <phoneticPr fontId="3"/>
  </si>
  <si>
    <t>計算用セル</t>
    <rPh sb="0" eb="3">
      <t>ケイサンヨウ</t>
    </rPh>
    <phoneticPr fontId="3"/>
  </si>
  <si>
    <t>業務　入力シート</t>
    <rPh sb="0" eb="2">
      <t>ギョウム</t>
    </rPh>
    <rPh sb="3" eb="5">
      <t>ニュウリョク</t>
    </rPh>
    <phoneticPr fontId="3"/>
  </si>
  <si>
    <t>　A、B について、黄色のシートに数値を入力してください</t>
    <rPh sb="10" eb="12">
      <t>キイロ</t>
    </rPh>
    <rPh sb="17" eb="19">
      <t>スウチ</t>
    </rPh>
    <rPh sb="20" eb="22">
      <t>ニュウリョク</t>
    </rPh>
    <phoneticPr fontId="3"/>
  </si>
  <si>
    <t>　A、B、C について、黄色のシートに数値を入力してください。</t>
    <rPh sb="12" eb="14">
      <t>キイロ</t>
    </rPh>
    <rPh sb="19" eb="21">
      <t>スウチ</t>
    </rPh>
    <rPh sb="22" eb="24">
      <t>ニュウリョク</t>
    </rPh>
    <phoneticPr fontId="3"/>
  </si>
  <si>
    <t>　ただし、Cについては、省略可能です。</t>
    <rPh sb="12" eb="14">
      <t>ショウリャク</t>
    </rPh>
    <rPh sb="14" eb="16">
      <t>カノウ</t>
    </rPh>
    <phoneticPr fontId="3"/>
  </si>
  <si>
    <t>生産者価格＋購入者価格</t>
    <rPh sb="0" eb="3">
      <t>セイサンシャ</t>
    </rPh>
    <rPh sb="3" eb="5">
      <t>カカク</t>
    </rPh>
    <rPh sb="6" eb="9">
      <t>コウニュウシャ</t>
    </rPh>
    <rPh sb="9" eb="11">
      <t>カカク</t>
    </rPh>
    <phoneticPr fontId="3"/>
  </si>
  <si>
    <t>市内調達率</t>
    <rPh sb="0" eb="2">
      <t>シナイ</t>
    </rPh>
    <rPh sb="2" eb="4">
      <t>チョウタツ</t>
    </rPh>
    <rPh sb="4" eb="5">
      <t>リツ</t>
    </rPh>
    <phoneticPr fontId="3"/>
  </si>
  <si>
    <t>デフォルト</t>
    <phoneticPr fontId="3"/>
  </si>
  <si>
    <t>計算時使用</t>
    <rPh sb="0" eb="2">
      <t>ケイサン</t>
    </rPh>
    <rPh sb="2" eb="3">
      <t>ジ</t>
    </rPh>
    <rPh sb="3" eb="5">
      <t>シヨウ</t>
    </rPh>
    <phoneticPr fontId="3"/>
  </si>
  <si>
    <t>（産業連関表より）</t>
    <rPh sb="1" eb="3">
      <t>サンギョウ</t>
    </rPh>
    <rPh sb="3" eb="5">
      <t>レンカン</t>
    </rPh>
    <rPh sb="5" eb="6">
      <t>ヒョウ</t>
    </rPh>
    <phoneticPr fontId="3"/>
  </si>
  <si>
    <t>購入者価格分</t>
    <rPh sb="0" eb="3">
      <t>コウニュウシャ</t>
    </rPh>
    <rPh sb="3" eb="5">
      <t>カカク</t>
    </rPh>
    <rPh sb="5" eb="6">
      <t>ブン</t>
    </rPh>
    <phoneticPr fontId="3"/>
  </si>
  <si>
    <t>汎用　入力シート</t>
    <rPh sb="0" eb="2">
      <t>ハンヨウ</t>
    </rPh>
    <rPh sb="3" eb="5">
      <t>ニュウリョク</t>
    </rPh>
    <phoneticPr fontId="3"/>
  </si>
  <si>
    <t>需要の変化を入力して、経済波及を計算します。</t>
    <rPh sb="0" eb="2">
      <t>ジュヨウ</t>
    </rPh>
    <rPh sb="3" eb="5">
      <t>ヘンカ</t>
    </rPh>
    <rPh sb="6" eb="8">
      <t>ニュウリョク</t>
    </rPh>
    <rPh sb="11" eb="13">
      <t>ケイザイ</t>
    </rPh>
    <rPh sb="13" eb="15">
      <t>ハキュウ</t>
    </rPh>
    <rPh sb="16" eb="18">
      <t>ケイサン</t>
    </rPh>
    <phoneticPr fontId="2"/>
  </si>
  <si>
    <t>建物の建設、土木工事の詳細な分類をもとに経済波及を計算します。</t>
    <phoneticPr fontId="3"/>
  </si>
  <si>
    <t>横浜市の来訪者数から、横浜市来訪者の消費活動による経済波及を計算します。</t>
    <rPh sb="0" eb="3">
      <t>ヨコハマシ</t>
    </rPh>
    <rPh sb="4" eb="7">
      <t>ライホウシャ</t>
    </rPh>
    <rPh sb="7" eb="8">
      <t>スウ</t>
    </rPh>
    <rPh sb="11" eb="13">
      <t>ヨコハマ</t>
    </rPh>
    <rPh sb="25" eb="27">
      <t>ケイザイ</t>
    </rPh>
    <rPh sb="27" eb="29">
      <t>ハキュウ</t>
    </rPh>
    <rPh sb="30" eb="32">
      <t>ケイサン</t>
    </rPh>
    <phoneticPr fontId="3"/>
  </si>
  <si>
    <t>建設部門分類の定義</t>
    <rPh sb="0" eb="2">
      <t>ケンセツ</t>
    </rPh>
    <rPh sb="2" eb="4">
      <t>ブモン</t>
    </rPh>
    <rPh sb="4" eb="6">
      <t>ブンルイ</t>
    </rPh>
    <rPh sb="7" eb="9">
      <t>テイギ</t>
    </rPh>
    <phoneticPr fontId="3"/>
  </si>
  <si>
    <t>建設部門分析用産業連関表　第１部解説編より作成</t>
    <rPh sb="0" eb="2">
      <t>ケンセツ</t>
    </rPh>
    <rPh sb="2" eb="4">
      <t>ブモン</t>
    </rPh>
    <rPh sb="4" eb="7">
      <t>ブンセキヨウ</t>
    </rPh>
    <rPh sb="7" eb="9">
      <t>サンギョウ</t>
    </rPh>
    <rPh sb="9" eb="11">
      <t>レンカン</t>
    </rPh>
    <rPh sb="11" eb="12">
      <t>ヒョウ</t>
    </rPh>
    <rPh sb="21" eb="23">
      <t>サクセイ</t>
    </rPh>
    <phoneticPr fontId="3"/>
  </si>
  <si>
    <t>　　　・有名人が着ていた洋服と同じモデルの洋服が爆発的に売れた</t>
    <rPh sb="4" eb="7">
      <t>ユウメイジン</t>
    </rPh>
    <rPh sb="8" eb="9">
      <t>キ</t>
    </rPh>
    <rPh sb="12" eb="14">
      <t>ヨウフク</t>
    </rPh>
    <rPh sb="15" eb="16">
      <t>オナ</t>
    </rPh>
    <rPh sb="21" eb="23">
      <t>ヨウフク</t>
    </rPh>
    <rPh sb="24" eb="27">
      <t>バクハツテキ</t>
    </rPh>
    <rPh sb="28" eb="29">
      <t>ウ</t>
    </rPh>
    <phoneticPr fontId="3"/>
  </si>
  <si>
    <t>（建設活動に関する需要をより詳細に区分して計算することができます。）</t>
    <rPh sb="3" eb="5">
      <t>カツドウ</t>
    </rPh>
    <rPh sb="6" eb="7">
      <t>カン</t>
    </rPh>
    <rPh sb="9" eb="11">
      <t>ジュヨウ</t>
    </rPh>
    <rPh sb="14" eb="16">
      <t>ショウサイ</t>
    </rPh>
    <rPh sb="17" eb="19">
      <t>クブン</t>
    </rPh>
    <rPh sb="21" eb="23">
      <t>ケイサン</t>
    </rPh>
    <phoneticPr fontId="3"/>
  </si>
  <si>
    <t>オフィスビル内での本業以外（管理・間接部門等）の業務活動による経済波及を計算します。</t>
    <rPh sb="14" eb="16">
      <t>カンリ</t>
    </rPh>
    <rPh sb="17" eb="19">
      <t>カンセツ</t>
    </rPh>
    <rPh sb="19" eb="21">
      <t>ブモン</t>
    </rPh>
    <rPh sb="21" eb="22">
      <t>トウ</t>
    </rPh>
    <rPh sb="31" eb="33">
      <t>ケイザイ</t>
    </rPh>
    <rPh sb="33" eb="35">
      <t>ハキュウ</t>
    </rPh>
    <rPh sb="36" eb="38">
      <t>ケイサン</t>
    </rPh>
    <phoneticPr fontId="3"/>
  </si>
  <si>
    <t>消費転換率</t>
    <rPh sb="0" eb="2">
      <t>ショウヒ</t>
    </rPh>
    <rPh sb="2" eb="4">
      <t>テンカン</t>
    </rPh>
    <rPh sb="4" eb="5">
      <t>リツ</t>
    </rPh>
    <phoneticPr fontId="3"/>
  </si>
  <si>
    <t>家計の所得が増加（減少）したときに、それと連動して増加（減少）する消費の割合。</t>
    <rPh sb="0" eb="2">
      <t>カケイ</t>
    </rPh>
    <rPh sb="3" eb="5">
      <t>ショトク</t>
    </rPh>
    <rPh sb="6" eb="8">
      <t>ゾウカ</t>
    </rPh>
    <rPh sb="9" eb="11">
      <t>ゲンショウ</t>
    </rPh>
    <rPh sb="21" eb="23">
      <t>レンドウ</t>
    </rPh>
    <rPh sb="25" eb="27">
      <t>ゾウカ</t>
    </rPh>
    <rPh sb="28" eb="30">
      <t>ゲンショウ</t>
    </rPh>
    <rPh sb="33" eb="35">
      <t>ショウヒ</t>
    </rPh>
    <rPh sb="36" eb="38">
      <t>ワリアイ</t>
    </rPh>
    <phoneticPr fontId="3"/>
  </si>
  <si>
    <t xml:space="preserve">例えば、1万円の所得の増加により消費が8,000円増えると想定する場合、消費転換率は0.8となる。
</t>
    <phoneticPr fontId="3"/>
  </si>
  <si>
    <t>市内調達率</t>
    <rPh sb="0" eb="2">
      <t>シナイ</t>
    </rPh>
    <rPh sb="2" eb="4">
      <t>チョウタツ</t>
    </rPh>
    <rPh sb="4" eb="5">
      <t>リツ</t>
    </rPh>
    <phoneticPr fontId="3"/>
  </si>
  <si>
    <t>横浜市内で発生した需要額のうち、市内で生産された財・サービスの割合。</t>
    <rPh sb="0" eb="2">
      <t>ヨコハマ</t>
    </rPh>
    <rPh sb="2" eb="4">
      <t>シナイ</t>
    </rPh>
    <rPh sb="5" eb="7">
      <t>ハッセイ</t>
    </rPh>
    <rPh sb="9" eb="11">
      <t>ジュヨウ</t>
    </rPh>
    <rPh sb="11" eb="12">
      <t>ガク</t>
    </rPh>
    <rPh sb="16" eb="18">
      <t>シナイ</t>
    </rPh>
    <rPh sb="19" eb="21">
      <t>セイサン</t>
    </rPh>
    <rPh sb="24" eb="25">
      <t>ザイ</t>
    </rPh>
    <rPh sb="31" eb="33">
      <t>ワリアイ</t>
    </rPh>
    <phoneticPr fontId="3"/>
  </si>
  <si>
    <t>（デフォルトの消費単価は、全国平均値を表しており、分析者が自分で設定することもできます。）</t>
    <rPh sb="7" eb="9">
      <t>ショウヒ</t>
    </rPh>
    <rPh sb="9" eb="11">
      <t>タンカ</t>
    </rPh>
    <rPh sb="13" eb="15">
      <t>ゼンコク</t>
    </rPh>
    <rPh sb="15" eb="17">
      <t>ヘイキン</t>
    </rPh>
    <rPh sb="17" eb="18">
      <t>チ</t>
    </rPh>
    <rPh sb="19" eb="20">
      <t>アラワ</t>
    </rPh>
    <rPh sb="25" eb="28">
      <t>ブンセキシャ</t>
    </rPh>
    <rPh sb="29" eb="31">
      <t>ジブン</t>
    </rPh>
    <rPh sb="32" eb="34">
      <t>セッテイ</t>
    </rPh>
    <phoneticPr fontId="3"/>
  </si>
  <si>
    <t>（従業者一人当たりの品目別経費を東京都内の本社部門と同じとするなどの仮定をおいています。）</t>
    <rPh sb="1" eb="4">
      <t>ジュウギョウシャ</t>
    </rPh>
    <rPh sb="4" eb="6">
      <t>ヒトリ</t>
    </rPh>
    <rPh sb="6" eb="7">
      <t>ア</t>
    </rPh>
    <rPh sb="10" eb="12">
      <t>ヒンモク</t>
    </rPh>
    <rPh sb="12" eb="13">
      <t>ベツ</t>
    </rPh>
    <rPh sb="13" eb="15">
      <t>ケイヒ</t>
    </rPh>
    <rPh sb="16" eb="19">
      <t>トウキョウト</t>
    </rPh>
    <rPh sb="19" eb="20">
      <t>ナイ</t>
    </rPh>
    <rPh sb="21" eb="23">
      <t>ホンシャ</t>
    </rPh>
    <rPh sb="23" eb="25">
      <t>ブモン</t>
    </rPh>
    <rPh sb="26" eb="27">
      <t>オナ</t>
    </rPh>
    <rPh sb="34" eb="36">
      <t>カテイ</t>
    </rPh>
    <phoneticPr fontId="3"/>
  </si>
  <si>
    <t>雇用者所得</t>
    <rPh sb="0" eb="3">
      <t>コヨウシャ</t>
    </rPh>
    <rPh sb="3" eb="5">
      <t>ショトク</t>
    </rPh>
    <phoneticPr fontId="3"/>
  </si>
  <si>
    <t>（需要の変化を分析者が設定(推計)することにより、経済波及を求めます。）</t>
    <rPh sb="7" eb="9">
      <t>ブンセキ</t>
    </rPh>
    <rPh sb="9" eb="10">
      <t>シャ</t>
    </rPh>
    <rPh sb="11" eb="13">
      <t>セッテイ</t>
    </rPh>
    <rPh sb="14" eb="16">
      <t>スイケイ</t>
    </rPh>
    <rPh sb="25" eb="27">
      <t>ケイザイ</t>
    </rPh>
    <rPh sb="27" eb="29">
      <t>ハキュウ</t>
    </rPh>
    <rPh sb="30" eb="31">
      <t>モト</t>
    </rPh>
    <phoneticPr fontId="3"/>
  </si>
  <si>
    <t>農林漁業</t>
  </si>
  <si>
    <t>プラスチック・ゴム製品</t>
  </si>
  <si>
    <t>情報通信機器</t>
  </si>
  <si>
    <t>他に分類されない会員制団体</t>
  </si>
  <si>
    <t>移出計</t>
  </si>
  <si>
    <t>輸出計</t>
  </si>
  <si>
    <t>（控除）移入計</t>
  </si>
  <si>
    <t>（控除）輸入計</t>
  </si>
  <si>
    <t>部門計</t>
  </si>
  <si>
    <t>統計名：</t>
  </si>
  <si>
    <t>家計調査 家計収支編 二人以上の世帯</t>
  </si>
  <si>
    <t>表番号：</t>
  </si>
  <si>
    <t>表題：</t>
  </si>
  <si>
    <t>[用途分類] 用途分類（総数）</t>
  </si>
  <si>
    <t>実施年月：</t>
  </si>
  <si>
    <t>-</t>
  </si>
  <si>
    <t>市区町村時点（年月日）：</t>
  </si>
  <si>
    <t>2015年</t>
  </si>
  <si>
    <t>勤め先収入【円】</t>
  </si>
  <si>
    <t>***</t>
  </si>
  <si>
    <t>調査又は集計していないもの</t>
  </si>
  <si>
    <t>消費支出【円】</t>
  </si>
  <si>
    <t>該当数字がないもの</t>
  </si>
  <si>
    <t>X</t>
  </si>
  <si>
    <t>数値が秘匿されているもの</t>
  </si>
  <si>
    <t>/地域区分</t>
  </si>
  <si>
    <t>全国</t>
  </si>
  <si>
    <t>14100 横浜市</t>
  </si>
  <si>
    <t>世帯区分（年次－二人以上の世帯） コード</t>
  </si>
  <si>
    <t>世帯区分（年次－二人以上の世帯）</t>
  </si>
  <si>
    <t>表章項目 コード</t>
  </si>
  <si>
    <t>表章項目</t>
  </si>
  <si>
    <t>時間軸（年次） コード</t>
  </si>
  <si>
    <t>時間軸（年次）</t>
  </si>
  <si>
    <t>/用途分類</t>
  </si>
  <si>
    <t>受取【円】</t>
  </si>
  <si>
    <t>実収入【円】</t>
  </si>
  <si>
    <t>経常収入【円】</t>
  </si>
  <si>
    <t>支払【円】</t>
  </si>
  <si>
    <t>実支出【円】</t>
  </si>
  <si>
    <t>可処分所得【円】</t>
  </si>
  <si>
    <t>平均消費性向【％】</t>
  </si>
  <si>
    <t>二人以上の世帯のうち勤労者世帯（2000年～）</t>
  </si>
  <si>
    <t>金額</t>
  </si>
  <si>
    <t>1985年</t>
  </si>
  <si>
    <t>1986年</t>
  </si>
  <si>
    <t>1987年</t>
  </si>
  <si>
    <t>1988年</t>
  </si>
  <si>
    <t>1989年</t>
  </si>
  <si>
    <t>1990年</t>
  </si>
  <si>
    <t>1991年</t>
  </si>
  <si>
    <t>1992年</t>
  </si>
  <si>
    <t>1993年</t>
  </si>
  <si>
    <t>1994年</t>
  </si>
  <si>
    <t>1995年</t>
  </si>
  <si>
    <t>1996年</t>
  </si>
  <si>
    <t>1997年</t>
  </si>
  <si>
    <t>1998年</t>
  </si>
  <si>
    <t>1999年</t>
  </si>
  <si>
    <t>2000年</t>
  </si>
  <si>
    <t>2001年</t>
  </si>
  <si>
    <t>2002年</t>
  </si>
  <si>
    <t>2003年</t>
  </si>
  <si>
    <t>2004年</t>
  </si>
  <si>
    <t>2005年</t>
  </si>
  <si>
    <t>2006年</t>
  </si>
  <si>
    <t>2007年</t>
  </si>
  <si>
    <t>2008年</t>
  </si>
  <si>
    <t>2009年</t>
  </si>
  <si>
    <t>2010年</t>
  </si>
  <si>
    <t>2011年</t>
  </si>
  <si>
    <t>2012年</t>
  </si>
  <si>
    <t>2013年</t>
  </si>
  <si>
    <t>2014年</t>
  </si>
  <si>
    <t>2016年</t>
  </si>
  <si>
    <t>2017年</t>
  </si>
  <si>
    <t>2018年</t>
  </si>
  <si>
    <t>2019年</t>
  </si>
  <si>
    <t>2020年</t>
  </si>
  <si>
    <t>横浜市</t>
    <rPh sb="0" eb="3">
      <t>ヨコハマシ</t>
    </rPh>
    <phoneticPr fontId="3"/>
  </si>
  <si>
    <t>全国</t>
    <rPh sb="0" eb="2">
      <t>ゼンコク</t>
    </rPh>
    <phoneticPr fontId="3"/>
  </si>
  <si>
    <t>消費転換率</t>
    <rPh sb="0" eb="4">
      <t>ショウヒテンカン</t>
    </rPh>
    <rPh sb="4" eb="5">
      <t>リツ</t>
    </rPh>
    <phoneticPr fontId="62"/>
  </si>
  <si>
    <t>　├建築補修</t>
    <rPh sb="2" eb="6">
      <t>ケンチクホシュウ</t>
    </rPh>
    <phoneticPr fontId="36"/>
  </si>
  <si>
    <t>https://www.e-stat.go.jp/stat-search/files?page=1&amp;layout=datalist&amp;toukei=00600920&amp;tstat=000001077955&amp;cycle=7&amp;tclass1=000001138808&amp;tclass2=000001138809&amp;tclass3val=0</t>
  </si>
  <si>
    <t>部門分類</t>
    <rPh sb="0" eb="2">
      <t>ブモン</t>
    </rPh>
    <rPh sb="2" eb="4">
      <t>ブンルイ</t>
    </rPh>
    <phoneticPr fontId="36"/>
  </si>
  <si>
    <t>定義</t>
    <rPh sb="0" eb="2">
      <t>テイギ</t>
    </rPh>
    <phoneticPr fontId="36"/>
  </si>
  <si>
    <t>72 建築補修</t>
    <phoneticPr fontId="36"/>
  </si>
  <si>
    <t>建築物（住宅及び非住宅）に関する経常的な維持・修理工事</t>
    <rPh sb="0" eb="3">
      <t>ケンチクブツ</t>
    </rPh>
    <rPh sb="4" eb="6">
      <t>ジュウタク</t>
    </rPh>
    <rPh sb="6" eb="7">
      <t>オヨ</t>
    </rPh>
    <rPh sb="8" eb="9">
      <t>ヒ</t>
    </rPh>
    <rPh sb="9" eb="11">
      <t>ジュウタク</t>
    </rPh>
    <rPh sb="13" eb="14">
      <t>カン</t>
    </rPh>
    <rPh sb="16" eb="19">
      <t>ケイジョウテキ</t>
    </rPh>
    <rPh sb="20" eb="22">
      <t>イジ</t>
    </rPh>
    <rPh sb="23" eb="25">
      <t>シュウリ</t>
    </rPh>
    <rPh sb="25" eb="27">
      <t>コウジ</t>
    </rPh>
    <phoneticPr fontId="36"/>
  </si>
  <si>
    <t>73 土木補修</t>
    <phoneticPr fontId="36"/>
  </si>
  <si>
    <t>土木建設物（鉄道軌道、電気通信等の施設）に関する経常的な維持・修理工事</t>
    <rPh sb="0" eb="2">
      <t>ドボク</t>
    </rPh>
    <rPh sb="2" eb="4">
      <t>ケンセツ</t>
    </rPh>
    <rPh sb="4" eb="5">
      <t>ブツ</t>
    </rPh>
    <rPh sb="6" eb="8">
      <t>テツドウ</t>
    </rPh>
    <rPh sb="8" eb="10">
      <t>キドウ</t>
    </rPh>
    <rPh sb="11" eb="13">
      <t>デンキ</t>
    </rPh>
    <rPh sb="13" eb="15">
      <t>ツウシン</t>
    </rPh>
    <rPh sb="15" eb="16">
      <t>トウ</t>
    </rPh>
    <rPh sb="17" eb="19">
      <t>シセツ</t>
    </rPh>
    <rPh sb="21" eb="22">
      <t>カン</t>
    </rPh>
    <rPh sb="24" eb="27">
      <t>ケイジョウテキ</t>
    </rPh>
    <rPh sb="28" eb="30">
      <t>イジ</t>
    </rPh>
    <rPh sb="31" eb="33">
      <t>シュウリ</t>
    </rPh>
    <rPh sb="33" eb="35">
      <t>コウジ</t>
    </rPh>
    <phoneticPr fontId="36"/>
  </si>
  <si>
    <t>3 住宅建築</t>
  </si>
  <si>
    <t>4 住宅建築（木造）</t>
  </si>
  <si>
    <t>建築基準法第2条に規定する主要構造部（以下「主要構造部」という。）が居住専用建築物、居住産業併用建築物（居住の用に供せられる部分をいう。以下同じ。）の新築、増築及び改築</t>
    <rPh sb="0" eb="2">
      <t>ケンチク</t>
    </rPh>
    <rPh sb="2" eb="5">
      <t>キジュンホウ</t>
    </rPh>
    <rPh sb="5" eb="6">
      <t>ダイ</t>
    </rPh>
    <rPh sb="7" eb="8">
      <t>ジョウ</t>
    </rPh>
    <rPh sb="9" eb="11">
      <t>キテイ</t>
    </rPh>
    <rPh sb="13" eb="15">
      <t>シュヨウ</t>
    </rPh>
    <rPh sb="15" eb="17">
      <t>コウゾウ</t>
    </rPh>
    <rPh sb="17" eb="18">
      <t>ブ</t>
    </rPh>
    <rPh sb="19" eb="21">
      <t>イカ</t>
    </rPh>
    <rPh sb="22" eb="24">
      <t>シュヨウ</t>
    </rPh>
    <rPh sb="24" eb="26">
      <t>コウゾウ</t>
    </rPh>
    <rPh sb="26" eb="27">
      <t>ブ</t>
    </rPh>
    <rPh sb="34" eb="36">
      <t>キョジュウ</t>
    </rPh>
    <rPh sb="36" eb="38">
      <t>センヨウ</t>
    </rPh>
    <rPh sb="38" eb="41">
      <t>ケンチクブツ</t>
    </rPh>
    <rPh sb="42" eb="44">
      <t>キョジュウ</t>
    </rPh>
    <rPh sb="44" eb="46">
      <t>サンギョウ</t>
    </rPh>
    <rPh sb="46" eb="48">
      <t>ヘイヨウ</t>
    </rPh>
    <rPh sb="48" eb="51">
      <t>ケンチクブツ</t>
    </rPh>
    <rPh sb="52" eb="54">
      <t>キョジュウ</t>
    </rPh>
    <rPh sb="55" eb="56">
      <t>ヨウ</t>
    </rPh>
    <rPh sb="57" eb="58">
      <t>キョウ</t>
    </rPh>
    <rPh sb="62" eb="64">
      <t>ブブン</t>
    </rPh>
    <rPh sb="68" eb="70">
      <t>イカ</t>
    </rPh>
    <rPh sb="70" eb="71">
      <t>オナ</t>
    </rPh>
    <rPh sb="75" eb="77">
      <t>シンチク</t>
    </rPh>
    <rPh sb="78" eb="80">
      <t>ゾウチク</t>
    </rPh>
    <rPh sb="80" eb="81">
      <t>オヨ</t>
    </rPh>
    <rPh sb="82" eb="84">
      <t>カイチク</t>
    </rPh>
    <phoneticPr fontId="36"/>
  </si>
  <si>
    <t>5 木造在来住宅</t>
  </si>
  <si>
    <t>6以外の住宅</t>
    <rPh sb="1" eb="3">
      <t>イガイ</t>
    </rPh>
    <rPh sb="4" eb="6">
      <t>ジュウタク</t>
    </rPh>
    <phoneticPr fontId="36"/>
  </si>
  <si>
    <t>6 木造量産住宅</t>
  </si>
  <si>
    <t>プレハブ工法住宅及びツーバイフォー工法住宅</t>
    <rPh sb="4" eb="6">
      <t>コウホウ</t>
    </rPh>
    <rPh sb="6" eb="8">
      <t>ジュウタク</t>
    </rPh>
    <rPh sb="8" eb="9">
      <t>オヨ</t>
    </rPh>
    <rPh sb="17" eb="19">
      <t>コウホウ</t>
    </rPh>
    <rPh sb="19" eb="21">
      <t>ジュウタク</t>
    </rPh>
    <phoneticPr fontId="36"/>
  </si>
  <si>
    <t>7 住宅建築（非木造）</t>
  </si>
  <si>
    <t>主要構造部が非木造の居住専用建築物、居住産業併用建築物の新築、増築及び改築</t>
    <rPh sb="0" eb="2">
      <t>シュヨウ</t>
    </rPh>
    <rPh sb="2" eb="4">
      <t>コウゾウ</t>
    </rPh>
    <rPh sb="4" eb="5">
      <t>ブ</t>
    </rPh>
    <rPh sb="6" eb="7">
      <t>ヒ</t>
    </rPh>
    <rPh sb="7" eb="9">
      <t>モクゾウ</t>
    </rPh>
    <rPh sb="10" eb="12">
      <t>キョジュウ</t>
    </rPh>
    <rPh sb="12" eb="14">
      <t>センヨウ</t>
    </rPh>
    <rPh sb="14" eb="17">
      <t>ケンチクブツ</t>
    </rPh>
    <rPh sb="18" eb="20">
      <t>キョジュウ</t>
    </rPh>
    <rPh sb="20" eb="22">
      <t>サンギョウ</t>
    </rPh>
    <rPh sb="22" eb="24">
      <t>ヘイヨウ</t>
    </rPh>
    <rPh sb="24" eb="27">
      <t>ケンチクブツ</t>
    </rPh>
    <rPh sb="28" eb="30">
      <t>シンチク</t>
    </rPh>
    <rPh sb="31" eb="33">
      <t>ゾウチク</t>
    </rPh>
    <rPh sb="33" eb="34">
      <t>オヨ</t>
    </rPh>
    <rPh sb="35" eb="37">
      <t>カイチク</t>
    </rPh>
    <phoneticPr fontId="36"/>
  </si>
  <si>
    <t>8 ＳＲＣ住宅</t>
  </si>
  <si>
    <t>主要構造部が鉄骨鉄筋コンクリート造りのもの</t>
    <rPh sb="0" eb="2">
      <t>シュヨウ</t>
    </rPh>
    <rPh sb="2" eb="4">
      <t>コウゾウ</t>
    </rPh>
    <rPh sb="4" eb="5">
      <t>ブ</t>
    </rPh>
    <rPh sb="6" eb="8">
      <t>テッコツ</t>
    </rPh>
    <rPh sb="8" eb="10">
      <t>テッキン</t>
    </rPh>
    <rPh sb="16" eb="17">
      <t>ツク</t>
    </rPh>
    <phoneticPr fontId="36"/>
  </si>
  <si>
    <t>9 ＲＣ住宅</t>
  </si>
  <si>
    <t>主要構造部が鉄筋コンクリート造りのもの</t>
    <rPh sb="0" eb="2">
      <t>シュヨウ</t>
    </rPh>
    <rPh sb="2" eb="4">
      <t>コウゾウ</t>
    </rPh>
    <rPh sb="4" eb="5">
      <t>ブ</t>
    </rPh>
    <rPh sb="6" eb="8">
      <t>テッキン</t>
    </rPh>
    <rPh sb="14" eb="15">
      <t>ツク</t>
    </rPh>
    <phoneticPr fontId="36"/>
  </si>
  <si>
    <t>10 ＲＣ在来住宅</t>
  </si>
  <si>
    <t>11以外の住宅</t>
    <rPh sb="2" eb="4">
      <t>イガイ</t>
    </rPh>
    <rPh sb="5" eb="7">
      <t>ジュウタク</t>
    </rPh>
    <phoneticPr fontId="36"/>
  </si>
  <si>
    <t>11 ＲＣ量産住宅</t>
  </si>
  <si>
    <t>プレハブ工法住宅</t>
    <rPh sb="4" eb="6">
      <t>コウホウ</t>
    </rPh>
    <rPh sb="6" eb="8">
      <t>ジュウタク</t>
    </rPh>
    <phoneticPr fontId="36"/>
  </si>
  <si>
    <t>12 Ｓ住宅</t>
  </si>
  <si>
    <t>主要構造部が鉄骨造またはその他の金属で作られたもの</t>
    <rPh sb="0" eb="2">
      <t>シュヨウ</t>
    </rPh>
    <rPh sb="2" eb="4">
      <t>コウゾウ</t>
    </rPh>
    <rPh sb="4" eb="5">
      <t>ブ</t>
    </rPh>
    <rPh sb="6" eb="8">
      <t>テッコツ</t>
    </rPh>
    <rPh sb="8" eb="9">
      <t>ツク</t>
    </rPh>
    <rPh sb="14" eb="15">
      <t>タ</t>
    </rPh>
    <rPh sb="16" eb="18">
      <t>キンゾク</t>
    </rPh>
    <rPh sb="19" eb="20">
      <t>ツク</t>
    </rPh>
    <phoneticPr fontId="36"/>
  </si>
  <si>
    <t>13 Ｓ在来住宅</t>
  </si>
  <si>
    <t>14以外の住宅</t>
    <rPh sb="2" eb="4">
      <t>イガイ</t>
    </rPh>
    <rPh sb="5" eb="7">
      <t>ジュウタク</t>
    </rPh>
    <phoneticPr fontId="36"/>
  </si>
  <si>
    <t>14 Ｓ量産住宅</t>
  </si>
  <si>
    <t>15 ＣＢ住宅</t>
  </si>
  <si>
    <t>主要構造部がコンクリート・ブロック造及び他の分類に該当しないもの</t>
    <rPh sb="0" eb="2">
      <t>シュヨウ</t>
    </rPh>
    <rPh sb="2" eb="4">
      <t>コウゾウ</t>
    </rPh>
    <rPh sb="4" eb="5">
      <t>ブ</t>
    </rPh>
    <rPh sb="17" eb="18">
      <t>ツク</t>
    </rPh>
    <rPh sb="18" eb="19">
      <t>オヨ</t>
    </rPh>
    <rPh sb="20" eb="21">
      <t>タ</t>
    </rPh>
    <rPh sb="22" eb="24">
      <t>ブンルイ</t>
    </rPh>
    <rPh sb="25" eb="27">
      <t>ガイトウ</t>
    </rPh>
    <phoneticPr fontId="36"/>
  </si>
  <si>
    <t>16 非住宅建築</t>
  </si>
  <si>
    <t>17 非住宅建築（木造）</t>
  </si>
  <si>
    <t>木造建築物のうち、4以外の建築物の新築、増築及び改築</t>
    <rPh sb="0" eb="2">
      <t>モクゾウ</t>
    </rPh>
    <rPh sb="2" eb="4">
      <t>ケンチク</t>
    </rPh>
    <rPh sb="4" eb="5">
      <t>ブツ</t>
    </rPh>
    <rPh sb="10" eb="12">
      <t>イガイ</t>
    </rPh>
    <rPh sb="13" eb="16">
      <t>ケンチクブツ</t>
    </rPh>
    <rPh sb="17" eb="19">
      <t>シンチク</t>
    </rPh>
    <rPh sb="20" eb="22">
      <t>ゾウチク</t>
    </rPh>
    <rPh sb="22" eb="23">
      <t>オヨ</t>
    </rPh>
    <rPh sb="24" eb="26">
      <t>カイチク</t>
    </rPh>
    <phoneticPr fontId="36"/>
  </si>
  <si>
    <t>18 木造工場</t>
  </si>
  <si>
    <t>工場、作業場及び倉庫</t>
    <rPh sb="0" eb="2">
      <t>コウジョウ</t>
    </rPh>
    <rPh sb="3" eb="5">
      <t>サギョウ</t>
    </rPh>
    <rPh sb="5" eb="6">
      <t>バ</t>
    </rPh>
    <rPh sb="6" eb="7">
      <t>オヨ</t>
    </rPh>
    <rPh sb="8" eb="10">
      <t>ソウコ</t>
    </rPh>
    <phoneticPr fontId="36"/>
  </si>
  <si>
    <t>19 木造事務所</t>
  </si>
  <si>
    <t>事務所、店舗、学校、病院及び他に分類されないもの</t>
    <rPh sb="0" eb="2">
      <t>ジム</t>
    </rPh>
    <rPh sb="2" eb="3">
      <t>ショ</t>
    </rPh>
    <rPh sb="4" eb="6">
      <t>テンポ</t>
    </rPh>
    <rPh sb="7" eb="9">
      <t>ガッコウ</t>
    </rPh>
    <rPh sb="10" eb="12">
      <t>ビョウイン</t>
    </rPh>
    <rPh sb="12" eb="13">
      <t>オヨ</t>
    </rPh>
    <rPh sb="14" eb="15">
      <t>タ</t>
    </rPh>
    <rPh sb="16" eb="18">
      <t>ブンルイ</t>
    </rPh>
    <phoneticPr fontId="36"/>
  </si>
  <si>
    <t>20 非住宅建築（非木造）</t>
  </si>
  <si>
    <t>非木造の建築物のうち、7以外の建築物の新築、増築及び改築</t>
    <rPh sb="0" eb="1">
      <t>ヒ</t>
    </rPh>
    <rPh sb="1" eb="3">
      <t>モクゾウ</t>
    </rPh>
    <rPh sb="4" eb="7">
      <t>ケンチクブツ</t>
    </rPh>
    <rPh sb="12" eb="14">
      <t>イガイ</t>
    </rPh>
    <rPh sb="15" eb="18">
      <t>ケンチクブツ</t>
    </rPh>
    <rPh sb="19" eb="21">
      <t>シンチク</t>
    </rPh>
    <rPh sb="22" eb="24">
      <t>ゾウチク</t>
    </rPh>
    <rPh sb="24" eb="25">
      <t>オヨ</t>
    </rPh>
    <rPh sb="26" eb="28">
      <t>カイチク</t>
    </rPh>
    <phoneticPr fontId="36"/>
  </si>
  <si>
    <t>21 ＳＲＣ工場</t>
  </si>
  <si>
    <t>主要構造部が鉄骨鉄筋コンクリート造の工場、作業場、及び倉庫</t>
    <rPh sb="0" eb="2">
      <t>シュヨウ</t>
    </rPh>
    <rPh sb="2" eb="4">
      <t>コウゾウ</t>
    </rPh>
    <rPh sb="4" eb="5">
      <t>ブ</t>
    </rPh>
    <rPh sb="6" eb="8">
      <t>テッコツ</t>
    </rPh>
    <rPh sb="8" eb="10">
      <t>テッキン</t>
    </rPh>
    <rPh sb="16" eb="17">
      <t>ツク</t>
    </rPh>
    <rPh sb="18" eb="20">
      <t>コウジョウ</t>
    </rPh>
    <rPh sb="21" eb="23">
      <t>サギョウ</t>
    </rPh>
    <rPh sb="23" eb="24">
      <t>バ</t>
    </rPh>
    <rPh sb="25" eb="26">
      <t>オヨ</t>
    </rPh>
    <rPh sb="27" eb="29">
      <t>ソウコ</t>
    </rPh>
    <phoneticPr fontId="36"/>
  </si>
  <si>
    <t>22 ＳＲＣ事務所</t>
  </si>
  <si>
    <t>主要構造部が鉄骨鉄筋コンクリート造の事務所、店舗、学校、病院及びその他21に該当しないもの</t>
    <rPh sb="0" eb="2">
      <t>シュヨウ</t>
    </rPh>
    <rPh sb="2" eb="4">
      <t>コウゾウ</t>
    </rPh>
    <rPh sb="4" eb="5">
      <t>ブ</t>
    </rPh>
    <rPh sb="6" eb="8">
      <t>テッコツ</t>
    </rPh>
    <rPh sb="8" eb="10">
      <t>テッキン</t>
    </rPh>
    <rPh sb="16" eb="17">
      <t>ツク</t>
    </rPh>
    <rPh sb="18" eb="20">
      <t>ジム</t>
    </rPh>
    <rPh sb="20" eb="21">
      <t>ショ</t>
    </rPh>
    <rPh sb="22" eb="24">
      <t>テンポ</t>
    </rPh>
    <rPh sb="25" eb="27">
      <t>ガッコウ</t>
    </rPh>
    <rPh sb="28" eb="30">
      <t>ビョウイン</t>
    </rPh>
    <rPh sb="30" eb="31">
      <t>オヨ</t>
    </rPh>
    <rPh sb="34" eb="35">
      <t>タ</t>
    </rPh>
    <rPh sb="38" eb="40">
      <t>ガイトウ</t>
    </rPh>
    <phoneticPr fontId="36"/>
  </si>
  <si>
    <t>23 ＲＣ工場</t>
  </si>
  <si>
    <t>主要構造部が鉄筋コンクリート造の工場、作業場、倉庫</t>
    <rPh sb="0" eb="2">
      <t>シュヨウ</t>
    </rPh>
    <rPh sb="2" eb="4">
      <t>コウゾウ</t>
    </rPh>
    <rPh sb="4" eb="5">
      <t>ブ</t>
    </rPh>
    <rPh sb="6" eb="8">
      <t>テッキン</t>
    </rPh>
    <rPh sb="14" eb="15">
      <t>ツク</t>
    </rPh>
    <rPh sb="16" eb="18">
      <t>コウジョウ</t>
    </rPh>
    <rPh sb="19" eb="21">
      <t>サギョウ</t>
    </rPh>
    <rPh sb="21" eb="22">
      <t>バ</t>
    </rPh>
    <rPh sb="23" eb="25">
      <t>ソウコ</t>
    </rPh>
    <phoneticPr fontId="36"/>
  </si>
  <si>
    <t>24 ＲＣ学校</t>
  </si>
  <si>
    <t>主要構造部が鉄筋コンクリート造の学校</t>
    <rPh sb="0" eb="2">
      <t>シュヨウ</t>
    </rPh>
    <rPh sb="2" eb="4">
      <t>コウゾウ</t>
    </rPh>
    <rPh sb="4" eb="5">
      <t>ブ</t>
    </rPh>
    <rPh sb="6" eb="8">
      <t>テッキン</t>
    </rPh>
    <rPh sb="14" eb="15">
      <t>ツク</t>
    </rPh>
    <rPh sb="16" eb="18">
      <t>ガッコウ</t>
    </rPh>
    <phoneticPr fontId="36"/>
  </si>
  <si>
    <t>25 ＲＣ事務所</t>
  </si>
  <si>
    <t>主要構造部が鉄筋コンクリート造の事務所、店舗、病院及びその他23、24に該当しないもの</t>
    <rPh sb="0" eb="2">
      <t>シュヨウ</t>
    </rPh>
    <rPh sb="2" eb="4">
      <t>コウゾウ</t>
    </rPh>
    <rPh sb="4" eb="5">
      <t>ブ</t>
    </rPh>
    <rPh sb="6" eb="8">
      <t>テッキン</t>
    </rPh>
    <rPh sb="14" eb="15">
      <t>ツク</t>
    </rPh>
    <rPh sb="16" eb="18">
      <t>ジム</t>
    </rPh>
    <rPh sb="18" eb="19">
      <t>ショ</t>
    </rPh>
    <rPh sb="20" eb="22">
      <t>テンポ</t>
    </rPh>
    <rPh sb="23" eb="25">
      <t>ビョウイン</t>
    </rPh>
    <rPh sb="25" eb="26">
      <t>オヨ</t>
    </rPh>
    <rPh sb="29" eb="30">
      <t>タ</t>
    </rPh>
    <rPh sb="36" eb="38">
      <t>ガイトウ</t>
    </rPh>
    <phoneticPr fontId="36"/>
  </si>
  <si>
    <t>26 Ｓ工場</t>
  </si>
  <si>
    <t>主要構造部が鉄骨またはその他の金属で作られた工場、作業場、倉庫</t>
    <rPh sb="0" eb="2">
      <t>シュヨウ</t>
    </rPh>
    <rPh sb="2" eb="4">
      <t>コウゾウ</t>
    </rPh>
    <rPh sb="4" eb="5">
      <t>ブ</t>
    </rPh>
    <rPh sb="6" eb="8">
      <t>テッコツ</t>
    </rPh>
    <rPh sb="13" eb="14">
      <t>タ</t>
    </rPh>
    <rPh sb="15" eb="17">
      <t>キンゾク</t>
    </rPh>
    <rPh sb="18" eb="19">
      <t>ツク</t>
    </rPh>
    <rPh sb="22" eb="24">
      <t>コウジョウ</t>
    </rPh>
    <rPh sb="25" eb="27">
      <t>サギョウ</t>
    </rPh>
    <rPh sb="27" eb="28">
      <t>バ</t>
    </rPh>
    <rPh sb="29" eb="31">
      <t>ソウコ</t>
    </rPh>
    <phoneticPr fontId="36"/>
  </si>
  <si>
    <t>27 Ｓ事務所</t>
  </si>
  <si>
    <t>主要構造部が鉄骨またはその他の金属で作られた事務所、店舗、病院、学校及びその他26に該当しないもの</t>
    <rPh sb="0" eb="2">
      <t>シュヨウ</t>
    </rPh>
    <rPh sb="2" eb="4">
      <t>コウゾウ</t>
    </rPh>
    <rPh sb="4" eb="5">
      <t>ブ</t>
    </rPh>
    <rPh sb="6" eb="8">
      <t>テッコツ</t>
    </rPh>
    <rPh sb="13" eb="14">
      <t>タ</t>
    </rPh>
    <rPh sb="15" eb="17">
      <t>キンゾク</t>
    </rPh>
    <rPh sb="18" eb="19">
      <t>ツク</t>
    </rPh>
    <rPh sb="22" eb="24">
      <t>ジム</t>
    </rPh>
    <rPh sb="24" eb="25">
      <t>ショ</t>
    </rPh>
    <rPh sb="26" eb="28">
      <t>テンポ</t>
    </rPh>
    <rPh sb="29" eb="31">
      <t>ビョウイン</t>
    </rPh>
    <rPh sb="32" eb="34">
      <t>ガッコウ</t>
    </rPh>
    <rPh sb="34" eb="35">
      <t>オヨ</t>
    </rPh>
    <rPh sb="38" eb="39">
      <t>タ</t>
    </rPh>
    <rPh sb="42" eb="44">
      <t>ガイトウ</t>
    </rPh>
    <phoneticPr fontId="36"/>
  </si>
  <si>
    <t>28 ＣＢ非住宅</t>
  </si>
  <si>
    <t>主要構造部が、コンクリートブロック造及び他の分類に該当しないもの</t>
    <rPh sb="0" eb="2">
      <t>シュヨウ</t>
    </rPh>
    <rPh sb="2" eb="4">
      <t>コウゾウ</t>
    </rPh>
    <rPh sb="4" eb="5">
      <t>ブ</t>
    </rPh>
    <rPh sb="17" eb="18">
      <t>ツク</t>
    </rPh>
    <rPh sb="18" eb="19">
      <t>オヨ</t>
    </rPh>
    <rPh sb="20" eb="21">
      <t>タ</t>
    </rPh>
    <rPh sb="22" eb="24">
      <t>ブンルイ</t>
    </rPh>
    <rPh sb="25" eb="27">
      <t>ガイトウ</t>
    </rPh>
    <phoneticPr fontId="36"/>
  </si>
  <si>
    <t>71 建築補修</t>
    <phoneticPr fontId="36"/>
  </si>
  <si>
    <t>建築物（住宅及び非住宅）に関する機能や耐用年数の向上を伴う改装・改修工事</t>
    <rPh sb="16" eb="18">
      <t>キノウ</t>
    </rPh>
    <rPh sb="19" eb="21">
      <t>タイヨウ</t>
    </rPh>
    <rPh sb="21" eb="23">
      <t>ネンスウ</t>
    </rPh>
    <rPh sb="24" eb="26">
      <t>コウジョウ</t>
    </rPh>
    <rPh sb="27" eb="28">
      <t>トモナ</t>
    </rPh>
    <rPh sb="29" eb="31">
      <t>カイソウ</t>
    </rPh>
    <rPh sb="32" eb="34">
      <t>カイシュウ</t>
    </rPh>
    <rPh sb="34" eb="36">
      <t>コウジ</t>
    </rPh>
    <phoneticPr fontId="36"/>
  </si>
  <si>
    <t>30 公共事業</t>
    <phoneticPr fontId="3"/>
  </si>
  <si>
    <t>農林関係公共事業を除く公共事業</t>
    <rPh sb="0" eb="2">
      <t>ノウリン</t>
    </rPh>
    <rPh sb="2" eb="4">
      <t>カンケイ</t>
    </rPh>
    <rPh sb="4" eb="6">
      <t>コウキョウ</t>
    </rPh>
    <rPh sb="6" eb="8">
      <t>ジギョウ</t>
    </rPh>
    <rPh sb="9" eb="10">
      <t>ノゾ</t>
    </rPh>
    <rPh sb="11" eb="13">
      <t>コウキョウ</t>
    </rPh>
    <rPh sb="13" eb="15">
      <t>ジギョウ</t>
    </rPh>
    <phoneticPr fontId="36"/>
  </si>
  <si>
    <t>31 道路関係公共事業</t>
    <phoneticPr fontId="3"/>
  </si>
  <si>
    <t>32 道   路</t>
    <phoneticPr fontId="3"/>
  </si>
  <si>
    <t>33 一般道路</t>
    <phoneticPr fontId="3"/>
  </si>
  <si>
    <t>34 道路改良</t>
    <phoneticPr fontId="3"/>
  </si>
  <si>
    <t>国及び地方公共団体の行う道路改良事業</t>
    <rPh sb="0" eb="1">
      <t>クニ</t>
    </rPh>
    <rPh sb="1" eb="2">
      <t>オヨ</t>
    </rPh>
    <rPh sb="3" eb="5">
      <t>チホウ</t>
    </rPh>
    <rPh sb="5" eb="7">
      <t>コウキョウ</t>
    </rPh>
    <rPh sb="7" eb="9">
      <t>ダンタイ</t>
    </rPh>
    <rPh sb="10" eb="11">
      <t>オコナ</t>
    </rPh>
    <rPh sb="12" eb="14">
      <t>ドウロ</t>
    </rPh>
    <rPh sb="14" eb="16">
      <t>カイリョウ</t>
    </rPh>
    <rPh sb="16" eb="18">
      <t>ジギョウ</t>
    </rPh>
    <phoneticPr fontId="36"/>
  </si>
  <si>
    <t>35 道路舗装</t>
    <phoneticPr fontId="3"/>
  </si>
  <si>
    <t>国及び地方公共団体の行う道路舗装新設事業</t>
    <rPh sb="0" eb="1">
      <t>クニ</t>
    </rPh>
    <rPh sb="1" eb="2">
      <t>オヨ</t>
    </rPh>
    <rPh sb="3" eb="5">
      <t>チホウ</t>
    </rPh>
    <rPh sb="5" eb="7">
      <t>コウキョウ</t>
    </rPh>
    <rPh sb="7" eb="9">
      <t>ダンタイ</t>
    </rPh>
    <rPh sb="10" eb="11">
      <t>オコナ</t>
    </rPh>
    <rPh sb="12" eb="14">
      <t>ドウロ</t>
    </rPh>
    <rPh sb="14" eb="16">
      <t>ホソウ</t>
    </rPh>
    <rPh sb="16" eb="18">
      <t>シンセツ</t>
    </rPh>
    <rPh sb="18" eb="20">
      <t>ジギョウ</t>
    </rPh>
    <phoneticPr fontId="36"/>
  </si>
  <si>
    <t>36 道路橋梁</t>
    <phoneticPr fontId="3"/>
  </si>
  <si>
    <t>国及び地方公共団体の行う道路橋梁整備事業</t>
    <rPh sb="0" eb="1">
      <t>クニ</t>
    </rPh>
    <rPh sb="1" eb="2">
      <t>オヨ</t>
    </rPh>
    <rPh sb="3" eb="5">
      <t>チホウ</t>
    </rPh>
    <rPh sb="5" eb="7">
      <t>コウキョウ</t>
    </rPh>
    <rPh sb="7" eb="9">
      <t>ダンタイ</t>
    </rPh>
    <rPh sb="10" eb="11">
      <t>オコナ</t>
    </rPh>
    <rPh sb="12" eb="14">
      <t>ドウロ</t>
    </rPh>
    <rPh sb="14" eb="16">
      <t>キョウリョウ</t>
    </rPh>
    <rPh sb="16" eb="18">
      <t>セイビ</t>
    </rPh>
    <rPh sb="18" eb="20">
      <t>ジギョウ</t>
    </rPh>
    <phoneticPr fontId="36"/>
  </si>
  <si>
    <t>37 道路補修</t>
    <phoneticPr fontId="3"/>
  </si>
  <si>
    <t>国及び地方公共団体の行う道路補修事業</t>
    <rPh sb="0" eb="1">
      <t>クニ</t>
    </rPh>
    <rPh sb="1" eb="2">
      <t>オヨ</t>
    </rPh>
    <rPh sb="3" eb="5">
      <t>チホウ</t>
    </rPh>
    <rPh sb="5" eb="7">
      <t>コウキョウ</t>
    </rPh>
    <rPh sb="7" eb="9">
      <t>ダンタイ</t>
    </rPh>
    <rPh sb="10" eb="11">
      <t>オコナ</t>
    </rPh>
    <rPh sb="12" eb="14">
      <t>ドウロ</t>
    </rPh>
    <rPh sb="14" eb="16">
      <t>ホシュウ</t>
    </rPh>
    <rPh sb="16" eb="18">
      <t>ジギョウ</t>
    </rPh>
    <phoneticPr fontId="36"/>
  </si>
  <si>
    <t>38 街路改良</t>
    <phoneticPr fontId="3"/>
  </si>
  <si>
    <t>国及び地方公共団体の行う街路改良事業、街路補修事業</t>
    <rPh sb="0" eb="1">
      <t>クニ</t>
    </rPh>
    <rPh sb="1" eb="2">
      <t>オヨ</t>
    </rPh>
    <rPh sb="3" eb="5">
      <t>チホウ</t>
    </rPh>
    <rPh sb="5" eb="7">
      <t>コウキョウ</t>
    </rPh>
    <rPh sb="7" eb="9">
      <t>ダンタイ</t>
    </rPh>
    <rPh sb="10" eb="11">
      <t>オコナ</t>
    </rPh>
    <rPh sb="12" eb="14">
      <t>ガイロ</t>
    </rPh>
    <rPh sb="14" eb="16">
      <t>カイリョウ</t>
    </rPh>
    <rPh sb="16" eb="18">
      <t>ジギョウ</t>
    </rPh>
    <rPh sb="19" eb="21">
      <t>ガイロ</t>
    </rPh>
    <rPh sb="21" eb="23">
      <t>ホシュウ</t>
    </rPh>
    <rPh sb="23" eb="25">
      <t>ジギョウ</t>
    </rPh>
    <phoneticPr fontId="36"/>
  </si>
  <si>
    <t>39 街路舗装</t>
    <phoneticPr fontId="3"/>
  </si>
  <si>
    <t>国及び地方公共団体の行う街路舗装新設事業</t>
    <rPh sb="0" eb="1">
      <t>クニ</t>
    </rPh>
    <rPh sb="1" eb="2">
      <t>オヨ</t>
    </rPh>
    <rPh sb="3" eb="5">
      <t>チホウ</t>
    </rPh>
    <rPh sb="5" eb="7">
      <t>コウキョウ</t>
    </rPh>
    <rPh sb="7" eb="9">
      <t>ダンタイ</t>
    </rPh>
    <rPh sb="10" eb="11">
      <t>オコナ</t>
    </rPh>
    <rPh sb="12" eb="14">
      <t>ガイロ</t>
    </rPh>
    <rPh sb="14" eb="16">
      <t>ホソウ</t>
    </rPh>
    <rPh sb="16" eb="18">
      <t>シンセツ</t>
    </rPh>
    <rPh sb="18" eb="20">
      <t>ジギョウ</t>
    </rPh>
    <phoneticPr fontId="36"/>
  </si>
  <si>
    <t>40 街路橋梁</t>
    <phoneticPr fontId="3"/>
  </si>
  <si>
    <t>国及び地方公共団体の行う街路橋梁整備事業</t>
    <rPh sb="0" eb="1">
      <t>クニ</t>
    </rPh>
    <rPh sb="1" eb="2">
      <t>オヨ</t>
    </rPh>
    <rPh sb="3" eb="5">
      <t>チホウ</t>
    </rPh>
    <rPh sb="5" eb="7">
      <t>コウキョウ</t>
    </rPh>
    <rPh sb="7" eb="9">
      <t>ダンタイ</t>
    </rPh>
    <rPh sb="10" eb="11">
      <t>オコナ</t>
    </rPh>
    <rPh sb="12" eb="14">
      <t>ガイロ</t>
    </rPh>
    <rPh sb="14" eb="16">
      <t>キョウリョウ</t>
    </rPh>
    <rPh sb="16" eb="18">
      <t>セイビ</t>
    </rPh>
    <rPh sb="18" eb="20">
      <t>ジギョウ</t>
    </rPh>
    <phoneticPr fontId="36"/>
  </si>
  <si>
    <t>41 有料道路</t>
    <phoneticPr fontId="3"/>
  </si>
  <si>
    <t>42 高速有料道路</t>
    <phoneticPr fontId="3"/>
  </si>
  <si>
    <t>43～46の高速道路株式会社の行う高速有料道路建設事業、補修修繕事業</t>
    <rPh sb="6" eb="8">
      <t>コウソク</t>
    </rPh>
    <rPh sb="8" eb="10">
      <t>ドウロ</t>
    </rPh>
    <rPh sb="10" eb="12">
      <t>カブシキ</t>
    </rPh>
    <rPh sb="12" eb="14">
      <t>カイシャ</t>
    </rPh>
    <rPh sb="15" eb="16">
      <t>オコナ</t>
    </rPh>
    <rPh sb="17" eb="19">
      <t>コウソク</t>
    </rPh>
    <rPh sb="19" eb="21">
      <t>ユウリョウ</t>
    </rPh>
    <rPh sb="21" eb="23">
      <t>ドウロ</t>
    </rPh>
    <rPh sb="23" eb="25">
      <t>ケンセツ</t>
    </rPh>
    <rPh sb="25" eb="27">
      <t>ジギョウ</t>
    </rPh>
    <rPh sb="28" eb="30">
      <t>ホシュウ</t>
    </rPh>
    <rPh sb="30" eb="32">
      <t>シュウゼン</t>
    </rPh>
    <rPh sb="32" eb="34">
      <t>ジギョウ</t>
    </rPh>
    <phoneticPr fontId="36"/>
  </si>
  <si>
    <t>43 東日本高速道路（株）
　　中日本高速道路（株）
　　西日本高速道路（株）</t>
    <phoneticPr fontId="3"/>
  </si>
  <si>
    <t>44 首都高速道路（株）</t>
    <phoneticPr fontId="3"/>
  </si>
  <si>
    <t>45 阪神高速道路（株）</t>
    <phoneticPr fontId="3"/>
  </si>
  <si>
    <t>46 本州四国連絡高速道路（株）</t>
    <phoneticPr fontId="3"/>
  </si>
  <si>
    <t>47 一般有料道路</t>
    <phoneticPr fontId="3"/>
  </si>
  <si>
    <t>48 東日本高速道路（株）
　　中日本高速道路（株）
　　西日本高速道路（株）</t>
    <phoneticPr fontId="3"/>
  </si>
  <si>
    <t>48の高速道路株式会社の行う一般有料道路建設事業、補修修繕事業</t>
    <rPh sb="14" eb="16">
      <t>イッパン</t>
    </rPh>
    <rPh sb="16" eb="18">
      <t>ユウリョウ</t>
    </rPh>
    <rPh sb="18" eb="20">
      <t>ドウロ</t>
    </rPh>
    <phoneticPr fontId="36"/>
  </si>
  <si>
    <t>49 地方公社等</t>
    <phoneticPr fontId="3"/>
  </si>
  <si>
    <t>地方公共団体及び地方道路公社の行う一般有料道路建設事業、補修修繕事業</t>
    <rPh sb="0" eb="2">
      <t>チホウ</t>
    </rPh>
    <rPh sb="2" eb="4">
      <t>コウキョウ</t>
    </rPh>
    <rPh sb="4" eb="6">
      <t>ダンタイ</t>
    </rPh>
    <rPh sb="6" eb="7">
      <t>オヨ</t>
    </rPh>
    <rPh sb="8" eb="10">
      <t>チホウ</t>
    </rPh>
    <rPh sb="10" eb="12">
      <t>ドウロ</t>
    </rPh>
    <rPh sb="12" eb="14">
      <t>コウシャ</t>
    </rPh>
    <rPh sb="15" eb="16">
      <t>オコナ</t>
    </rPh>
    <rPh sb="17" eb="19">
      <t>イッパン</t>
    </rPh>
    <rPh sb="19" eb="21">
      <t>ユウリョウ</t>
    </rPh>
    <rPh sb="21" eb="23">
      <t>ドウロ</t>
    </rPh>
    <rPh sb="23" eb="25">
      <t>ケンセツ</t>
    </rPh>
    <rPh sb="25" eb="27">
      <t>ジギョウ</t>
    </rPh>
    <rPh sb="28" eb="30">
      <t>ホシュウ</t>
    </rPh>
    <rPh sb="30" eb="32">
      <t>シュウゼン</t>
    </rPh>
    <rPh sb="32" eb="34">
      <t>ジギョウ</t>
    </rPh>
    <phoneticPr fontId="36"/>
  </si>
  <si>
    <t>50 区画整理</t>
    <phoneticPr fontId="3"/>
  </si>
  <si>
    <t>国及び地方公共団体の行う土地区画整理事業</t>
    <rPh sb="0" eb="1">
      <t>クニ</t>
    </rPh>
    <rPh sb="1" eb="2">
      <t>オヨ</t>
    </rPh>
    <rPh sb="3" eb="5">
      <t>チホウ</t>
    </rPh>
    <rPh sb="5" eb="7">
      <t>コウキョウ</t>
    </rPh>
    <rPh sb="7" eb="9">
      <t>ダンタイ</t>
    </rPh>
    <rPh sb="10" eb="11">
      <t>オコナ</t>
    </rPh>
    <rPh sb="12" eb="14">
      <t>トチ</t>
    </rPh>
    <rPh sb="14" eb="16">
      <t>クカク</t>
    </rPh>
    <rPh sb="16" eb="18">
      <t>セイリ</t>
    </rPh>
    <rPh sb="18" eb="20">
      <t>ジギョウ</t>
    </rPh>
    <phoneticPr fontId="36"/>
  </si>
  <si>
    <t>51 河川・下水道・その他の公共事業</t>
    <phoneticPr fontId="3"/>
  </si>
  <si>
    <t>52 治水</t>
    <phoneticPr fontId="3"/>
  </si>
  <si>
    <t>53 河川改修</t>
    <phoneticPr fontId="3"/>
  </si>
  <si>
    <t>国及び地方公共団体の行う河川事業</t>
    <rPh sb="0" eb="1">
      <t>クニ</t>
    </rPh>
    <rPh sb="1" eb="2">
      <t>オヨ</t>
    </rPh>
    <rPh sb="3" eb="5">
      <t>チホウ</t>
    </rPh>
    <rPh sb="5" eb="7">
      <t>コウキョウ</t>
    </rPh>
    <rPh sb="7" eb="9">
      <t>ダンタイ</t>
    </rPh>
    <rPh sb="10" eb="11">
      <t>オコナ</t>
    </rPh>
    <rPh sb="12" eb="14">
      <t>カセン</t>
    </rPh>
    <rPh sb="14" eb="16">
      <t>ジギョウ</t>
    </rPh>
    <phoneticPr fontId="36"/>
  </si>
  <si>
    <t>54 河川総合開発</t>
    <rPh sb="7" eb="9">
      <t>カイハツ</t>
    </rPh>
    <phoneticPr fontId="3"/>
  </si>
  <si>
    <t>国及び地方公共団体の行う河川総合開発事業並びに独立行政法人水資源機構の行う事業</t>
    <rPh sb="0" eb="1">
      <t>クニ</t>
    </rPh>
    <rPh sb="1" eb="2">
      <t>オヨ</t>
    </rPh>
    <rPh sb="3" eb="5">
      <t>チホウ</t>
    </rPh>
    <rPh sb="5" eb="7">
      <t>コウキョウ</t>
    </rPh>
    <rPh sb="7" eb="9">
      <t>ダンタイ</t>
    </rPh>
    <rPh sb="10" eb="11">
      <t>オコナ</t>
    </rPh>
    <rPh sb="12" eb="14">
      <t>カセン</t>
    </rPh>
    <rPh sb="14" eb="16">
      <t>ソウゴウ</t>
    </rPh>
    <rPh sb="16" eb="18">
      <t>カイハツ</t>
    </rPh>
    <rPh sb="18" eb="20">
      <t>ジギョウ</t>
    </rPh>
    <rPh sb="20" eb="21">
      <t>ナラ</t>
    </rPh>
    <rPh sb="23" eb="25">
      <t>ドクリツ</t>
    </rPh>
    <rPh sb="25" eb="27">
      <t>ギョウセイ</t>
    </rPh>
    <rPh sb="27" eb="29">
      <t>ホウジン</t>
    </rPh>
    <rPh sb="29" eb="32">
      <t>ミズシゲン</t>
    </rPh>
    <rPh sb="32" eb="34">
      <t>キコウ</t>
    </rPh>
    <rPh sb="35" eb="36">
      <t>オコナ</t>
    </rPh>
    <rPh sb="37" eb="39">
      <t>ジギョウ</t>
    </rPh>
    <phoneticPr fontId="36"/>
  </si>
  <si>
    <t>55 海岸</t>
    <phoneticPr fontId="3"/>
  </si>
  <si>
    <t>国及び地方公共団体の行う海岸事業</t>
    <rPh sb="0" eb="1">
      <t>クニ</t>
    </rPh>
    <rPh sb="1" eb="2">
      <t>オヨ</t>
    </rPh>
    <rPh sb="3" eb="5">
      <t>チホウ</t>
    </rPh>
    <rPh sb="5" eb="7">
      <t>コウキョウ</t>
    </rPh>
    <rPh sb="7" eb="9">
      <t>ダンタイ</t>
    </rPh>
    <rPh sb="10" eb="11">
      <t>オコナ</t>
    </rPh>
    <rPh sb="12" eb="14">
      <t>カイガン</t>
    </rPh>
    <rPh sb="14" eb="16">
      <t>ジギョウ</t>
    </rPh>
    <phoneticPr fontId="36"/>
  </si>
  <si>
    <t>56 砂防</t>
    <rPh sb="3" eb="5">
      <t>サボウ</t>
    </rPh>
    <phoneticPr fontId="3"/>
  </si>
  <si>
    <t>国及び地方公共団体の行う防砂事業及び地すべり対策事業</t>
    <rPh sb="0" eb="1">
      <t>クニ</t>
    </rPh>
    <rPh sb="1" eb="2">
      <t>オヨ</t>
    </rPh>
    <rPh sb="3" eb="5">
      <t>チホウ</t>
    </rPh>
    <rPh sb="5" eb="7">
      <t>コウキョウ</t>
    </rPh>
    <rPh sb="7" eb="9">
      <t>ダンタイ</t>
    </rPh>
    <rPh sb="10" eb="11">
      <t>オコナ</t>
    </rPh>
    <rPh sb="12" eb="14">
      <t>ボウサ</t>
    </rPh>
    <rPh sb="14" eb="16">
      <t>ジギョウ</t>
    </rPh>
    <rPh sb="16" eb="17">
      <t>オヨ</t>
    </rPh>
    <rPh sb="18" eb="19">
      <t>ジ</t>
    </rPh>
    <rPh sb="22" eb="24">
      <t>タイサク</t>
    </rPh>
    <rPh sb="24" eb="26">
      <t>ジギョウ</t>
    </rPh>
    <phoneticPr fontId="36"/>
  </si>
  <si>
    <t>57 下水道</t>
    <phoneticPr fontId="3"/>
  </si>
  <si>
    <t>地方公共団体及び地方公営企業の行う下水道事業の構築物の建設事業</t>
    <rPh sb="0" eb="2">
      <t>チホウ</t>
    </rPh>
    <rPh sb="2" eb="4">
      <t>コウキョウ</t>
    </rPh>
    <rPh sb="4" eb="6">
      <t>ダンタイ</t>
    </rPh>
    <rPh sb="6" eb="7">
      <t>オヨ</t>
    </rPh>
    <rPh sb="8" eb="10">
      <t>チホウ</t>
    </rPh>
    <rPh sb="10" eb="12">
      <t>コウエイ</t>
    </rPh>
    <rPh sb="12" eb="14">
      <t>キギョウ</t>
    </rPh>
    <rPh sb="15" eb="16">
      <t>オコナ</t>
    </rPh>
    <rPh sb="17" eb="20">
      <t>ゲスイドウ</t>
    </rPh>
    <rPh sb="20" eb="22">
      <t>ジギョウ</t>
    </rPh>
    <rPh sb="23" eb="26">
      <t>コウチクブツ</t>
    </rPh>
    <rPh sb="27" eb="29">
      <t>ケンセツ</t>
    </rPh>
    <rPh sb="29" eb="31">
      <t>ジギョウ</t>
    </rPh>
    <phoneticPr fontId="36"/>
  </si>
  <si>
    <t>58 港湾・漁港</t>
    <phoneticPr fontId="3"/>
  </si>
  <si>
    <t>国及び地方公共団体の行う港湾事業、漁港事業、沿岸漁場整備事業及び離島電気事業</t>
    <rPh sb="0" eb="1">
      <t>クニ</t>
    </rPh>
    <rPh sb="1" eb="2">
      <t>オヨ</t>
    </rPh>
    <rPh sb="3" eb="5">
      <t>チホウ</t>
    </rPh>
    <rPh sb="5" eb="7">
      <t>コウキョウ</t>
    </rPh>
    <rPh sb="7" eb="9">
      <t>ダンタイ</t>
    </rPh>
    <rPh sb="10" eb="11">
      <t>オコナ</t>
    </rPh>
    <rPh sb="12" eb="14">
      <t>コウワン</t>
    </rPh>
    <rPh sb="14" eb="16">
      <t>ジギョウ</t>
    </rPh>
    <rPh sb="17" eb="19">
      <t>ギョコウ</t>
    </rPh>
    <rPh sb="19" eb="21">
      <t>ジギョウ</t>
    </rPh>
    <rPh sb="22" eb="24">
      <t>エンガン</t>
    </rPh>
    <rPh sb="24" eb="26">
      <t>ギョジョウ</t>
    </rPh>
    <rPh sb="26" eb="28">
      <t>セイビ</t>
    </rPh>
    <rPh sb="28" eb="30">
      <t>ジギョウ</t>
    </rPh>
    <rPh sb="30" eb="31">
      <t>オヨ</t>
    </rPh>
    <rPh sb="32" eb="34">
      <t>リトウ</t>
    </rPh>
    <rPh sb="34" eb="36">
      <t>デンキ</t>
    </rPh>
    <rPh sb="36" eb="38">
      <t>ジギョウ</t>
    </rPh>
    <phoneticPr fontId="36"/>
  </si>
  <si>
    <t>59 空港</t>
    <phoneticPr fontId="3"/>
  </si>
  <si>
    <t>国、地方公共団体、成田国際空港株式会社、中部国際空港株式会社及び関西国際空港株式会社の行う空港整備事業</t>
    <rPh sb="0" eb="1">
      <t>クニ</t>
    </rPh>
    <rPh sb="2" eb="4">
      <t>チホウ</t>
    </rPh>
    <rPh sb="4" eb="6">
      <t>コウキョウ</t>
    </rPh>
    <rPh sb="6" eb="8">
      <t>ダンタイ</t>
    </rPh>
    <rPh sb="9" eb="11">
      <t>ナリタ</t>
    </rPh>
    <rPh sb="11" eb="13">
      <t>コクサイ</t>
    </rPh>
    <rPh sb="13" eb="15">
      <t>クウコウ</t>
    </rPh>
    <rPh sb="15" eb="17">
      <t>カブシキ</t>
    </rPh>
    <rPh sb="17" eb="19">
      <t>カイシャ</t>
    </rPh>
    <rPh sb="20" eb="22">
      <t>チュウブ</t>
    </rPh>
    <rPh sb="22" eb="24">
      <t>コクサイ</t>
    </rPh>
    <rPh sb="24" eb="26">
      <t>クウコウ</t>
    </rPh>
    <rPh sb="26" eb="28">
      <t>カブシキ</t>
    </rPh>
    <rPh sb="28" eb="30">
      <t>カイシャ</t>
    </rPh>
    <rPh sb="30" eb="31">
      <t>オヨ</t>
    </rPh>
    <rPh sb="32" eb="34">
      <t>カンサイ</t>
    </rPh>
    <rPh sb="34" eb="36">
      <t>コクサイ</t>
    </rPh>
    <rPh sb="36" eb="38">
      <t>クウコウ</t>
    </rPh>
    <rPh sb="38" eb="42">
      <t>カブシキガイシャ</t>
    </rPh>
    <rPh sb="43" eb="44">
      <t>オコナ</t>
    </rPh>
    <rPh sb="45" eb="47">
      <t>クウコウ</t>
    </rPh>
    <rPh sb="47" eb="49">
      <t>セイビ</t>
    </rPh>
    <rPh sb="49" eb="51">
      <t>ジギョウ</t>
    </rPh>
    <phoneticPr fontId="36"/>
  </si>
  <si>
    <t>60 廃棄物処理施設</t>
    <phoneticPr fontId="3"/>
  </si>
  <si>
    <t>地方公共団体の行う廃棄物処理事業</t>
    <rPh sb="0" eb="2">
      <t>チホウ</t>
    </rPh>
    <rPh sb="2" eb="4">
      <t>コウキョウ</t>
    </rPh>
    <rPh sb="4" eb="6">
      <t>ダンタイ</t>
    </rPh>
    <rPh sb="7" eb="8">
      <t>オコナ</t>
    </rPh>
    <rPh sb="9" eb="12">
      <t>ハイキブツ</t>
    </rPh>
    <rPh sb="12" eb="14">
      <t>ショリ</t>
    </rPh>
    <rPh sb="14" eb="16">
      <t>ジギョウ</t>
    </rPh>
    <phoneticPr fontId="36"/>
  </si>
  <si>
    <t>61 公園</t>
    <phoneticPr fontId="3"/>
  </si>
  <si>
    <t>国及び地方公共団体の行う公園及び緑地保全事業</t>
    <rPh sb="0" eb="1">
      <t>クニ</t>
    </rPh>
    <rPh sb="1" eb="2">
      <t>オヨ</t>
    </rPh>
    <rPh sb="3" eb="5">
      <t>チホウ</t>
    </rPh>
    <rPh sb="5" eb="7">
      <t>コウキョウ</t>
    </rPh>
    <rPh sb="7" eb="9">
      <t>ダンタイ</t>
    </rPh>
    <rPh sb="10" eb="11">
      <t>オコナ</t>
    </rPh>
    <rPh sb="12" eb="14">
      <t>コウエン</t>
    </rPh>
    <rPh sb="14" eb="15">
      <t>オヨ</t>
    </rPh>
    <rPh sb="16" eb="18">
      <t>リョクチ</t>
    </rPh>
    <rPh sb="18" eb="20">
      <t>ホゼン</t>
    </rPh>
    <rPh sb="20" eb="22">
      <t>ジギョウ</t>
    </rPh>
    <phoneticPr fontId="36"/>
  </si>
  <si>
    <t>62 災害復旧</t>
    <phoneticPr fontId="3"/>
  </si>
  <si>
    <t>国及び地方公共団体の行う31～59の事業の災害復旧事業及び鉱害復旧事業</t>
    <rPh sb="0" eb="1">
      <t>クニ</t>
    </rPh>
    <rPh sb="1" eb="2">
      <t>オヨ</t>
    </rPh>
    <rPh sb="3" eb="5">
      <t>チホウ</t>
    </rPh>
    <rPh sb="5" eb="7">
      <t>コウキョウ</t>
    </rPh>
    <rPh sb="7" eb="9">
      <t>ダンタイ</t>
    </rPh>
    <rPh sb="10" eb="11">
      <t>オコナ</t>
    </rPh>
    <rPh sb="18" eb="20">
      <t>ジギョウ</t>
    </rPh>
    <rPh sb="21" eb="23">
      <t>サイガイ</t>
    </rPh>
    <rPh sb="23" eb="25">
      <t>フッキュウ</t>
    </rPh>
    <rPh sb="25" eb="27">
      <t>ジギョウ</t>
    </rPh>
    <rPh sb="27" eb="28">
      <t>オヨ</t>
    </rPh>
    <rPh sb="29" eb="31">
      <t>コウガイ</t>
    </rPh>
    <rPh sb="31" eb="33">
      <t>フッキュウ</t>
    </rPh>
    <rPh sb="33" eb="35">
      <t>ジギョウ</t>
    </rPh>
    <phoneticPr fontId="36"/>
  </si>
  <si>
    <t>63 農林関係公共事業</t>
    <phoneticPr fontId="3"/>
  </si>
  <si>
    <t>国及び地方公共団体の行う農業土木事業、林道事業、治山事業及びこれらの事業の災害復旧事業</t>
    <rPh sb="0" eb="1">
      <t>クニ</t>
    </rPh>
    <rPh sb="1" eb="2">
      <t>オヨ</t>
    </rPh>
    <rPh sb="3" eb="5">
      <t>チホウ</t>
    </rPh>
    <rPh sb="5" eb="7">
      <t>コウキョウ</t>
    </rPh>
    <rPh sb="7" eb="9">
      <t>ダンタイ</t>
    </rPh>
    <rPh sb="10" eb="11">
      <t>オコナ</t>
    </rPh>
    <rPh sb="12" eb="14">
      <t>ノウギョウ</t>
    </rPh>
    <rPh sb="14" eb="16">
      <t>ドボク</t>
    </rPh>
    <rPh sb="16" eb="18">
      <t>ジギョウ</t>
    </rPh>
    <rPh sb="19" eb="21">
      <t>リンドウ</t>
    </rPh>
    <rPh sb="21" eb="23">
      <t>ジギョウ</t>
    </rPh>
    <rPh sb="24" eb="25">
      <t>オサ</t>
    </rPh>
    <rPh sb="25" eb="26">
      <t>ヤマ</t>
    </rPh>
    <rPh sb="26" eb="28">
      <t>ジギョウ</t>
    </rPh>
    <rPh sb="28" eb="29">
      <t>オヨ</t>
    </rPh>
    <rPh sb="34" eb="36">
      <t>ジギョウ</t>
    </rPh>
    <rPh sb="37" eb="39">
      <t>サイガイ</t>
    </rPh>
    <rPh sb="39" eb="41">
      <t>フッキュウ</t>
    </rPh>
    <rPh sb="41" eb="43">
      <t>ジギョウ</t>
    </rPh>
    <phoneticPr fontId="36"/>
  </si>
  <si>
    <t>64 その他の土木建設</t>
    <rPh sb="7" eb="9">
      <t>ドボク</t>
    </rPh>
    <rPh sb="9" eb="11">
      <t>ケンセツ</t>
    </rPh>
    <phoneticPr fontId="3"/>
  </si>
  <si>
    <t>65 鉄道軌道建設</t>
    <phoneticPr fontId="3"/>
  </si>
  <si>
    <t>JR、独立行政法人鉄道建設・運輸施設整備支援機構、公営鉄道、私鉄、東京地下鉄株式会社及び本州四国連絡高速道路株式会社の行う鉄道軌道に関する構築物の新設工事及び施設保全の取替補修工事</t>
    <rPh sb="3" eb="5">
      <t>ドクリツ</t>
    </rPh>
    <rPh sb="5" eb="7">
      <t>ギョウセイ</t>
    </rPh>
    <rPh sb="7" eb="9">
      <t>ホウジン</t>
    </rPh>
    <rPh sb="9" eb="11">
      <t>テツドウ</t>
    </rPh>
    <rPh sb="11" eb="13">
      <t>ケンセツ</t>
    </rPh>
    <rPh sb="14" eb="16">
      <t>ウンユ</t>
    </rPh>
    <rPh sb="16" eb="18">
      <t>シセツ</t>
    </rPh>
    <rPh sb="18" eb="20">
      <t>セイビ</t>
    </rPh>
    <rPh sb="20" eb="22">
      <t>シエン</t>
    </rPh>
    <rPh sb="22" eb="24">
      <t>キコウ</t>
    </rPh>
    <rPh sb="25" eb="27">
      <t>コウエイ</t>
    </rPh>
    <rPh sb="27" eb="29">
      <t>テツドウ</t>
    </rPh>
    <rPh sb="30" eb="32">
      <t>シテツ</t>
    </rPh>
    <rPh sb="33" eb="35">
      <t>トウキョウ</t>
    </rPh>
    <rPh sb="35" eb="38">
      <t>チカテツ</t>
    </rPh>
    <rPh sb="38" eb="40">
      <t>カブシキ</t>
    </rPh>
    <rPh sb="40" eb="42">
      <t>カイシャ</t>
    </rPh>
    <rPh sb="42" eb="43">
      <t>オヨ</t>
    </rPh>
    <rPh sb="44" eb="46">
      <t>ホンシュウ</t>
    </rPh>
    <rPh sb="46" eb="48">
      <t>シコク</t>
    </rPh>
    <rPh sb="48" eb="50">
      <t>レンラク</t>
    </rPh>
    <rPh sb="50" eb="52">
      <t>コウソク</t>
    </rPh>
    <rPh sb="52" eb="54">
      <t>ドウロ</t>
    </rPh>
    <rPh sb="54" eb="56">
      <t>カブシキ</t>
    </rPh>
    <rPh sb="56" eb="58">
      <t>カイシャ</t>
    </rPh>
    <rPh sb="59" eb="60">
      <t>オコナ</t>
    </rPh>
    <rPh sb="61" eb="63">
      <t>テツドウ</t>
    </rPh>
    <rPh sb="63" eb="65">
      <t>キドウ</t>
    </rPh>
    <rPh sb="66" eb="67">
      <t>カン</t>
    </rPh>
    <rPh sb="69" eb="72">
      <t>コウチクブツ</t>
    </rPh>
    <rPh sb="73" eb="75">
      <t>シンセツ</t>
    </rPh>
    <rPh sb="75" eb="77">
      <t>コウジ</t>
    </rPh>
    <rPh sb="77" eb="78">
      <t>オヨ</t>
    </rPh>
    <rPh sb="79" eb="81">
      <t>シセツ</t>
    </rPh>
    <rPh sb="81" eb="83">
      <t>ホゼン</t>
    </rPh>
    <rPh sb="84" eb="86">
      <t>トリカ</t>
    </rPh>
    <rPh sb="86" eb="88">
      <t>ホシュウ</t>
    </rPh>
    <rPh sb="88" eb="90">
      <t>コウジ</t>
    </rPh>
    <phoneticPr fontId="36"/>
  </si>
  <si>
    <t>66 電力施設建設</t>
    <phoneticPr fontId="3"/>
  </si>
  <si>
    <t>10電力株式会社、電源開発株式会社、地方公営企業　その他の電気事業者の行う電気事業及び日本原子力発電株式会社の発送配電施設に関する構築物の建設及び施設保全の取替補修工事</t>
    <rPh sb="2" eb="4">
      <t>デンリョク</t>
    </rPh>
    <rPh sb="4" eb="8">
      <t>カブシキガイシャ</t>
    </rPh>
    <rPh sb="9" eb="11">
      <t>デンゲン</t>
    </rPh>
    <rPh sb="11" eb="13">
      <t>カイハツ</t>
    </rPh>
    <rPh sb="13" eb="17">
      <t>カブシキガイシャ</t>
    </rPh>
    <rPh sb="18" eb="20">
      <t>チホウ</t>
    </rPh>
    <rPh sb="20" eb="22">
      <t>コウエイ</t>
    </rPh>
    <rPh sb="22" eb="24">
      <t>キギョウ</t>
    </rPh>
    <rPh sb="27" eb="28">
      <t>タ</t>
    </rPh>
    <rPh sb="29" eb="31">
      <t>デンキ</t>
    </rPh>
    <rPh sb="31" eb="34">
      <t>ジギョウシャ</t>
    </rPh>
    <rPh sb="35" eb="36">
      <t>オコナ</t>
    </rPh>
    <rPh sb="37" eb="39">
      <t>デンキ</t>
    </rPh>
    <rPh sb="39" eb="41">
      <t>ジギョウ</t>
    </rPh>
    <rPh sb="41" eb="42">
      <t>オヨ</t>
    </rPh>
    <rPh sb="43" eb="45">
      <t>ニホン</t>
    </rPh>
    <rPh sb="45" eb="48">
      <t>ゲンシリョク</t>
    </rPh>
    <rPh sb="48" eb="50">
      <t>ハツデン</t>
    </rPh>
    <rPh sb="50" eb="54">
      <t>カブシキガイシャ</t>
    </rPh>
    <rPh sb="55" eb="57">
      <t>ハッソウ</t>
    </rPh>
    <rPh sb="57" eb="58">
      <t>クバ</t>
    </rPh>
    <rPh sb="58" eb="59">
      <t>デン</t>
    </rPh>
    <rPh sb="59" eb="61">
      <t>シセツ</t>
    </rPh>
    <rPh sb="62" eb="63">
      <t>カン</t>
    </rPh>
    <rPh sb="65" eb="68">
      <t>コウチクブツ</t>
    </rPh>
    <rPh sb="69" eb="71">
      <t>ケンセツ</t>
    </rPh>
    <rPh sb="71" eb="72">
      <t>オヨ</t>
    </rPh>
    <rPh sb="73" eb="75">
      <t>シセツ</t>
    </rPh>
    <rPh sb="75" eb="77">
      <t>ホゼン</t>
    </rPh>
    <rPh sb="78" eb="80">
      <t>トリカ</t>
    </rPh>
    <rPh sb="80" eb="82">
      <t>ホシュウ</t>
    </rPh>
    <rPh sb="82" eb="84">
      <t>コウジ</t>
    </rPh>
    <phoneticPr fontId="36"/>
  </si>
  <si>
    <t>67 電気通信施設建設</t>
    <phoneticPr fontId="3"/>
  </si>
  <si>
    <t>電気通信事業者、放送事業者の行う電気通信線路施設等に関する構築物の建設事業及び施設保全の取替補修工事</t>
    <rPh sb="0" eb="2">
      <t>デンキ</t>
    </rPh>
    <rPh sb="2" eb="4">
      <t>ツウシン</t>
    </rPh>
    <rPh sb="4" eb="7">
      <t>ジギョウシャ</t>
    </rPh>
    <rPh sb="8" eb="10">
      <t>ホウソウ</t>
    </rPh>
    <rPh sb="10" eb="12">
      <t>ジギョウ</t>
    </rPh>
    <rPh sb="12" eb="13">
      <t>シャ</t>
    </rPh>
    <rPh sb="14" eb="15">
      <t>オコナ</t>
    </rPh>
    <rPh sb="16" eb="18">
      <t>デンキ</t>
    </rPh>
    <rPh sb="18" eb="20">
      <t>ツウシン</t>
    </rPh>
    <rPh sb="20" eb="22">
      <t>センロ</t>
    </rPh>
    <rPh sb="22" eb="24">
      <t>シセツ</t>
    </rPh>
    <rPh sb="24" eb="25">
      <t>トウ</t>
    </rPh>
    <rPh sb="26" eb="27">
      <t>カン</t>
    </rPh>
    <rPh sb="29" eb="32">
      <t>コウチクブツ</t>
    </rPh>
    <rPh sb="33" eb="35">
      <t>ケンセツ</t>
    </rPh>
    <rPh sb="35" eb="37">
      <t>ジギョウ</t>
    </rPh>
    <rPh sb="37" eb="38">
      <t>オヨ</t>
    </rPh>
    <rPh sb="39" eb="41">
      <t>シセツ</t>
    </rPh>
    <rPh sb="41" eb="43">
      <t>ホゼン</t>
    </rPh>
    <rPh sb="44" eb="46">
      <t>トリカ</t>
    </rPh>
    <rPh sb="46" eb="48">
      <t>ホシュウ</t>
    </rPh>
    <rPh sb="48" eb="50">
      <t>コウジ</t>
    </rPh>
    <phoneticPr fontId="36"/>
  </si>
  <si>
    <t>68 上・工業用水道</t>
    <phoneticPr fontId="3"/>
  </si>
  <si>
    <t>地方公営企業等の行う上水道事業における建設事業、工業用水道事業及び簡易水道事業</t>
    <rPh sb="0" eb="2">
      <t>チホウ</t>
    </rPh>
    <rPh sb="2" eb="4">
      <t>コウエイ</t>
    </rPh>
    <rPh sb="4" eb="6">
      <t>キギョウ</t>
    </rPh>
    <rPh sb="6" eb="7">
      <t>トウ</t>
    </rPh>
    <rPh sb="8" eb="9">
      <t>オコナ</t>
    </rPh>
    <rPh sb="10" eb="13">
      <t>ジョウスイドウ</t>
    </rPh>
    <rPh sb="13" eb="15">
      <t>ジギョウ</t>
    </rPh>
    <rPh sb="19" eb="21">
      <t>ケンセツ</t>
    </rPh>
    <rPh sb="21" eb="23">
      <t>ジギョウ</t>
    </rPh>
    <rPh sb="24" eb="27">
      <t>コウギョウヨウ</t>
    </rPh>
    <rPh sb="27" eb="29">
      <t>スイドウ</t>
    </rPh>
    <rPh sb="29" eb="31">
      <t>ジギョウ</t>
    </rPh>
    <rPh sb="31" eb="32">
      <t>オヨ</t>
    </rPh>
    <rPh sb="33" eb="35">
      <t>カンイ</t>
    </rPh>
    <rPh sb="35" eb="37">
      <t>スイドウ</t>
    </rPh>
    <rPh sb="37" eb="39">
      <t>ジギョウ</t>
    </rPh>
    <phoneticPr fontId="36"/>
  </si>
  <si>
    <t>69 土地造成</t>
    <phoneticPr fontId="3"/>
  </si>
  <si>
    <t>独立行政法人都市再生機構、地方公共団体、港湾整備関係等及び民間の行う土地造成、臨海部土地造成事業等</t>
    <rPh sb="0" eb="2">
      <t>ドクリツ</t>
    </rPh>
    <rPh sb="2" eb="4">
      <t>ギョウセイ</t>
    </rPh>
    <rPh sb="4" eb="6">
      <t>ホウジン</t>
    </rPh>
    <rPh sb="6" eb="8">
      <t>トシ</t>
    </rPh>
    <rPh sb="8" eb="10">
      <t>サイセイ</t>
    </rPh>
    <rPh sb="10" eb="12">
      <t>キコウ</t>
    </rPh>
    <rPh sb="13" eb="15">
      <t>チホウ</t>
    </rPh>
    <rPh sb="15" eb="17">
      <t>コウキョウ</t>
    </rPh>
    <rPh sb="17" eb="19">
      <t>ダンタイ</t>
    </rPh>
    <rPh sb="20" eb="22">
      <t>コウワン</t>
    </rPh>
    <rPh sb="22" eb="24">
      <t>セイビ</t>
    </rPh>
    <rPh sb="24" eb="26">
      <t>カンケイ</t>
    </rPh>
    <rPh sb="26" eb="27">
      <t>トウ</t>
    </rPh>
    <rPh sb="27" eb="28">
      <t>オヨ</t>
    </rPh>
    <rPh sb="29" eb="31">
      <t>ミンカン</t>
    </rPh>
    <rPh sb="32" eb="33">
      <t>オコナ</t>
    </rPh>
    <rPh sb="34" eb="36">
      <t>トチ</t>
    </rPh>
    <rPh sb="36" eb="38">
      <t>ゾウセイ</t>
    </rPh>
    <rPh sb="39" eb="41">
      <t>リンカイ</t>
    </rPh>
    <rPh sb="41" eb="42">
      <t>ブ</t>
    </rPh>
    <rPh sb="42" eb="44">
      <t>トチ</t>
    </rPh>
    <rPh sb="44" eb="46">
      <t>ゾウセイ</t>
    </rPh>
    <rPh sb="46" eb="48">
      <t>ジギョウ</t>
    </rPh>
    <rPh sb="48" eb="49">
      <t>トウ</t>
    </rPh>
    <phoneticPr fontId="36"/>
  </si>
  <si>
    <t>70 その他の土木</t>
    <phoneticPr fontId="3"/>
  </si>
  <si>
    <t>（民間構築物）</t>
  </si>
  <si>
    <t>民間企業等が行う土木構築物の建設事業</t>
    <rPh sb="0" eb="2">
      <t>ミンカン</t>
    </rPh>
    <rPh sb="2" eb="4">
      <t>キギョウ</t>
    </rPh>
    <rPh sb="4" eb="5">
      <t>トウ</t>
    </rPh>
    <rPh sb="6" eb="7">
      <t>オコナ</t>
    </rPh>
    <rPh sb="8" eb="10">
      <t>ドボク</t>
    </rPh>
    <rPh sb="10" eb="13">
      <t>コウチクブツ</t>
    </rPh>
    <rPh sb="14" eb="16">
      <t>ケンセツ</t>
    </rPh>
    <rPh sb="16" eb="18">
      <t>ジギョウ</t>
    </rPh>
    <phoneticPr fontId="36"/>
  </si>
  <si>
    <t>（ガス）</t>
  </si>
  <si>
    <t>民間ガス会社及び地方公営企業の行うガス事業の貯槽の建設工事</t>
    <rPh sb="0" eb="2">
      <t>ミンカン</t>
    </rPh>
    <rPh sb="4" eb="6">
      <t>カイシャ</t>
    </rPh>
    <rPh sb="6" eb="7">
      <t>オヨ</t>
    </rPh>
    <rPh sb="8" eb="10">
      <t>チホウ</t>
    </rPh>
    <rPh sb="10" eb="12">
      <t>コウエイ</t>
    </rPh>
    <rPh sb="12" eb="14">
      <t>キギョウ</t>
    </rPh>
    <rPh sb="15" eb="16">
      <t>オコナ</t>
    </rPh>
    <rPh sb="19" eb="21">
      <t>ジギョウ</t>
    </rPh>
    <rPh sb="22" eb="24">
      <t>チョソウ</t>
    </rPh>
    <rPh sb="25" eb="27">
      <t>ケンセツ</t>
    </rPh>
    <rPh sb="27" eb="29">
      <t>コウジ</t>
    </rPh>
    <phoneticPr fontId="36"/>
  </si>
  <si>
    <t>（その他）</t>
    <rPh sb="3" eb="4">
      <t>タ</t>
    </rPh>
    <phoneticPr fontId="36"/>
  </si>
  <si>
    <t>駐車場建設事業及び上記以外のその他の土木</t>
    <rPh sb="0" eb="3">
      <t>チュウシャジョウ</t>
    </rPh>
    <rPh sb="3" eb="5">
      <t>ケンセツ</t>
    </rPh>
    <rPh sb="5" eb="7">
      <t>ジギョウ</t>
    </rPh>
    <rPh sb="7" eb="8">
      <t>オヨ</t>
    </rPh>
    <rPh sb="9" eb="11">
      <t>ジョウキ</t>
    </rPh>
    <rPh sb="11" eb="13">
      <t>イガイ</t>
    </rPh>
    <rPh sb="16" eb="17">
      <t>タ</t>
    </rPh>
    <rPh sb="18" eb="20">
      <t>ドボク</t>
    </rPh>
    <phoneticPr fontId="36"/>
  </si>
  <si>
    <t>目次に戻る</t>
  </si>
  <si>
    <t>中間消費</t>
    <rPh sb="0" eb="2">
      <t>チュウカン</t>
    </rPh>
    <rPh sb="2" eb="4">
      <t>ショウヒ</t>
    </rPh>
    <phoneticPr fontId="36"/>
  </si>
  <si>
    <t>固定資本形成</t>
    <rPh sb="0" eb="2">
      <t>コテイ</t>
    </rPh>
    <rPh sb="2" eb="4">
      <t>シホン</t>
    </rPh>
    <rPh sb="4" eb="6">
      <t>ケイセイ</t>
    </rPh>
    <phoneticPr fontId="36"/>
  </si>
  <si>
    <t>固定資本形成</t>
    <rPh sb="0" eb="6">
      <t>コテイシホンケイセイ</t>
    </rPh>
    <phoneticPr fontId="36"/>
  </si>
  <si>
    <t>37部門用</t>
    <rPh sb="2" eb="4">
      <t>ブモン</t>
    </rPh>
    <rPh sb="4" eb="5">
      <t>ヨウ</t>
    </rPh>
    <phoneticPr fontId="36"/>
  </si>
  <si>
    <t>建 築 補 修</t>
    <phoneticPr fontId="36"/>
  </si>
  <si>
    <t>土 木 補 修</t>
    <phoneticPr fontId="36"/>
  </si>
  <si>
    <t>住宅建築
（木造）</t>
  </si>
  <si>
    <t>木造在来
住宅</t>
  </si>
  <si>
    <t>木造量産
住宅</t>
  </si>
  <si>
    <t>住宅建築
（非木造）</t>
  </si>
  <si>
    <t>地 方 公 社 等</t>
    <rPh sb="4" eb="5">
      <t>コウ</t>
    </rPh>
    <rPh sb="6" eb="7">
      <t>シャ</t>
    </rPh>
    <rPh sb="8" eb="9">
      <t>トウ</t>
    </rPh>
    <phoneticPr fontId="36"/>
  </si>
  <si>
    <t>河 川 総 合 開 発</t>
    <rPh sb="8" eb="9">
      <t>カイ</t>
    </rPh>
    <rPh sb="10" eb="11">
      <t>ハツ</t>
    </rPh>
    <phoneticPr fontId="36"/>
  </si>
  <si>
    <t>廃棄物処理
施設</t>
    <phoneticPr fontId="36"/>
  </si>
  <si>
    <t>011</t>
  </si>
  <si>
    <t>012</t>
  </si>
  <si>
    <t>013</t>
  </si>
  <si>
    <t>015</t>
  </si>
  <si>
    <t>017</t>
  </si>
  <si>
    <t>061</t>
  </si>
  <si>
    <t>062</t>
  </si>
  <si>
    <t>その他の鉱業</t>
  </si>
  <si>
    <t>111</t>
  </si>
  <si>
    <t>112</t>
  </si>
  <si>
    <t>飲料</t>
  </si>
  <si>
    <t>113</t>
  </si>
  <si>
    <t>114</t>
  </si>
  <si>
    <t>151</t>
  </si>
  <si>
    <t>152</t>
  </si>
  <si>
    <t>衣服・その他の繊維既製品</t>
  </si>
  <si>
    <t>161</t>
  </si>
  <si>
    <t>木材・木製品</t>
  </si>
  <si>
    <t>162</t>
  </si>
  <si>
    <t>163</t>
  </si>
  <si>
    <t>164</t>
  </si>
  <si>
    <t>191</t>
  </si>
  <si>
    <t>印刷・製版・製本</t>
  </si>
  <si>
    <t>201</t>
  </si>
  <si>
    <t>202</t>
  </si>
  <si>
    <t>無機化学工業製品</t>
  </si>
  <si>
    <t>203</t>
  </si>
  <si>
    <t>石油化学系基礎製品</t>
  </si>
  <si>
    <t>204</t>
  </si>
  <si>
    <t>有機化学工業製品（石油化学系基礎製品・合成樹脂を除く。）</t>
  </si>
  <si>
    <t>205</t>
  </si>
  <si>
    <t>206</t>
  </si>
  <si>
    <t>207</t>
  </si>
  <si>
    <t>医薬品</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</si>
  <si>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</si>
  <si>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</si>
  <si>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</si>
  <si>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</si>
  <si>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</si>
  <si>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</si>
  <si>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</si>
  <si>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</si>
  <si>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</si>
  <si>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</si>
  <si>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</si>
  <si>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</si>
  <si>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</si>
  <si>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</si>
  <si>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</si>
  <si>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</si>
  <si>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</si>
  <si>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その他の鉄鋼製品</t>
  </si>
  <si>
    <t>271</t>
  </si>
  <si>
    <t>272</t>
  </si>
  <si>
    <t>281</t>
  </si>
  <si>
    <t>建設用・建築用金属製品</t>
  </si>
  <si>
    <t>289</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</si>
  <si>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</si>
  <si>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</si>
  <si>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</si>
  <si>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</si>
  <si>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</si>
  <si>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</si>
  <si>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</si>
  <si>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</si>
  <si>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</si>
  <si>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</si>
  <si>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</si>
  <si>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</si>
  <si>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</si>
  <si>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</si>
  <si>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</si>
  <si>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</si>
  <si>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</si>
  <si>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</si>
  <si>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</si>
  <si>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</si>
  <si>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</si>
  <si>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</si>
  <si>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</si>
  <si>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</si>
  <si>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354</t>
  </si>
  <si>
    <t>359</t>
  </si>
  <si>
    <t>391</t>
  </si>
  <si>
    <t>392</t>
  </si>
  <si>
    <t>再生資源回収・加工処理</t>
  </si>
  <si>
    <t>411</t>
  </si>
  <si>
    <t>412</t>
  </si>
  <si>
    <t>413</t>
  </si>
  <si>
    <t>419</t>
  </si>
  <si>
    <t>461</t>
  </si>
  <si>
    <t>462</t>
  </si>
  <si>
    <t>471</t>
  </si>
  <si>
    <t>481</t>
  </si>
  <si>
    <t>511</t>
  </si>
  <si>
    <t>531</t>
  </si>
  <si>
    <t>551</t>
  </si>
  <si>
    <t>552</t>
  </si>
  <si>
    <t>553</t>
  </si>
  <si>
    <t>住宅賃貸料（帰属家賃）</t>
  </si>
  <si>
    <t>571</t>
  </si>
  <si>
    <t>572</t>
  </si>
  <si>
    <t>道路輸送（自家輸送を除く。）</t>
  </si>
  <si>
    <t>573</t>
  </si>
  <si>
    <t>574</t>
  </si>
  <si>
    <t>575</t>
  </si>
  <si>
    <t>576</t>
  </si>
  <si>
    <t>貨物利用運送</t>
  </si>
  <si>
    <t>577</t>
  </si>
  <si>
    <t>578</t>
  </si>
  <si>
    <t>運輸附帯サービス</t>
  </si>
  <si>
    <t>579</t>
  </si>
  <si>
    <t>郵便・信書便</t>
  </si>
  <si>
    <t>591</t>
  </si>
  <si>
    <t>通信</t>
  </si>
  <si>
    <t>592</t>
  </si>
  <si>
    <t>593</t>
  </si>
  <si>
    <t>情報サービス</t>
  </si>
  <si>
    <t>594</t>
  </si>
  <si>
    <t>インターネット附随サービス</t>
  </si>
  <si>
    <t>595</t>
  </si>
  <si>
    <t>映像・音声・文字情報制作</t>
  </si>
  <si>
    <t>611</t>
  </si>
  <si>
    <t>631</t>
  </si>
  <si>
    <t>632</t>
  </si>
  <si>
    <t>641</t>
  </si>
  <si>
    <t>医療</t>
  </si>
  <si>
    <t>642</t>
  </si>
  <si>
    <t>保健衛生</t>
  </si>
  <si>
    <t>643</t>
  </si>
  <si>
    <t>社会保険・社会福祉</t>
  </si>
  <si>
    <t>644</t>
  </si>
  <si>
    <t>介護</t>
  </si>
  <si>
    <t>659</t>
  </si>
  <si>
    <t>661</t>
  </si>
  <si>
    <t>662</t>
  </si>
  <si>
    <t>663</t>
  </si>
  <si>
    <t>669</t>
  </si>
  <si>
    <t>その他の対事業所サービス</t>
  </si>
  <si>
    <t>671</t>
  </si>
  <si>
    <t>宿泊業</t>
  </si>
  <si>
    <t>672</t>
  </si>
  <si>
    <t>飲食サービス</t>
  </si>
  <si>
    <t>673</t>
  </si>
  <si>
    <t>洗濯・理容・美容・浴場業</t>
  </si>
  <si>
    <t>674</t>
  </si>
  <si>
    <t>娯楽サービス</t>
  </si>
  <si>
    <t>679</t>
  </si>
  <si>
    <t>681</t>
  </si>
  <si>
    <t>691</t>
  </si>
  <si>
    <t>700</t>
  </si>
  <si>
    <t>711</t>
  </si>
  <si>
    <t>911</t>
  </si>
  <si>
    <t>921</t>
  </si>
  <si>
    <t>931</t>
  </si>
  <si>
    <t>932</t>
  </si>
  <si>
    <t>資本減耗引当（社会資本等減耗分）</t>
  </si>
  <si>
    <t>941</t>
  </si>
  <si>
    <t>951</t>
  </si>
  <si>
    <t>960</t>
  </si>
  <si>
    <t>970</t>
  </si>
  <si>
    <t>建 築 補 修</t>
  </si>
  <si>
    <t>地 方 公 社 等</t>
  </si>
  <si>
    <t>河 川 総 合 開 発</t>
  </si>
  <si>
    <t>廃棄物処理
施設</t>
  </si>
  <si>
    <t>国内生産額</t>
    <rPh sb="0" eb="1">
      <t>コク</t>
    </rPh>
    <phoneticPr fontId="36"/>
  </si>
  <si>
    <t>観光庁の2019年全国データをもとに作成</t>
    <rPh sb="9" eb="11">
      <t>ゼンコク</t>
    </rPh>
    <rPh sb="18" eb="20">
      <t>サクセイ</t>
    </rPh>
    <phoneticPr fontId="3"/>
  </si>
  <si>
    <t>旅行・観光消費動向調査　「2019年1～12月期（確報）」集計表</t>
    <phoneticPr fontId="3"/>
  </si>
  <si>
    <t>第17表　宿泊の有無(2区分)，旅行目的(3区分)，</t>
    <phoneticPr fontId="3"/>
  </si>
  <si>
    <t>第12表　宿泊の有無(2区分)，旅行目的(3区分)，年齢(9区分)</t>
    <rPh sb="0" eb="1">
      <t>ダイ</t>
    </rPh>
    <rPh sb="3" eb="4">
      <t>ヒョウ</t>
    </rPh>
    <phoneticPr fontId="3"/>
  </si>
  <si>
    <t>　　　航空（長距離移動）</t>
  </si>
  <si>
    <t>　　　新幹線・鉄道（長距離移動）</t>
  </si>
  <si>
    <t>　　　長距離バス</t>
  </si>
  <si>
    <t>　　　航空（短距離移動）</t>
  </si>
  <si>
    <t>　　　鉄道･モノレール（短距離移動）</t>
  </si>
  <si>
    <t>　　　近郊バス</t>
  </si>
  <si>
    <t>　　　船舶</t>
  </si>
  <si>
    <t>　　　レンタカー・カーシェアリング</t>
  </si>
  <si>
    <t>　　　ガソリン</t>
  </si>
  <si>
    <t>　　　その他交通費</t>
  </si>
  <si>
    <t>…</t>
  </si>
  <si>
    <t>　　買物代</t>
  </si>
  <si>
    <t>　　　菓子類</t>
  </si>
  <si>
    <t>　　　農産物</t>
  </si>
  <si>
    <t>　　　水産物</t>
  </si>
  <si>
    <t>　　　その他食料品・飲料・酒・たばこ</t>
  </si>
  <si>
    <t>　　　衣類・帽子・ハンカチなど繊維製品</t>
  </si>
  <si>
    <t>　　　靴・かばんなど皮革製品</t>
  </si>
  <si>
    <t>　　　化粧品・医薬品・写真フィルムなど</t>
  </si>
  <si>
    <t>　　　その他土産代・買物代</t>
  </si>
  <si>
    <t>　　娯楽等サービス費・その他</t>
  </si>
  <si>
    <t>　　　温泉・温浴施設・エステ・リラクゼーション</t>
  </si>
  <si>
    <t>　　　テーマパーク・遊園地</t>
  </si>
  <si>
    <t>　　　美術館・博物館・資料館・動植物園・水族館など</t>
  </si>
  <si>
    <t>　　　スキー場リフト</t>
  </si>
  <si>
    <t>　　　スポーツ施設利用料</t>
  </si>
  <si>
    <t>　　　スポーツ観戦</t>
  </si>
  <si>
    <t>　　　舞台・音楽鑑賞</t>
  </si>
  <si>
    <t>　　　展示会・コンベンション参加費</t>
  </si>
  <si>
    <t>　　　レンタル料</t>
  </si>
  <si>
    <t>　　　その他娯楽等サービス費</t>
  </si>
  <si>
    <t>「鉱業」、「鉄鋼」については、家計消費支出はマイナス計上になるため、需要合計のマージンを適用</t>
  </si>
  <si>
    <t>70</t>
    <phoneticPr fontId="62"/>
  </si>
  <si>
    <t>000</t>
  </si>
  <si>
    <t>7000</t>
    <phoneticPr fontId="62"/>
  </si>
  <si>
    <t>00</t>
  </si>
  <si>
    <t>分類不明</t>
    <rPh sb="0" eb="2">
      <t>ブンルイ</t>
    </rPh>
    <rPh sb="2" eb="4">
      <t>フメイ</t>
    </rPh>
    <phoneticPr fontId="36"/>
  </si>
  <si>
    <t>69</t>
    <phoneticPr fontId="36"/>
  </si>
  <si>
    <t>分類不明</t>
    <phoneticPr fontId="36"/>
  </si>
  <si>
    <t>6911</t>
    <phoneticPr fontId="62"/>
  </si>
  <si>
    <t>事務用品</t>
    <rPh sb="0" eb="2">
      <t>ジム</t>
    </rPh>
    <rPh sb="2" eb="4">
      <t>ヨウヒン</t>
    </rPh>
    <phoneticPr fontId="36"/>
  </si>
  <si>
    <t>68</t>
    <phoneticPr fontId="36"/>
  </si>
  <si>
    <t>000P</t>
  </si>
  <si>
    <t>6811</t>
    <phoneticPr fontId="62"/>
  </si>
  <si>
    <t>00P</t>
  </si>
  <si>
    <t>その他の対個人サービス</t>
    <phoneticPr fontId="62"/>
  </si>
  <si>
    <t>099</t>
  </si>
  <si>
    <t>6799</t>
  </si>
  <si>
    <t>各種修理業（別掲を除く。）</t>
    <phoneticPr fontId="62"/>
  </si>
  <si>
    <t>041</t>
    <phoneticPr fontId="36"/>
  </si>
  <si>
    <t>04</t>
    <phoneticPr fontId="36"/>
  </si>
  <si>
    <t>個人教授業</t>
    <rPh sb="4" eb="5">
      <t>ギョウ</t>
    </rPh>
    <phoneticPr fontId="36"/>
  </si>
  <si>
    <t>031</t>
    <phoneticPr fontId="36"/>
  </si>
  <si>
    <t>03</t>
    <phoneticPr fontId="36"/>
  </si>
  <si>
    <t>冠婚葬祭業</t>
  </si>
  <si>
    <t>021</t>
    <phoneticPr fontId="36"/>
  </si>
  <si>
    <t>02</t>
    <phoneticPr fontId="36"/>
  </si>
  <si>
    <t>写真業</t>
  </si>
  <si>
    <t>011</t>
    <phoneticPr fontId="36"/>
  </si>
  <si>
    <t>01</t>
    <phoneticPr fontId="36"/>
  </si>
  <si>
    <t>その他の娯楽</t>
  </si>
  <si>
    <t>6741</t>
  </si>
  <si>
    <t>遊戯場</t>
  </si>
  <si>
    <t>051</t>
    <phoneticPr fontId="36"/>
  </si>
  <si>
    <t>05</t>
    <phoneticPr fontId="36"/>
  </si>
  <si>
    <t>スポーツ施設提供業・公園・遊園地</t>
  </si>
  <si>
    <t>競輪・競馬等の競走場・競技団</t>
  </si>
  <si>
    <t>興行場（映画館を除く。）・興行団</t>
    <rPh sb="0" eb="2">
      <t>コウギョウ</t>
    </rPh>
    <rPh sb="2" eb="3">
      <t>ジョウ</t>
    </rPh>
    <rPh sb="4" eb="7">
      <t>エイガカン</t>
    </rPh>
    <rPh sb="13" eb="15">
      <t>コウギョウ</t>
    </rPh>
    <rPh sb="15" eb="16">
      <t>ダン</t>
    </rPh>
    <phoneticPr fontId="36"/>
  </si>
  <si>
    <t>021</t>
  </si>
  <si>
    <t>映画館</t>
  </si>
  <si>
    <t>その他の洗濯・理容・美容・浴場業</t>
    <rPh sb="2" eb="3">
      <t>タ</t>
    </rPh>
    <rPh sb="4" eb="6">
      <t>センタク</t>
    </rPh>
    <rPh sb="7" eb="9">
      <t>リヨウ</t>
    </rPh>
    <rPh sb="10" eb="12">
      <t>ビヨウ</t>
    </rPh>
    <rPh sb="13" eb="15">
      <t>ヨクジョウ</t>
    </rPh>
    <rPh sb="15" eb="16">
      <t>ギョウ</t>
    </rPh>
    <phoneticPr fontId="36"/>
  </si>
  <si>
    <t>099</t>
    <phoneticPr fontId="36"/>
  </si>
  <si>
    <t>6731</t>
  </si>
  <si>
    <t>09</t>
    <phoneticPr fontId="36"/>
  </si>
  <si>
    <t>浴場業</t>
  </si>
  <si>
    <t>041</t>
  </si>
  <si>
    <t>美容業</t>
  </si>
  <si>
    <t>031</t>
  </si>
  <si>
    <t>理容業</t>
  </si>
  <si>
    <t>洗濯業</t>
    <phoneticPr fontId="36"/>
  </si>
  <si>
    <t>持ち帰り・配達飲食サービス</t>
  </si>
  <si>
    <t>021</t>
    <phoneticPr fontId="62"/>
  </si>
  <si>
    <t>6721</t>
  </si>
  <si>
    <t>02</t>
    <phoneticPr fontId="62"/>
  </si>
  <si>
    <t>飲食店</t>
  </si>
  <si>
    <t>011</t>
    <phoneticPr fontId="62"/>
  </si>
  <si>
    <t>01</t>
    <phoneticPr fontId="62"/>
  </si>
  <si>
    <t>6711</t>
  </si>
  <si>
    <t>宿泊業</t>
    <rPh sb="0" eb="2">
      <t>シュクハク</t>
    </rPh>
    <rPh sb="2" eb="3">
      <t>ギョウ</t>
    </rPh>
    <phoneticPr fontId="36"/>
  </si>
  <si>
    <t>6699</t>
  </si>
  <si>
    <t>警備業</t>
    <rPh sb="0" eb="3">
      <t>ケイビギョウ</t>
    </rPh>
    <phoneticPr fontId="36"/>
  </si>
  <si>
    <t>建物サービス</t>
  </si>
  <si>
    <t>労働者派遣サービス</t>
  </si>
  <si>
    <t>土木建築サービス</t>
  </si>
  <si>
    <t>法務・財務・会計サービス</t>
    <phoneticPr fontId="62"/>
  </si>
  <si>
    <t>機械修理</t>
  </si>
  <si>
    <t>6632</t>
  </si>
  <si>
    <t>101</t>
  </si>
  <si>
    <t>6631</t>
  </si>
  <si>
    <t>自動車整備</t>
    <rPh sb="0" eb="3">
      <t>ジドウシャ</t>
    </rPh>
    <rPh sb="3" eb="5">
      <t>セイビ</t>
    </rPh>
    <phoneticPr fontId="62"/>
  </si>
  <si>
    <t>新聞・雑誌・その他の広告</t>
  </si>
  <si>
    <t>6621</t>
  </si>
  <si>
    <t>テレビ・ラジオ広告</t>
  </si>
  <si>
    <t>貸自動車業</t>
  </si>
  <si>
    <t>6612</t>
  </si>
  <si>
    <t>スポーツ・娯楽用品・その他の物品賃貸業</t>
  </si>
  <si>
    <t>6611</t>
  </si>
  <si>
    <t>事務用機械器具（電算機等を除く。）賃貸業</t>
    <phoneticPr fontId="62"/>
  </si>
  <si>
    <t>014</t>
  </si>
  <si>
    <t>電子計算機・同関連機器賃貸業</t>
  </si>
  <si>
    <t>建設機械器具賃貸業</t>
  </si>
  <si>
    <t>産業用機械器具（建設機械器具を除く。）賃貸業</t>
    <phoneticPr fontId="62"/>
  </si>
  <si>
    <t>物品賃貸業（貸自動車を除く。）</t>
    <phoneticPr fontId="62"/>
  </si>
  <si>
    <t>対家計民間非営利団体（別掲を除く。）★</t>
    <phoneticPr fontId="62"/>
  </si>
  <si>
    <t>6599</t>
    <phoneticPr fontId="62"/>
  </si>
  <si>
    <t>他に分類されない会員制団体</t>
    <phoneticPr fontId="62"/>
  </si>
  <si>
    <t>6599</t>
  </si>
  <si>
    <t>会員制企業団体</t>
    <rPh sb="0" eb="3">
      <t>カイインセイ</t>
    </rPh>
    <rPh sb="3" eb="5">
      <t>キギョウ</t>
    </rPh>
    <rPh sb="5" eb="7">
      <t>ダンタイ</t>
    </rPh>
    <phoneticPr fontId="62"/>
  </si>
  <si>
    <t>介護（施設サービスを除く。）</t>
    <rPh sb="0" eb="2">
      <t>カイゴ</t>
    </rPh>
    <rPh sb="3" eb="5">
      <t>シセツ</t>
    </rPh>
    <rPh sb="10" eb="11">
      <t>ノゾ</t>
    </rPh>
    <phoneticPr fontId="36"/>
  </si>
  <si>
    <t>6441</t>
  </si>
  <si>
    <t>介護（施設サービス）</t>
    <rPh sb="0" eb="2">
      <t>カイゴ</t>
    </rPh>
    <rPh sb="3" eb="5">
      <t>シセツ</t>
    </rPh>
    <phoneticPr fontId="36"/>
  </si>
  <si>
    <t>保育所</t>
    <rPh sb="0" eb="3">
      <t>ホイクショ</t>
    </rPh>
    <phoneticPr fontId="62"/>
  </si>
  <si>
    <t>051</t>
    <phoneticPr fontId="62"/>
  </si>
  <si>
    <t>6431</t>
    <phoneticPr fontId="62"/>
  </si>
  <si>
    <t>05</t>
    <phoneticPr fontId="62"/>
  </si>
  <si>
    <t>社会福祉</t>
    <phoneticPr fontId="36"/>
  </si>
  <si>
    <t>6431</t>
  </si>
  <si>
    <t>社会福祉（非営利）★</t>
  </si>
  <si>
    <t>031</t>
    <phoneticPr fontId="62"/>
  </si>
  <si>
    <t>03</t>
    <phoneticPr fontId="62"/>
  </si>
  <si>
    <t>社会福祉（国公立）★★</t>
  </si>
  <si>
    <t>社会保険事業★★</t>
    <phoneticPr fontId="62"/>
  </si>
  <si>
    <t>6421</t>
  </si>
  <si>
    <t>保健衛生（国公立）★★</t>
  </si>
  <si>
    <t>医療（その他の医療サービス）</t>
    <rPh sb="0" eb="2">
      <t>イリョウ</t>
    </rPh>
    <rPh sb="5" eb="6">
      <t>タ</t>
    </rPh>
    <rPh sb="7" eb="9">
      <t>イリョウ</t>
    </rPh>
    <phoneticPr fontId="36"/>
  </si>
  <si>
    <t>6411</t>
  </si>
  <si>
    <t>医療（調剤）</t>
    <rPh sb="0" eb="2">
      <t>イリョウ</t>
    </rPh>
    <rPh sb="3" eb="5">
      <t>チョウザイ</t>
    </rPh>
    <phoneticPr fontId="62"/>
  </si>
  <si>
    <t>041</t>
    <phoneticPr fontId="62"/>
  </si>
  <si>
    <t>6411</t>
    <phoneticPr fontId="62"/>
  </si>
  <si>
    <t>04</t>
    <phoneticPr fontId="62"/>
  </si>
  <si>
    <t>医療（歯科診療）</t>
    <rPh sb="3" eb="5">
      <t>シカ</t>
    </rPh>
    <rPh sb="5" eb="7">
      <t>シンリョウ</t>
    </rPh>
    <phoneticPr fontId="36"/>
  </si>
  <si>
    <t>医療（入院外診療）</t>
    <rPh sb="3" eb="5">
      <t>ニュウイン</t>
    </rPh>
    <rPh sb="5" eb="6">
      <t>ガイ</t>
    </rPh>
    <rPh sb="6" eb="8">
      <t>シンリョウ</t>
    </rPh>
    <phoneticPr fontId="36"/>
  </si>
  <si>
    <t>医療（入院診療）</t>
    <rPh sb="3" eb="5">
      <t>ニュウイン</t>
    </rPh>
    <rPh sb="5" eb="7">
      <t>シンリョウ</t>
    </rPh>
    <phoneticPr fontId="36"/>
  </si>
  <si>
    <t>企業内研究開発</t>
  </si>
  <si>
    <t>6322</t>
    <phoneticPr fontId="62"/>
  </si>
  <si>
    <t>人文・社会科学研究機関</t>
    <rPh sb="3" eb="5">
      <t>シャカイ</t>
    </rPh>
    <phoneticPr fontId="62"/>
  </si>
  <si>
    <t>6321</t>
  </si>
  <si>
    <t>自然科学研究機関</t>
  </si>
  <si>
    <t>051</t>
  </si>
  <si>
    <t>人文・社会科学研究機関（非営利）★</t>
    <rPh sb="3" eb="5">
      <t>シャカイ</t>
    </rPh>
    <phoneticPr fontId="62"/>
  </si>
  <si>
    <t>自然科学研究機関（非営利）★</t>
  </si>
  <si>
    <t>人文・社会科学研究機関（国公立）★★</t>
    <rPh sb="3" eb="5">
      <t>シャカイ</t>
    </rPh>
    <phoneticPr fontId="62"/>
  </si>
  <si>
    <t>自然科学研究機関（国公立）★★</t>
  </si>
  <si>
    <t>その他の教育訓練機関</t>
  </si>
  <si>
    <t>6312</t>
  </si>
  <si>
    <t>その他の教育訓練機関（国公立）★★</t>
    <phoneticPr fontId="36"/>
  </si>
  <si>
    <t>社会教育（非営利）★</t>
  </si>
  <si>
    <t>社会教育（国公立）★★</t>
  </si>
  <si>
    <t>学校給食（私立）★</t>
    <rPh sb="2" eb="4">
      <t>キュウショク</t>
    </rPh>
    <phoneticPr fontId="62"/>
  </si>
  <si>
    <t>6311</t>
  </si>
  <si>
    <t>学校給食（国公立）★★</t>
    <rPh sb="2" eb="4">
      <t>キュウショク</t>
    </rPh>
    <phoneticPr fontId="62"/>
  </si>
  <si>
    <t>学校教育（私立）★</t>
  </si>
  <si>
    <t>6311</t>
    <phoneticPr fontId="62"/>
  </si>
  <si>
    <t>学校教育（国公立）★★</t>
  </si>
  <si>
    <t>6112</t>
  </si>
  <si>
    <t>公務（地方）★★</t>
  </si>
  <si>
    <t>6111</t>
  </si>
  <si>
    <t>公務（中央）★★</t>
  </si>
  <si>
    <t>出版</t>
    <rPh sb="0" eb="2">
      <t>シュッパン</t>
    </rPh>
    <phoneticPr fontId="36"/>
  </si>
  <si>
    <t>5951</t>
    <phoneticPr fontId="36"/>
  </si>
  <si>
    <t>新聞</t>
    <rPh sb="0" eb="2">
      <t>シンブン</t>
    </rPh>
    <phoneticPr fontId="36"/>
  </si>
  <si>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36"/>
  </si>
  <si>
    <t>インターネット附随サービス</t>
    <rPh sb="7" eb="9">
      <t>フズイ</t>
    </rPh>
    <phoneticPr fontId="36"/>
  </si>
  <si>
    <t>5941</t>
    <phoneticPr fontId="36"/>
  </si>
  <si>
    <t>情報処理・提供サービス</t>
  </si>
  <si>
    <t>012</t>
    <phoneticPr fontId="36"/>
  </si>
  <si>
    <t>5931</t>
    <phoneticPr fontId="36"/>
  </si>
  <si>
    <t>ソフトウェア業</t>
  </si>
  <si>
    <t>情報サービス</t>
    <phoneticPr fontId="62"/>
  </si>
  <si>
    <t>有線放送</t>
  </si>
  <si>
    <t>5921</t>
    <phoneticPr fontId="62"/>
  </si>
  <si>
    <t>民間放送</t>
  </si>
  <si>
    <t>公共放送</t>
  </si>
  <si>
    <t>電気通信に附帯するサービス</t>
    <rPh sb="0" eb="2">
      <t>デンキ</t>
    </rPh>
    <rPh sb="2" eb="4">
      <t>ツウシン</t>
    </rPh>
    <rPh sb="5" eb="7">
      <t>フタイ</t>
    </rPh>
    <phoneticPr fontId="62"/>
  </si>
  <si>
    <t>5911</t>
    <phoneticPr fontId="62"/>
  </si>
  <si>
    <t>移動電気通信</t>
    <rPh sb="0" eb="2">
      <t>イドウ</t>
    </rPh>
    <rPh sb="2" eb="4">
      <t>デンキ</t>
    </rPh>
    <rPh sb="4" eb="6">
      <t>ツウシン</t>
    </rPh>
    <phoneticPr fontId="36"/>
  </si>
  <si>
    <t>5911</t>
    <phoneticPr fontId="36"/>
  </si>
  <si>
    <t>固定電気通信</t>
    <rPh sb="0" eb="2">
      <t>コテイ</t>
    </rPh>
    <rPh sb="2" eb="4">
      <t>デンキ</t>
    </rPh>
    <rPh sb="4" eb="6">
      <t>ツウシン</t>
    </rPh>
    <phoneticPr fontId="62"/>
  </si>
  <si>
    <t>郵便・信書便</t>
    <rPh sb="3" eb="5">
      <t>シンショ</t>
    </rPh>
    <rPh sb="5" eb="6">
      <t>ビン</t>
    </rPh>
    <phoneticPr fontId="36"/>
  </si>
  <si>
    <t>5791</t>
    <phoneticPr fontId="36"/>
  </si>
  <si>
    <t>旅行・その他の運輸附帯サービス</t>
    <rPh sb="9" eb="11">
      <t>フタイ</t>
    </rPh>
    <phoneticPr fontId="36"/>
  </si>
  <si>
    <t>5789</t>
    <phoneticPr fontId="62"/>
  </si>
  <si>
    <t>航空附帯サービス</t>
    <rPh sb="2" eb="4">
      <t>フタイ</t>
    </rPh>
    <phoneticPr fontId="36"/>
  </si>
  <si>
    <t>071</t>
  </si>
  <si>
    <t>5789</t>
  </si>
  <si>
    <t>航空施設管理</t>
    <phoneticPr fontId="62"/>
  </si>
  <si>
    <t>航空施設管理（公営）★★</t>
    <phoneticPr fontId="62"/>
  </si>
  <si>
    <t>水運附帯サービス</t>
    <rPh sb="2" eb="4">
      <t>フタイ</t>
    </rPh>
    <phoneticPr fontId="36"/>
  </si>
  <si>
    <t>水運施設管理</t>
    <rPh sb="0" eb="2">
      <t>スイウン</t>
    </rPh>
    <rPh sb="2" eb="4">
      <t>シセツ</t>
    </rPh>
    <rPh sb="4" eb="6">
      <t>カンリ</t>
    </rPh>
    <phoneticPr fontId="62"/>
  </si>
  <si>
    <t>水運施設管理（国公営）★★</t>
    <rPh sb="7" eb="10">
      <t>コッコウエイ</t>
    </rPh>
    <phoneticPr fontId="62"/>
  </si>
  <si>
    <t>道路輸送施設提供</t>
  </si>
  <si>
    <t>こん包</t>
  </si>
  <si>
    <t>5781</t>
    <phoneticPr fontId="62"/>
  </si>
  <si>
    <t>5771</t>
    <phoneticPr fontId="62"/>
  </si>
  <si>
    <t>貨物利用運送</t>
    <rPh sb="2" eb="4">
      <t>リヨウ</t>
    </rPh>
    <rPh sb="4" eb="6">
      <t>ウンソウ</t>
    </rPh>
    <phoneticPr fontId="36"/>
  </si>
  <si>
    <t>5761</t>
    <phoneticPr fontId="62"/>
  </si>
  <si>
    <t>航空機使用事業</t>
  </si>
  <si>
    <t>5751</t>
  </si>
  <si>
    <t>国内航空貨物輸送</t>
  </si>
  <si>
    <t>国内航空旅客輸送</t>
  </si>
  <si>
    <t>国際航空輸送</t>
  </si>
  <si>
    <t>5751</t>
    <phoneticPr fontId="62"/>
  </si>
  <si>
    <t>港湾運送</t>
  </si>
  <si>
    <t>5743</t>
    <phoneticPr fontId="62"/>
  </si>
  <si>
    <t>沿海・内水面貨物輸送</t>
  </si>
  <si>
    <t>5742</t>
    <phoneticPr fontId="62"/>
  </si>
  <si>
    <t>沿海・内水面旅客輸送</t>
  </si>
  <si>
    <t>沿海・内水面輸送</t>
  </si>
  <si>
    <t>外洋輸送</t>
  </si>
  <si>
    <t>5741</t>
    <phoneticPr fontId="62"/>
  </si>
  <si>
    <t>自家輸送（貨物自動車）</t>
    <rPh sb="2" eb="4">
      <t>ユソウ</t>
    </rPh>
    <rPh sb="7" eb="10">
      <t>ジドウシャ</t>
    </rPh>
    <phoneticPr fontId="36"/>
  </si>
  <si>
    <t>011P</t>
  </si>
  <si>
    <t>5732</t>
    <phoneticPr fontId="62"/>
  </si>
  <si>
    <t>01P</t>
  </si>
  <si>
    <t>自家輸送（旅客自動車）</t>
    <rPh sb="2" eb="4">
      <t>ユソウ</t>
    </rPh>
    <rPh sb="7" eb="10">
      <t>ジドウシャ</t>
    </rPh>
    <phoneticPr fontId="36"/>
  </si>
  <si>
    <t>5731</t>
    <phoneticPr fontId="62"/>
  </si>
  <si>
    <t>道路貨物輸送（自家輸送を除く。）</t>
    <rPh sb="7" eb="9">
      <t>ジカ</t>
    </rPh>
    <rPh sb="9" eb="11">
      <t>ユソウ</t>
    </rPh>
    <phoneticPr fontId="36"/>
  </si>
  <si>
    <t>5722</t>
    <phoneticPr fontId="62"/>
  </si>
  <si>
    <t>ハイヤー・タクシー</t>
  </si>
  <si>
    <t>5721</t>
    <phoneticPr fontId="62"/>
  </si>
  <si>
    <t>バス</t>
  </si>
  <si>
    <t>鉄道貨物輸送</t>
  </si>
  <si>
    <t>5712</t>
    <phoneticPr fontId="62"/>
  </si>
  <si>
    <t>鉄道旅客輸送</t>
  </si>
  <si>
    <t>5711</t>
    <phoneticPr fontId="36"/>
  </si>
  <si>
    <t>住宅賃貸料（帰属家賃）</t>
    <rPh sb="0" eb="2">
      <t>ジュウタク</t>
    </rPh>
    <rPh sb="2" eb="5">
      <t>チンタイリョウ</t>
    </rPh>
    <rPh sb="6" eb="8">
      <t>キゾク</t>
    </rPh>
    <rPh sb="8" eb="10">
      <t>ヤチン</t>
    </rPh>
    <phoneticPr fontId="36"/>
  </si>
  <si>
    <t>5531</t>
  </si>
  <si>
    <t>住宅賃貸料</t>
    <phoneticPr fontId="36"/>
  </si>
  <si>
    <t>5521</t>
  </si>
  <si>
    <t>不動産賃貸業</t>
  </si>
  <si>
    <t>5511</t>
    <phoneticPr fontId="62"/>
  </si>
  <si>
    <t>不動産仲介・管理業</t>
  </si>
  <si>
    <t>損害保険</t>
  </si>
  <si>
    <t>5312</t>
    <phoneticPr fontId="62"/>
  </si>
  <si>
    <t>生命保険</t>
  </si>
  <si>
    <t>民間金融（手数料）</t>
  </si>
  <si>
    <t>5311</t>
    <phoneticPr fontId="62"/>
  </si>
  <si>
    <t>公的金融（手数料）</t>
  </si>
  <si>
    <t>民間金融（ＦＩＳＩＭ）</t>
    <phoneticPr fontId="36"/>
  </si>
  <si>
    <t>公的金融（ＦＩＳＩＭ）</t>
    <phoneticPr fontId="36"/>
  </si>
  <si>
    <t>金融</t>
  </si>
  <si>
    <t>小売</t>
  </si>
  <si>
    <t>5112</t>
  </si>
  <si>
    <t>卸売</t>
  </si>
  <si>
    <t>5111</t>
  </si>
  <si>
    <t>4811</t>
    <phoneticPr fontId="36"/>
  </si>
  <si>
    <t>廃棄物処理（公営）★★</t>
  </si>
  <si>
    <t>下水道★★</t>
    <phoneticPr fontId="62"/>
  </si>
  <si>
    <t>4711</t>
    <phoneticPr fontId="62"/>
  </si>
  <si>
    <t>工業用水</t>
  </si>
  <si>
    <t>上水道・簡易水道</t>
  </si>
  <si>
    <t>熱供給業</t>
  </si>
  <si>
    <t>4622</t>
    <phoneticPr fontId="62"/>
  </si>
  <si>
    <t>都市ガス</t>
  </si>
  <si>
    <t>4621</t>
    <phoneticPr fontId="62"/>
  </si>
  <si>
    <t>自家発電</t>
  </si>
  <si>
    <t>4611</t>
  </si>
  <si>
    <t>事業用発電（火力発電を除く。）</t>
    <rPh sb="0" eb="3">
      <t>ジギョウヨウ</t>
    </rPh>
    <rPh sb="3" eb="5">
      <t>ハツデン</t>
    </rPh>
    <rPh sb="6" eb="8">
      <t>カリョク</t>
    </rPh>
    <rPh sb="8" eb="10">
      <t>ハツデン</t>
    </rPh>
    <rPh sb="11" eb="12">
      <t>ノゾ</t>
    </rPh>
    <phoneticPr fontId="62"/>
  </si>
  <si>
    <t>4611</t>
    <phoneticPr fontId="62"/>
  </si>
  <si>
    <t>事業用火力発電</t>
    <rPh sb="0" eb="3">
      <t>ジギョウヨウ</t>
    </rPh>
    <rPh sb="3" eb="5">
      <t>カリョク</t>
    </rPh>
    <rPh sb="5" eb="7">
      <t>ハツデン</t>
    </rPh>
    <phoneticPr fontId="62"/>
  </si>
  <si>
    <t>事業用電力</t>
  </si>
  <si>
    <t>001</t>
  </si>
  <si>
    <t>4191</t>
  </si>
  <si>
    <t>電気通信施設建設</t>
  </si>
  <si>
    <t>電力施設建設</t>
  </si>
  <si>
    <t>鉄道軌道建設</t>
    <phoneticPr fontId="62"/>
  </si>
  <si>
    <t>4191</t>
    <phoneticPr fontId="36"/>
  </si>
  <si>
    <t>農林関係公共事業</t>
  </si>
  <si>
    <t>4131</t>
  </si>
  <si>
    <t>河川・下水道・その他の公共事業</t>
  </si>
  <si>
    <t>道路関係公共事業</t>
  </si>
  <si>
    <t>4121</t>
  </si>
  <si>
    <t>非住宅建築（非木造）</t>
  </si>
  <si>
    <t>4112</t>
  </si>
  <si>
    <t>非住宅建築（木造）</t>
  </si>
  <si>
    <t>住宅建築（非木造）</t>
  </si>
  <si>
    <t>4111</t>
  </si>
  <si>
    <t>住宅建築（木造）</t>
  </si>
  <si>
    <t>再生資源回収・加工処理</t>
    <rPh sb="0" eb="2">
      <t>サイセイ</t>
    </rPh>
    <rPh sb="2" eb="4">
      <t>シゲン</t>
    </rPh>
    <rPh sb="4" eb="6">
      <t>カイシュウ</t>
    </rPh>
    <rPh sb="7" eb="9">
      <t>カコウ</t>
    </rPh>
    <rPh sb="9" eb="11">
      <t>ショリ</t>
    </rPh>
    <phoneticPr fontId="36"/>
  </si>
  <si>
    <t>3921</t>
    <phoneticPr fontId="36"/>
  </si>
  <si>
    <t>3919</t>
  </si>
  <si>
    <t>情報記録物</t>
  </si>
  <si>
    <t>061</t>
    <phoneticPr fontId="36"/>
  </si>
  <si>
    <t>06</t>
    <phoneticPr fontId="36"/>
  </si>
  <si>
    <t>畳・わら加工品</t>
  </si>
  <si>
    <t>筆記具・文具</t>
  </si>
  <si>
    <t>楽器</t>
  </si>
  <si>
    <t>時計</t>
  </si>
  <si>
    <t>3919</t>
    <phoneticPr fontId="36"/>
  </si>
  <si>
    <t>身辺細貨品</t>
  </si>
  <si>
    <t>運動用品</t>
  </si>
  <si>
    <t>3911</t>
  </si>
  <si>
    <t>その他の製造工業製品（３／３）</t>
  </si>
  <si>
    <t>がん具</t>
    <phoneticPr fontId="36"/>
  </si>
  <si>
    <t>他に分類されない輸送機械</t>
    <rPh sb="0" eb="1">
      <t>タ</t>
    </rPh>
    <rPh sb="2" eb="4">
      <t>ブンルイ</t>
    </rPh>
    <rPh sb="8" eb="10">
      <t>ユソウ</t>
    </rPh>
    <rPh sb="10" eb="12">
      <t>キカイ</t>
    </rPh>
    <phoneticPr fontId="62"/>
  </si>
  <si>
    <t>3599</t>
    <phoneticPr fontId="36"/>
  </si>
  <si>
    <t>産業用運搬車両</t>
  </si>
  <si>
    <t>091</t>
  </si>
  <si>
    <t>その他の輸送機械</t>
  </si>
  <si>
    <t>自転車</t>
  </si>
  <si>
    <t>航空機修理</t>
  </si>
  <si>
    <t>3592</t>
    <phoneticPr fontId="36"/>
  </si>
  <si>
    <t>航空機</t>
  </si>
  <si>
    <t>鉄道車両修理</t>
  </si>
  <si>
    <t>3591</t>
    <phoneticPr fontId="36"/>
  </si>
  <si>
    <t>鉄道車両</t>
  </si>
  <si>
    <t>船舶修理</t>
  </si>
  <si>
    <t>3541</t>
    <phoneticPr fontId="36"/>
  </si>
  <si>
    <t>舶用内燃機関</t>
  </si>
  <si>
    <t>その他の船舶</t>
  </si>
  <si>
    <t>鋼船</t>
  </si>
  <si>
    <t>自動車部品</t>
  </si>
  <si>
    <t>3531</t>
    <phoneticPr fontId="36"/>
  </si>
  <si>
    <t>自動車用内燃機関</t>
    <phoneticPr fontId="36"/>
  </si>
  <si>
    <t>二輪自動車</t>
  </si>
  <si>
    <t>3522</t>
    <phoneticPr fontId="36"/>
  </si>
  <si>
    <t>トラック・バス・その他の自動車</t>
  </si>
  <si>
    <t>3521</t>
    <phoneticPr fontId="36"/>
  </si>
  <si>
    <t>3511</t>
    <phoneticPr fontId="36"/>
  </si>
  <si>
    <t>電子計算機附属装置</t>
    <rPh sb="5" eb="7">
      <t>フゾク</t>
    </rPh>
    <phoneticPr fontId="36"/>
  </si>
  <si>
    <t>3421</t>
    <phoneticPr fontId="36"/>
  </si>
  <si>
    <t>電子計算機本体（パソコンを除く。）</t>
    <rPh sb="0" eb="2">
      <t>デンシ</t>
    </rPh>
    <rPh sb="2" eb="5">
      <t>ケイサンキ</t>
    </rPh>
    <rPh sb="5" eb="7">
      <t>ホンタイ</t>
    </rPh>
    <phoneticPr fontId="36"/>
  </si>
  <si>
    <t>パーソナルコンピュータ</t>
    <phoneticPr fontId="36"/>
  </si>
  <si>
    <t>電気音響機器</t>
  </si>
  <si>
    <t>3412</t>
  </si>
  <si>
    <t>ビデオ機器・デジタルカメラ</t>
  </si>
  <si>
    <t>3412</t>
    <phoneticPr fontId="62"/>
  </si>
  <si>
    <t>その他の電気通信機器</t>
  </si>
  <si>
    <t>3411</t>
    <phoneticPr fontId="62"/>
  </si>
  <si>
    <t>3411</t>
  </si>
  <si>
    <t>ラジオ・テレビ受信機</t>
  </si>
  <si>
    <t>無線電気通信機器（携帯電話機を除く。）</t>
    <rPh sb="9" eb="11">
      <t>ケイタイ</t>
    </rPh>
    <rPh sb="11" eb="13">
      <t>デンワ</t>
    </rPh>
    <rPh sb="13" eb="14">
      <t>キ</t>
    </rPh>
    <phoneticPr fontId="36"/>
  </si>
  <si>
    <t>携帯電話機</t>
    <rPh sb="0" eb="2">
      <t>ケイタイ</t>
    </rPh>
    <rPh sb="2" eb="4">
      <t>デンワ</t>
    </rPh>
    <rPh sb="4" eb="5">
      <t>キ</t>
    </rPh>
    <phoneticPr fontId="36"/>
  </si>
  <si>
    <t>有線電気通信機器</t>
  </si>
  <si>
    <t>3411</t>
    <phoneticPr fontId="36"/>
  </si>
  <si>
    <t>その他の電気機械器具</t>
  </si>
  <si>
    <t>3399</t>
    <phoneticPr fontId="36"/>
  </si>
  <si>
    <t>電池</t>
  </si>
  <si>
    <t>電気照明器具</t>
  </si>
  <si>
    <t>電球類</t>
  </si>
  <si>
    <t>電気計測器</t>
  </si>
  <si>
    <t>3332</t>
    <phoneticPr fontId="36"/>
  </si>
  <si>
    <t>電子応用装置</t>
  </si>
  <si>
    <t>3331</t>
    <phoneticPr fontId="36"/>
  </si>
  <si>
    <t>民生用電気機器（エアコンを除く。）</t>
    <rPh sb="0" eb="2">
      <t>ミンセイ</t>
    </rPh>
    <rPh sb="2" eb="3">
      <t>ヨウ</t>
    </rPh>
    <rPh sb="3" eb="5">
      <t>デンキ</t>
    </rPh>
    <rPh sb="5" eb="7">
      <t>キキ</t>
    </rPh>
    <phoneticPr fontId="36"/>
  </si>
  <si>
    <t>3321</t>
    <phoneticPr fontId="36"/>
  </si>
  <si>
    <t>民生用エアコンディショナ</t>
    <rPh sb="0" eb="2">
      <t>ミンセイ</t>
    </rPh>
    <rPh sb="2" eb="3">
      <t>ヨウ</t>
    </rPh>
    <phoneticPr fontId="36"/>
  </si>
  <si>
    <t>その他の産業用電気機器</t>
    <rPh sb="7" eb="9">
      <t>デンキ</t>
    </rPh>
    <rPh sb="9" eb="11">
      <t>キキ</t>
    </rPh>
    <phoneticPr fontId="36"/>
  </si>
  <si>
    <t>3311</t>
  </si>
  <si>
    <t>3311</t>
    <phoneticPr fontId="36"/>
  </si>
  <si>
    <t>内燃機関電装品</t>
    <rPh sb="0" eb="2">
      <t>ナイネン</t>
    </rPh>
    <rPh sb="2" eb="4">
      <t>キカン</t>
    </rPh>
    <rPh sb="4" eb="7">
      <t>デンソウヒン</t>
    </rPh>
    <phoneticPr fontId="36"/>
  </si>
  <si>
    <t>配線器具</t>
    <rPh sb="0" eb="2">
      <t>ハイセン</t>
    </rPh>
    <rPh sb="2" eb="4">
      <t>キグ</t>
    </rPh>
    <phoneticPr fontId="36"/>
  </si>
  <si>
    <t>開閉制御装置・配電盤</t>
    <phoneticPr fontId="36"/>
  </si>
  <si>
    <t>変圧器・変成器</t>
  </si>
  <si>
    <t>電動機</t>
  </si>
  <si>
    <t>発電機器</t>
  </si>
  <si>
    <t>回転電気機械</t>
  </si>
  <si>
    <t>その他の電子部品</t>
    <rPh sb="6" eb="7">
      <t>ブ</t>
    </rPh>
    <phoneticPr fontId="36"/>
  </si>
  <si>
    <t>3299</t>
    <phoneticPr fontId="36"/>
  </si>
  <si>
    <t>電子回路</t>
    <rPh sb="0" eb="2">
      <t>デンシ</t>
    </rPh>
    <rPh sb="2" eb="4">
      <t>カイロ</t>
    </rPh>
    <phoneticPr fontId="36"/>
  </si>
  <si>
    <t>記録メディア</t>
    <rPh sb="0" eb="2">
      <t>キロク</t>
    </rPh>
    <phoneticPr fontId="62"/>
  </si>
  <si>
    <t>3299</t>
    <phoneticPr fontId="62"/>
  </si>
  <si>
    <t>フラットパネル・電子管</t>
    <rPh sb="8" eb="11">
      <t>デンシカン</t>
    </rPh>
    <phoneticPr fontId="62"/>
  </si>
  <si>
    <t>3211</t>
    <phoneticPr fontId="62"/>
  </si>
  <si>
    <t>液晶パネル</t>
    <phoneticPr fontId="36"/>
  </si>
  <si>
    <t>3211</t>
  </si>
  <si>
    <t>集積回路</t>
  </si>
  <si>
    <t>半導体素子</t>
  </si>
  <si>
    <t>3211</t>
    <phoneticPr fontId="36"/>
  </si>
  <si>
    <t>武器</t>
  </si>
  <si>
    <t>3116</t>
    <phoneticPr fontId="36"/>
  </si>
  <si>
    <t>光学機械・レンズ</t>
    <rPh sb="0" eb="2">
      <t>コウガク</t>
    </rPh>
    <rPh sb="2" eb="4">
      <t>キカイ</t>
    </rPh>
    <phoneticPr fontId="36"/>
  </si>
  <si>
    <t>3115</t>
    <phoneticPr fontId="36"/>
  </si>
  <si>
    <t>医療用機械器具</t>
  </si>
  <si>
    <t>3114</t>
    <phoneticPr fontId="36"/>
  </si>
  <si>
    <t>計測機器</t>
    <rPh sb="0" eb="2">
      <t>ケイソク</t>
    </rPh>
    <rPh sb="2" eb="4">
      <t>キキ</t>
    </rPh>
    <phoneticPr fontId="36"/>
  </si>
  <si>
    <t>3113</t>
    <phoneticPr fontId="36"/>
  </si>
  <si>
    <t>その他のサービス用機器</t>
    <phoneticPr fontId="36"/>
  </si>
  <si>
    <t>019</t>
  </si>
  <si>
    <t>3112</t>
  </si>
  <si>
    <t>娯楽用機器</t>
  </si>
  <si>
    <t>自動販売機</t>
  </si>
  <si>
    <t>サービス用・娯楽用機器</t>
    <rPh sb="6" eb="9">
      <t>ゴラクヨウ</t>
    </rPh>
    <phoneticPr fontId="62"/>
  </si>
  <si>
    <t>その他の事務用機械</t>
  </si>
  <si>
    <t>3111</t>
    <phoneticPr fontId="36"/>
  </si>
  <si>
    <t>3111</t>
  </si>
  <si>
    <t>複写機</t>
  </si>
  <si>
    <t>その他の生産用機械</t>
    <rPh sb="4" eb="7">
      <t>セイサンヨウ</t>
    </rPh>
    <rPh sb="7" eb="9">
      <t>キカイ</t>
    </rPh>
    <phoneticPr fontId="36"/>
  </si>
  <si>
    <t>3019</t>
    <phoneticPr fontId="36"/>
  </si>
  <si>
    <t>ロボット</t>
    <phoneticPr fontId="62"/>
  </si>
  <si>
    <t>真空装置・真空機器</t>
    <rPh sb="0" eb="2">
      <t>シンクウ</t>
    </rPh>
    <rPh sb="2" eb="4">
      <t>ソウチ</t>
    </rPh>
    <rPh sb="5" eb="7">
      <t>シンクウ</t>
    </rPh>
    <rPh sb="7" eb="9">
      <t>キキ</t>
    </rPh>
    <phoneticPr fontId="36"/>
  </si>
  <si>
    <t>金型</t>
  </si>
  <si>
    <t>半導体製造装置</t>
  </si>
  <si>
    <t>3017</t>
    <phoneticPr fontId="36"/>
  </si>
  <si>
    <t>機械工具</t>
  </si>
  <si>
    <t>3016</t>
    <phoneticPr fontId="36"/>
  </si>
  <si>
    <t>金属加工機械</t>
  </si>
  <si>
    <t>金属工作機械</t>
  </si>
  <si>
    <t>プラスチック加工機械</t>
    <phoneticPr fontId="36"/>
  </si>
  <si>
    <t>022</t>
    <phoneticPr fontId="36"/>
  </si>
  <si>
    <t>3015</t>
    <phoneticPr fontId="36"/>
  </si>
  <si>
    <t>鋳造装置</t>
    <phoneticPr fontId="36"/>
  </si>
  <si>
    <t>鋳造装置・プラスチック加工機械</t>
    <phoneticPr fontId="36"/>
  </si>
  <si>
    <t>化学機械</t>
  </si>
  <si>
    <t>包装・荷造機械</t>
    <rPh sb="0" eb="2">
      <t>ホウソウ</t>
    </rPh>
    <rPh sb="3" eb="4">
      <t>ニ</t>
    </rPh>
    <rPh sb="4" eb="5">
      <t>ヅクリ</t>
    </rPh>
    <rPh sb="5" eb="7">
      <t>キカイ</t>
    </rPh>
    <phoneticPr fontId="36"/>
  </si>
  <si>
    <t>015</t>
    <phoneticPr fontId="36"/>
  </si>
  <si>
    <t>3014</t>
    <phoneticPr fontId="36"/>
  </si>
  <si>
    <t>印刷・製本・紙工機械</t>
    <phoneticPr fontId="36"/>
  </si>
  <si>
    <t>014</t>
    <phoneticPr fontId="36"/>
  </si>
  <si>
    <t>パルプ装置・製紙機械</t>
  </si>
  <si>
    <t>013</t>
    <phoneticPr fontId="36"/>
  </si>
  <si>
    <t>木材加工機械</t>
    <rPh sb="0" eb="2">
      <t>モクザイ</t>
    </rPh>
    <rPh sb="2" eb="4">
      <t>カコウ</t>
    </rPh>
    <phoneticPr fontId="36"/>
  </si>
  <si>
    <t>食品機械・同装置</t>
    <rPh sb="5" eb="6">
      <t>ドウ</t>
    </rPh>
    <rPh sb="6" eb="8">
      <t>ソウチ</t>
    </rPh>
    <phoneticPr fontId="36"/>
  </si>
  <si>
    <t>生活関連産業用機械</t>
    <rPh sb="7" eb="9">
      <t>キカイ</t>
    </rPh>
    <phoneticPr fontId="36"/>
  </si>
  <si>
    <t>繊維機械</t>
  </si>
  <si>
    <t>3013</t>
    <phoneticPr fontId="36"/>
  </si>
  <si>
    <t>建設・鉱山機械</t>
    <rPh sb="0" eb="2">
      <t>ケンセツ</t>
    </rPh>
    <rPh sb="3" eb="5">
      <t>コウザン</t>
    </rPh>
    <phoneticPr fontId="36"/>
  </si>
  <si>
    <t>3012</t>
    <phoneticPr fontId="36"/>
  </si>
  <si>
    <t>農業用機械</t>
    <rPh sb="2" eb="3">
      <t>ヨウ</t>
    </rPh>
    <phoneticPr fontId="36"/>
  </si>
  <si>
    <t>3011</t>
    <phoneticPr fontId="36"/>
  </si>
  <si>
    <t>他に分類されないはん用機械</t>
    <rPh sb="0" eb="1">
      <t>タ</t>
    </rPh>
    <rPh sb="2" eb="4">
      <t>ブンルイ</t>
    </rPh>
    <rPh sb="10" eb="11">
      <t>ヨウ</t>
    </rPh>
    <rPh sb="11" eb="13">
      <t>キカイ</t>
    </rPh>
    <phoneticPr fontId="36"/>
  </si>
  <si>
    <t>2919</t>
    <phoneticPr fontId="36"/>
  </si>
  <si>
    <t>動力伝導装置</t>
    <rPh sb="0" eb="2">
      <t>ドウリョク</t>
    </rPh>
    <rPh sb="2" eb="4">
      <t>デンドウ</t>
    </rPh>
    <rPh sb="4" eb="6">
      <t>ソウチ</t>
    </rPh>
    <phoneticPr fontId="36"/>
  </si>
  <si>
    <t>091</t>
    <phoneticPr fontId="36"/>
  </si>
  <si>
    <t>その他のはん用機械</t>
    <rPh sb="2" eb="3">
      <t>タ</t>
    </rPh>
    <rPh sb="6" eb="7">
      <t>ヨウ</t>
    </rPh>
    <rPh sb="7" eb="9">
      <t>キカイ</t>
    </rPh>
    <phoneticPr fontId="36"/>
  </si>
  <si>
    <t>ベアリング</t>
  </si>
  <si>
    <t>冷凍機・温湿調整装置</t>
  </si>
  <si>
    <t>2914</t>
    <phoneticPr fontId="36"/>
  </si>
  <si>
    <t>運搬機械</t>
  </si>
  <si>
    <t>2913</t>
    <phoneticPr fontId="36"/>
  </si>
  <si>
    <t>ポンプ・圧縮機</t>
    <phoneticPr fontId="36"/>
  </si>
  <si>
    <t>2912</t>
    <phoneticPr fontId="36"/>
  </si>
  <si>
    <t>原動機</t>
  </si>
  <si>
    <t>2911</t>
    <phoneticPr fontId="36"/>
  </si>
  <si>
    <t>タービン</t>
  </si>
  <si>
    <t>ボイラ</t>
  </si>
  <si>
    <t>他に分類されない金属製品</t>
    <rPh sb="0" eb="1">
      <t>タ</t>
    </rPh>
    <rPh sb="2" eb="4">
      <t>ブンルイ</t>
    </rPh>
    <rPh sb="8" eb="10">
      <t>キンゾク</t>
    </rPh>
    <rPh sb="10" eb="12">
      <t>セイヒン</t>
    </rPh>
    <phoneticPr fontId="62"/>
  </si>
  <si>
    <t>2899</t>
  </si>
  <si>
    <t>金属線製品</t>
  </si>
  <si>
    <t>092</t>
  </si>
  <si>
    <t>金属プレス製品</t>
  </si>
  <si>
    <t>刃物・道具類</t>
    <phoneticPr fontId="36"/>
  </si>
  <si>
    <t>033</t>
  </si>
  <si>
    <t>粉末や金製品</t>
    <phoneticPr fontId="36"/>
  </si>
  <si>
    <t>032</t>
  </si>
  <si>
    <t>配管工事附属品</t>
    <rPh sb="4" eb="6">
      <t>フゾク</t>
    </rPh>
    <phoneticPr fontId="62"/>
  </si>
  <si>
    <t>配管工事附属品・粉末や金製品・道具類</t>
    <rPh sb="4" eb="6">
      <t>フゾク</t>
    </rPh>
    <phoneticPr fontId="36"/>
  </si>
  <si>
    <t>金属製容器・製缶板金製品</t>
    <phoneticPr fontId="36"/>
  </si>
  <si>
    <t>ボルト・ナット・リベット・スプリング</t>
    <phoneticPr fontId="36"/>
  </si>
  <si>
    <t>2891</t>
  </si>
  <si>
    <t>ガス・石油機器・暖房・調理装置</t>
    <rPh sb="8" eb="10">
      <t>ダンボウ</t>
    </rPh>
    <rPh sb="11" eb="13">
      <t>チョウリ</t>
    </rPh>
    <rPh sb="13" eb="15">
      <t>ソウチ</t>
    </rPh>
    <phoneticPr fontId="36"/>
  </si>
  <si>
    <t>建築用金属製品</t>
  </si>
  <si>
    <t>2812</t>
  </si>
  <si>
    <t>建設用金属製品</t>
  </si>
  <si>
    <t>2811</t>
  </si>
  <si>
    <t>その他の非鉄金属製品</t>
  </si>
  <si>
    <t>2729</t>
    <phoneticPr fontId="36"/>
  </si>
  <si>
    <t>核燃料</t>
  </si>
  <si>
    <t>非鉄金属素形材</t>
  </si>
  <si>
    <t>アルミ圧延製品</t>
  </si>
  <si>
    <t>伸銅品</t>
  </si>
  <si>
    <t>光ファイバケーブル</t>
  </si>
  <si>
    <t>2721</t>
  </si>
  <si>
    <t>電線・ケーブル</t>
  </si>
  <si>
    <t>非鉄金属屑</t>
  </si>
  <si>
    <t>011P</t>
    <phoneticPr fontId="36"/>
  </si>
  <si>
    <t>2712</t>
  </si>
  <si>
    <t>その他の非鉄金属地金</t>
  </si>
  <si>
    <t>2711</t>
  </si>
  <si>
    <t>アルミニウム（再生を含む。）</t>
    <phoneticPr fontId="62"/>
  </si>
  <si>
    <t>鉛・亜鉛（再生を含む。）</t>
    <phoneticPr fontId="62"/>
  </si>
  <si>
    <t>銅</t>
  </si>
  <si>
    <t>2699</t>
    <phoneticPr fontId="36"/>
  </si>
  <si>
    <t>鉄鋼シャースリット業</t>
  </si>
  <si>
    <t>鍛工品（鉄）</t>
  </si>
  <si>
    <t>2631</t>
  </si>
  <si>
    <t>鋳鉄品</t>
  </si>
  <si>
    <t>鋳鉄品・鍛工品（鉄）</t>
    <phoneticPr fontId="62"/>
  </si>
  <si>
    <t>鋳鉄管</t>
  </si>
  <si>
    <t>鋳鋼</t>
  </si>
  <si>
    <t>鍛鋼</t>
  </si>
  <si>
    <t>鋳鍛鋼</t>
  </si>
  <si>
    <t>めっき鋼材</t>
  </si>
  <si>
    <t>2623</t>
  </si>
  <si>
    <t>特殊鋼冷間仕上鋼材</t>
    <rPh sb="0" eb="2">
      <t>トクシュ</t>
    </rPh>
    <rPh sb="2" eb="3">
      <t>コウ</t>
    </rPh>
    <phoneticPr fontId="36"/>
  </si>
  <si>
    <t>2623</t>
    <phoneticPr fontId="36"/>
  </si>
  <si>
    <t>普通鋼冷間仕上鋼材</t>
    <rPh sb="0" eb="2">
      <t>フツウ</t>
    </rPh>
    <rPh sb="2" eb="3">
      <t>コウ</t>
    </rPh>
    <rPh sb="3" eb="5">
      <t>レイカン</t>
    </rPh>
    <phoneticPr fontId="36"/>
  </si>
  <si>
    <t>冷間仕上鋼材</t>
  </si>
  <si>
    <t>特殊鋼鋼管</t>
  </si>
  <si>
    <t>2622</t>
  </si>
  <si>
    <t>普通鋼鋼管</t>
  </si>
  <si>
    <t>鋼管</t>
  </si>
  <si>
    <t>特殊鋼熱間圧延鋼材</t>
  </si>
  <si>
    <t>016</t>
  </si>
  <si>
    <t>2621</t>
  </si>
  <si>
    <t>その他の普通鋼熱間圧延鋼材</t>
  </si>
  <si>
    <t>普通鋼小棒</t>
  </si>
  <si>
    <t>普通鋼鋼帯</t>
  </si>
  <si>
    <t>普通鋼鋼板</t>
  </si>
  <si>
    <t>普通鋼形鋼</t>
  </si>
  <si>
    <t>熱間圧延鋼材</t>
  </si>
  <si>
    <t>鉄屑</t>
    <phoneticPr fontId="62"/>
  </si>
  <si>
    <t>2612</t>
  </si>
  <si>
    <t>粗鋼（電気炉）</t>
  </si>
  <si>
    <t>2611</t>
  </si>
  <si>
    <t>粗鋼（転炉）</t>
  </si>
  <si>
    <t>フェロアロイ</t>
  </si>
  <si>
    <t>銑鉄</t>
  </si>
  <si>
    <t>2599</t>
  </si>
  <si>
    <t>研磨材</t>
  </si>
  <si>
    <t>炭素・黒鉛製品</t>
    <phoneticPr fontId="62"/>
  </si>
  <si>
    <t>その他の建設用土石製品</t>
  </si>
  <si>
    <t>2591</t>
    <phoneticPr fontId="36"/>
  </si>
  <si>
    <t>耐火物</t>
  </si>
  <si>
    <t>日用陶磁器</t>
  </si>
  <si>
    <t>2531</t>
  </si>
  <si>
    <t>工業用陶磁器</t>
  </si>
  <si>
    <t>建設用陶磁器</t>
  </si>
  <si>
    <t>セメント製品</t>
  </si>
  <si>
    <t>2521</t>
    <phoneticPr fontId="36"/>
  </si>
  <si>
    <t>生コンクリート</t>
  </si>
  <si>
    <t>2521</t>
  </si>
  <si>
    <t>セメント</t>
  </si>
  <si>
    <t>他に分類されないガラス製品</t>
    <rPh sb="0" eb="1">
      <t>タ</t>
    </rPh>
    <rPh sb="2" eb="4">
      <t>ブンルイ</t>
    </rPh>
    <rPh sb="11" eb="13">
      <t>セイヒン</t>
    </rPh>
    <phoneticPr fontId="62"/>
  </si>
  <si>
    <t>2511</t>
    <phoneticPr fontId="36"/>
  </si>
  <si>
    <t>ガラス製加工素材</t>
  </si>
  <si>
    <t>その他のガラス製品</t>
  </si>
  <si>
    <t>ガラス繊維・同製品</t>
  </si>
  <si>
    <t>安全ガラス・複層ガラス</t>
  </si>
  <si>
    <t>2511</t>
  </si>
  <si>
    <t>板ガラス</t>
  </si>
  <si>
    <t>板ガラス・安全ガラス</t>
  </si>
  <si>
    <t>かばん・袋物・その他の革製品</t>
  </si>
  <si>
    <t>012</t>
    <phoneticPr fontId="62"/>
  </si>
  <si>
    <t>2312</t>
  </si>
  <si>
    <t>製革・毛皮</t>
  </si>
  <si>
    <t>なめし革・革製品・毛皮（革製履物を除く。）</t>
    <phoneticPr fontId="62"/>
  </si>
  <si>
    <t>2312</t>
    <phoneticPr fontId="62"/>
  </si>
  <si>
    <t>その他の製造工業製品（２／３）</t>
    <phoneticPr fontId="36"/>
  </si>
  <si>
    <t>39</t>
    <phoneticPr fontId="36"/>
  </si>
  <si>
    <t>革製履物</t>
  </si>
  <si>
    <t>2311</t>
    <phoneticPr fontId="36"/>
  </si>
  <si>
    <t>他に分類されないゴム製品</t>
    <rPh sb="0" eb="1">
      <t>ホカ</t>
    </rPh>
    <rPh sb="2" eb="4">
      <t>ブンルイ</t>
    </rPh>
    <rPh sb="10" eb="12">
      <t>セイヒン</t>
    </rPh>
    <phoneticPr fontId="62"/>
  </si>
  <si>
    <t>099</t>
    <phoneticPr fontId="62"/>
  </si>
  <si>
    <t>2229</t>
    <phoneticPr fontId="62"/>
  </si>
  <si>
    <t>ゴム製・プラスチック製履物</t>
  </si>
  <si>
    <t>091</t>
    <phoneticPr fontId="62"/>
  </si>
  <si>
    <t>その他のゴム製品</t>
  </si>
  <si>
    <t>2229</t>
    <phoneticPr fontId="36"/>
  </si>
  <si>
    <t>タイヤ・チューブ</t>
  </si>
  <si>
    <t>2221</t>
    <phoneticPr fontId="36"/>
  </si>
  <si>
    <t>その他のプラスチック製品</t>
  </si>
  <si>
    <t>2211</t>
  </si>
  <si>
    <t>プラスチック製日用雑貨・食卓用品</t>
  </si>
  <si>
    <t>プラスチック製容器</t>
  </si>
  <si>
    <t>強化プラスチック製品</t>
  </si>
  <si>
    <t>工業用プラスチック製品</t>
  </si>
  <si>
    <t>プラスチック発泡製品</t>
  </si>
  <si>
    <t>プラスチック板・管・棒</t>
  </si>
  <si>
    <t>プラスチックフィルム・シート</t>
  </si>
  <si>
    <t>プラスチック・ゴム製品</t>
    <phoneticPr fontId="62"/>
  </si>
  <si>
    <t>舗装材料</t>
  </si>
  <si>
    <t>2121</t>
  </si>
  <si>
    <t>その他の石炭製品</t>
  </si>
  <si>
    <t>コークス</t>
  </si>
  <si>
    <t>その他の石油製品</t>
  </si>
  <si>
    <t>2111</t>
  </si>
  <si>
    <t>液化石油ガス</t>
  </si>
  <si>
    <t>018</t>
  </si>
  <si>
    <t>ナフサ</t>
  </si>
  <si>
    <t>Ｂ重油・Ｃ重油</t>
  </si>
  <si>
    <t>Ａ重油</t>
  </si>
  <si>
    <t>軽油</t>
  </si>
  <si>
    <t>灯油</t>
  </si>
  <si>
    <t>ジェット燃料油</t>
  </si>
  <si>
    <t>ガソリン</t>
    <phoneticPr fontId="36"/>
  </si>
  <si>
    <t>他に分類されない化学最終製品</t>
    <rPh sb="0" eb="1">
      <t>タ</t>
    </rPh>
    <rPh sb="2" eb="4">
      <t>ブンルイ</t>
    </rPh>
    <rPh sb="8" eb="10">
      <t>カガク</t>
    </rPh>
    <rPh sb="10" eb="12">
      <t>サイシュウ</t>
    </rPh>
    <rPh sb="12" eb="14">
      <t>セイヒン</t>
    </rPh>
    <phoneticPr fontId="62"/>
  </si>
  <si>
    <t>2089</t>
    <phoneticPr fontId="36"/>
  </si>
  <si>
    <t>触媒</t>
  </si>
  <si>
    <t>その他の化学最終製品</t>
  </si>
  <si>
    <t>09</t>
    <phoneticPr fontId="62"/>
  </si>
  <si>
    <t>写真感光材料</t>
  </si>
  <si>
    <t>2089</t>
  </si>
  <si>
    <t>ゼラチン・接着剤</t>
  </si>
  <si>
    <t>農薬</t>
  </si>
  <si>
    <t>2084</t>
    <phoneticPr fontId="36"/>
  </si>
  <si>
    <t>印刷インキ</t>
    <phoneticPr fontId="36"/>
  </si>
  <si>
    <t>2083</t>
    <phoneticPr fontId="36"/>
  </si>
  <si>
    <t>塗料</t>
  </si>
  <si>
    <t>化粧品・歯磨</t>
  </si>
  <si>
    <t>2082</t>
    <phoneticPr fontId="62"/>
  </si>
  <si>
    <t>界面活性剤（石けん・合成洗剤を除く。）</t>
    <phoneticPr fontId="62"/>
  </si>
  <si>
    <t>2081</t>
  </si>
  <si>
    <t>石けん・合成洗剤</t>
  </si>
  <si>
    <t>油脂加工製品</t>
    <phoneticPr fontId="36"/>
  </si>
  <si>
    <t>2081</t>
    <phoneticPr fontId="36"/>
  </si>
  <si>
    <t>油脂加工製品・界面活性剤</t>
    <phoneticPr fontId="36"/>
  </si>
  <si>
    <t>2071</t>
    <phoneticPr fontId="36"/>
  </si>
  <si>
    <t>合成繊維</t>
    <rPh sb="0" eb="2">
      <t>ゴウセイ</t>
    </rPh>
    <rPh sb="2" eb="4">
      <t>センイ</t>
    </rPh>
    <phoneticPr fontId="62"/>
  </si>
  <si>
    <t>2061</t>
    <phoneticPr fontId="36"/>
  </si>
  <si>
    <t>レーヨン・アセテート</t>
  </si>
  <si>
    <t>2061</t>
  </si>
  <si>
    <t>化学繊維</t>
    <rPh sb="0" eb="2">
      <t>カガク</t>
    </rPh>
    <rPh sb="2" eb="4">
      <t>センイ</t>
    </rPh>
    <phoneticPr fontId="62"/>
  </si>
  <si>
    <t>その他の合成樹脂</t>
  </si>
  <si>
    <t>2051</t>
  </si>
  <si>
    <t>高機能性樹脂</t>
  </si>
  <si>
    <t>塩化ビニル樹脂</t>
  </si>
  <si>
    <t>025</t>
  </si>
  <si>
    <t>ポリプロピレン</t>
  </si>
  <si>
    <t>024</t>
  </si>
  <si>
    <t>ポリスチレン</t>
  </si>
  <si>
    <t>023</t>
  </si>
  <si>
    <t>ポリエチレン（高密度）</t>
  </si>
  <si>
    <t>022</t>
  </si>
  <si>
    <t>ポリエチレン（低密度）</t>
  </si>
  <si>
    <t>2051</t>
    <phoneticPr fontId="36"/>
  </si>
  <si>
    <t>熱可塑性樹脂</t>
  </si>
  <si>
    <t>熱硬化性樹脂</t>
  </si>
  <si>
    <t>その他の有機化学工業製品</t>
  </si>
  <si>
    <t>2049</t>
    <phoneticPr fontId="36"/>
  </si>
  <si>
    <t>可塑剤</t>
  </si>
  <si>
    <t>メタン誘導品</t>
  </si>
  <si>
    <t>合成ゴム</t>
  </si>
  <si>
    <t>2042</t>
    <phoneticPr fontId="36"/>
  </si>
  <si>
    <t>その他の環式中間物</t>
  </si>
  <si>
    <t>029</t>
  </si>
  <si>
    <t>2041</t>
  </si>
  <si>
    <t>カプロラクタム</t>
  </si>
  <si>
    <t>025</t>
    <phoneticPr fontId="62"/>
  </si>
  <si>
    <t>テレフタル酸・ジメチルテレフタレート</t>
  </si>
  <si>
    <t>合成石炭酸</t>
  </si>
  <si>
    <t>スチレンモノマー</t>
  </si>
  <si>
    <t>合成染料・有機顔料</t>
    <rPh sb="5" eb="7">
      <t>ユウキ</t>
    </rPh>
    <rPh sb="7" eb="9">
      <t>ガンリョウ</t>
    </rPh>
    <phoneticPr fontId="36"/>
  </si>
  <si>
    <t>環式中間物・合成染料・有機顔料</t>
    <rPh sb="6" eb="8">
      <t>ゴウセイ</t>
    </rPh>
    <rPh sb="8" eb="10">
      <t>センリョウ</t>
    </rPh>
    <rPh sb="11" eb="13">
      <t>ユウキ</t>
    </rPh>
    <rPh sb="13" eb="15">
      <t>ガンリョウ</t>
    </rPh>
    <phoneticPr fontId="62"/>
  </si>
  <si>
    <t>2041</t>
    <phoneticPr fontId="36"/>
  </si>
  <si>
    <t>その他の脂肪族中間物</t>
  </si>
  <si>
    <t>酢酸ビニルモノマー</t>
  </si>
  <si>
    <t>エチレングリコール</t>
  </si>
  <si>
    <t>アクリロニトリル</t>
  </si>
  <si>
    <t>二塩化エチレン</t>
  </si>
  <si>
    <t>酢酸</t>
  </si>
  <si>
    <t>合成オクタノール・ブタノール</t>
    <phoneticPr fontId="62"/>
  </si>
  <si>
    <t>脂肪族中間物</t>
  </si>
  <si>
    <t>その他の石油化学系芳香族製品</t>
  </si>
  <si>
    <t>2031</t>
  </si>
  <si>
    <t>キシレン</t>
  </si>
  <si>
    <t>純トルエン</t>
  </si>
  <si>
    <t>純ベンゼン</t>
  </si>
  <si>
    <t>石油化学系芳香族製品</t>
  </si>
  <si>
    <t>その他の石油化学基礎製品</t>
  </si>
  <si>
    <t>プロピレン</t>
  </si>
  <si>
    <t>エチレン</t>
  </si>
  <si>
    <t>石油化学基礎製品</t>
  </si>
  <si>
    <t>その他の無機化学工業製品</t>
  </si>
  <si>
    <t>2029</t>
  </si>
  <si>
    <t>塩</t>
  </si>
  <si>
    <t>原塩</t>
  </si>
  <si>
    <t>圧縮ガス・液化ガス</t>
  </si>
  <si>
    <t>その他の無機顔料</t>
  </si>
  <si>
    <t>カーボンブラック</t>
  </si>
  <si>
    <t>酸化チタン</t>
  </si>
  <si>
    <t>無機顔料</t>
  </si>
  <si>
    <t>その他のソーダ工業製品</t>
  </si>
  <si>
    <t>2021</t>
  </si>
  <si>
    <t>液体塩素</t>
  </si>
  <si>
    <t>か性ソーダ</t>
  </si>
  <si>
    <t>ソーダ灰</t>
  </si>
  <si>
    <t>ソーダ工業製品</t>
  </si>
  <si>
    <t>2011</t>
  </si>
  <si>
    <t>その他の製造工業製品（１／３）</t>
    <phoneticPr fontId="36"/>
  </si>
  <si>
    <t>1911</t>
  </si>
  <si>
    <t>その他のパルプ・紙・紙加工品</t>
    <rPh sb="2" eb="3">
      <t>タ</t>
    </rPh>
    <rPh sb="8" eb="9">
      <t>カミ</t>
    </rPh>
    <rPh sb="10" eb="11">
      <t>カミ</t>
    </rPh>
    <rPh sb="11" eb="14">
      <t>カコウヒン</t>
    </rPh>
    <phoneticPr fontId="36"/>
  </si>
  <si>
    <t>1649</t>
    <phoneticPr fontId="36"/>
  </si>
  <si>
    <t>1649</t>
    <phoneticPr fontId="62"/>
  </si>
  <si>
    <t>紙製衛生材料・用品</t>
    <phoneticPr fontId="62"/>
  </si>
  <si>
    <t>その他の紙製容器</t>
  </si>
  <si>
    <t>1641</t>
    <phoneticPr fontId="36"/>
  </si>
  <si>
    <t>段ボール箱</t>
  </si>
  <si>
    <t>塗工紙・建設用加工紙</t>
  </si>
  <si>
    <t>1633</t>
    <phoneticPr fontId="36"/>
  </si>
  <si>
    <t>段ボール</t>
  </si>
  <si>
    <t>板紙</t>
  </si>
  <si>
    <t>1632</t>
    <phoneticPr fontId="36"/>
  </si>
  <si>
    <t>洋紙・和紙</t>
  </si>
  <si>
    <t>古紙</t>
  </si>
  <si>
    <t>021P</t>
    <phoneticPr fontId="36"/>
  </si>
  <si>
    <t>1631</t>
    <phoneticPr fontId="36"/>
  </si>
  <si>
    <t>パルプ</t>
  </si>
  <si>
    <t>その他の家具・装備品</t>
    <rPh sb="2" eb="3">
      <t>タ</t>
    </rPh>
    <phoneticPr fontId="36"/>
  </si>
  <si>
    <t>1621</t>
    <phoneticPr fontId="36"/>
  </si>
  <si>
    <t>木製建具</t>
  </si>
  <si>
    <t>金属製家具</t>
    <phoneticPr fontId="36"/>
  </si>
  <si>
    <t>木製家具</t>
    <phoneticPr fontId="36"/>
  </si>
  <si>
    <t>他に分類されない木製品</t>
    <rPh sb="0" eb="1">
      <t>タ</t>
    </rPh>
    <rPh sb="2" eb="4">
      <t>ブンルイ</t>
    </rPh>
    <rPh sb="8" eb="11">
      <t>モクセイヒン</t>
    </rPh>
    <phoneticPr fontId="62"/>
  </si>
  <si>
    <t>1619</t>
  </si>
  <si>
    <t>建設用木製品</t>
  </si>
  <si>
    <t>その他の木製品</t>
  </si>
  <si>
    <t>木材チップ</t>
  </si>
  <si>
    <t>1611</t>
  </si>
  <si>
    <t>合板・集成材</t>
    <rPh sb="3" eb="6">
      <t>シュウセイザイ</t>
    </rPh>
    <phoneticPr fontId="62"/>
  </si>
  <si>
    <t>製材</t>
  </si>
  <si>
    <t>他に分類されない繊維既製品</t>
    <rPh sb="0" eb="1">
      <t>タ</t>
    </rPh>
    <rPh sb="2" eb="4">
      <t>ブンルイ</t>
    </rPh>
    <rPh sb="8" eb="10">
      <t>センイ</t>
    </rPh>
    <rPh sb="10" eb="13">
      <t>キセイヒン</t>
    </rPh>
    <phoneticPr fontId="36"/>
  </si>
  <si>
    <t>1529</t>
  </si>
  <si>
    <t>繊維製衛生材料</t>
    <phoneticPr fontId="36"/>
  </si>
  <si>
    <t>1529</t>
    <phoneticPr fontId="36"/>
  </si>
  <si>
    <t>その他の繊維既製品</t>
  </si>
  <si>
    <t>じゅうたん・床敷物</t>
  </si>
  <si>
    <t>寝具</t>
  </si>
  <si>
    <t>その他の衣服・身の回り品</t>
  </si>
  <si>
    <t>1522</t>
  </si>
  <si>
    <t>ニット製衣服</t>
  </si>
  <si>
    <t>1521</t>
  </si>
  <si>
    <t>織物製衣服</t>
  </si>
  <si>
    <t>他に分類されない繊維工業製品</t>
    <rPh sb="0" eb="1">
      <t>タ</t>
    </rPh>
    <rPh sb="2" eb="4">
      <t>ブンルイ</t>
    </rPh>
    <rPh sb="8" eb="10">
      <t>センイ</t>
    </rPh>
    <rPh sb="10" eb="12">
      <t>コウギョウ</t>
    </rPh>
    <rPh sb="12" eb="14">
      <t>セイヒン</t>
    </rPh>
    <phoneticPr fontId="36"/>
  </si>
  <si>
    <t>1519</t>
  </si>
  <si>
    <t>綱・網</t>
  </si>
  <si>
    <t>その他の繊維工業製品</t>
  </si>
  <si>
    <t>1519</t>
    <phoneticPr fontId="36"/>
  </si>
  <si>
    <t>染色整理</t>
  </si>
  <si>
    <t>1514</t>
  </si>
  <si>
    <t>ニット生地</t>
  </si>
  <si>
    <t>1513</t>
  </si>
  <si>
    <t>その他の織物</t>
    <phoneticPr fontId="62"/>
  </si>
  <si>
    <t>1512</t>
  </si>
  <si>
    <t>絹・人絹織物（合繊長繊維織物を含む。）</t>
    <phoneticPr fontId="62"/>
  </si>
  <si>
    <t>綿・スフ織物（合繊短繊維織物を含む。）</t>
    <phoneticPr fontId="62"/>
  </si>
  <si>
    <t>1511</t>
  </si>
  <si>
    <t>紡績糸</t>
    <phoneticPr fontId="36"/>
  </si>
  <si>
    <t>1511</t>
    <phoneticPr fontId="36"/>
  </si>
  <si>
    <t>1141</t>
  </si>
  <si>
    <t>有機質肥料（別掲を除く。）</t>
    <phoneticPr fontId="62"/>
  </si>
  <si>
    <t>1131</t>
  </si>
  <si>
    <t>飼料</t>
  </si>
  <si>
    <t>製氷</t>
  </si>
  <si>
    <t>1129</t>
  </si>
  <si>
    <t>清涼飲料</t>
  </si>
  <si>
    <t>茶・コーヒー</t>
  </si>
  <si>
    <t>その他の酒類</t>
  </si>
  <si>
    <t>1121</t>
  </si>
  <si>
    <t>ウイスキー類</t>
    <phoneticPr fontId="62"/>
  </si>
  <si>
    <t>ビール類</t>
    <rPh sb="3" eb="4">
      <t>ルイ</t>
    </rPh>
    <phoneticPr fontId="36"/>
  </si>
  <si>
    <t>清酒</t>
  </si>
  <si>
    <t>その他の食料品</t>
  </si>
  <si>
    <t>1119</t>
  </si>
  <si>
    <t>そう菜・すし・弁当</t>
  </si>
  <si>
    <t>レトルト食品</t>
  </si>
  <si>
    <t>冷凍調理食品</t>
  </si>
  <si>
    <t>調味料</t>
  </si>
  <si>
    <t>1116</t>
  </si>
  <si>
    <t>植物原油かす</t>
  </si>
  <si>
    <t>044</t>
    <phoneticPr fontId="62"/>
  </si>
  <si>
    <t>加工油脂</t>
  </si>
  <si>
    <t>043</t>
    <phoneticPr fontId="62"/>
  </si>
  <si>
    <t>動物油脂</t>
    <rPh sb="0" eb="2">
      <t>ドウブツ</t>
    </rPh>
    <rPh sb="2" eb="4">
      <t>ユシ</t>
    </rPh>
    <phoneticPr fontId="62"/>
  </si>
  <si>
    <t>042</t>
    <phoneticPr fontId="62"/>
  </si>
  <si>
    <t>植物油脂</t>
  </si>
  <si>
    <t>動植物油脂</t>
    <rPh sb="0" eb="1">
      <t>ウゴ</t>
    </rPh>
    <phoneticPr fontId="62"/>
  </si>
  <si>
    <t>ぶどう糖・水あめ・異性化糖</t>
  </si>
  <si>
    <t>1116</t>
    <phoneticPr fontId="62"/>
  </si>
  <si>
    <t>でん粉</t>
  </si>
  <si>
    <t>その他の砂糖・副産物</t>
  </si>
  <si>
    <t>精製糖</t>
  </si>
  <si>
    <t>砂糖</t>
    <phoneticPr fontId="62"/>
  </si>
  <si>
    <t>農産保存食料品</t>
    <phoneticPr fontId="62"/>
  </si>
  <si>
    <t>1115</t>
    <phoneticPr fontId="62"/>
  </si>
  <si>
    <t>菓子類</t>
  </si>
  <si>
    <t>1114</t>
  </si>
  <si>
    <t>パン類</t>
  </si>
  <si>
    <t>めん類</t>
  </si>
  <si>
    <t>1114</t>
    <phoneticPr fontId="62"/>
  </si>
  <si>
    <t>その他の製粉</t>
  </si>
  <si>
    <t>1113</t>
  </si>
  <si>
    <t>小麦粉</t>
  </si>
  <si>
    <t>製粉</t>
  </si>
  <si>
    <t>その他の精穀</t>
  </si>
  <si>
    <t>精米</t>
  </si>
  <si>
    <t>精穀</t>
  </si>
  <si>
    <t>1113</t>
    <phoneticPr fontId="62"/>
  </si>
  <si>
    <t>その他の水産食料品</t>
    <rPh sb="6" eb="9">
      <t>ショクリョウヒン</t>
    </rPh>
    <phoneticPr fontId="62"/>
  </si>
  <si>
    <t>1112</t>
  </si>
  <si>
    <t>ねり製品</t>
  </si>
  <si>
    <t>水産びん・かん詰</t>
  </si>
  <si>
    <t>塩・干・くん製品</t>
  </si>
  <si>
    <t>1112</t>
    <phoneticPr fontId="62"/>
  </si>
  <si>
    <t>冷凍魚介類</t>
  </si>
  <si>
    <t>その他の畜産食料品</t>
  </si>
  <si>
    <t>1111</t>
  </si>
  <si>
    <t>乳製品</t>
  </si>
  <si>
    <t>1111</t>
    <phoneticPr fontId="62"/>
  </si>
  <si>
    <t>飲用牛乳</t>
    <phoneticPr fontId="62"/>
  </si>
  <si>
    <t>酪農品</t>
  </si>
  <si>
    <t>と畜副産物（肉鶏処理副産物を含む。）</t>
    <phoneticPr fontId="62"/>
  </si>
  <si>
    <t>その他の食肉</t>
    <rPh sb="4" eb="5">
      <t>ショク</t>
    </rPh>
    <phoneticPr fontId="62"/>
  </si>
  <si>
    <t>鶏肉</t>
  </si>
  <si>
    <t>豚肉</t>
    <phoneticPr fontId="62"/>
  </si>
  <si>
    <t>牛肉</t>
    <phoneticPr fontId="62"/>
  </si>
  <si>
    <t>飲食料品</t>
    <phoneticPr fontId="62"/>
  </si>
  <si>
    <t>食肉</t>
    <rPh sb="0" eb="2">
      <t>ショクニク</t>
    </rPh>
    <phoneticPr fontId="62"/>
  </si>
  <si>
    <t>他に分類されない鉱物</t>
    <rPh sb="0" eb="1">
      <t>タ</t>
    </rPh>
    <rPh sb="2" eb="4">
      <t>ブンルイ</t>
    </rPh>
    <phoneticPr fontId="36"/>
  </si>
  <si>
    <t>0629</t>
  </si>
  <si>
    <t>窯業原料鉱物（石灰石を除く。）</t>
    <rPh sb="7" eb="10">
      <t>セッカイセキ</t>
    </rPh>
    <rPh sb="11" eb="12">
      <t>ノゾ</t>
    </rPh>
    <phoneticPr fontId="36"/>
  </si>
  <si>
    <t>094</t>
  </si>
  <si>
    <t>石灰石</t>
  </si>
  <si>
    <t>093</t>
  </si>
  <si>
    <t>非鉄金属鉱物</t>
  </si>
  <si>
    <t>鉄鉱石</t>
  </si>
  <si>
    <t>その他の鉱物</t>
    <rPh sb="2" eb="3">
      <t>タ</t>
    </rPh>
    <rPh sb="4" eb="6">
      <t>コウブツ</t>
    </rPh>
    <phoneticPr fontId="36"/>
  </si>
  <si>
    <t>0629</t>
    <phoneticPr fontId="36"/>
  </si>
  <si>
    <t>砕石</t>
    <rPh sb="0" eb="2">
      <t>サイセキ</t>
    </rPh>
    <phoneticPr fontId="62"/>
  </si>
  <si>
    <t>0621</t>
    <phoneticPr fontId="62"/>
  </si>
  <si>
    <t>砂利・採石</t>
    <phoneticPr fontId="36"/>
  </si>
  <si>
    <t>0621</t>
    <phoneticPr fontId="36"/>
  </si>
  <si>
    <t>天然ガス</t>
  </si>
  <si>
    <t>0611</t>
  </si>
  <si>
    <t>原油</t>
  </si>
  <si>
    <t>0611</t>
    <phoneticPr fontId="36"/>
  </si>
  <si>
    <t>石炭</t>
    <rPh sb="0" eb="2">
      <t>セキタン</t>
    </rPh>
    <phoneticPr fontId="36"/>
  </si>
  <si>
    <t>石炭・原油・天然ガス</t>
    <phoneticPr fontId="36"/>
  </si>
  <si>
    <t>内水面養殖業</t>
  </si>
  <si>
    <t>0172</t>
    <phoneticPr fontId="36"/>
  </si>
  <si>
    <t>内水面漁業</t>
  </si>
  <si>
    <t>内水面漁業・養殖業</t>
  </si>
  <si>
    <t>海面養殖業</t>
  </si>
  <si>
    <t>0171</t>
    <phoneticPr fontId="36"/>
  </si>
  <si>
    <t>海面漁業</t>
    <rPh sb="0" eb="2">
      <t>カイメン</t>
    </rPh>
    <rPh sb="2" eb="4">
      <t>ギョギョウ</t>
    </rPh>
    <phoneticPr fontId="62"/>
  </si>
  <si>
    <t>特用林産物（狩猟業を含む。）</t>
    <phoneticPr fontId="62"/>
  </si>
  <si>
    <t>0153</t>
    <phoneticPr fontId="36"/>
  </si>
  <si>
    <t>素材</t>
  </si>
  <si>
    <t>0152</t>
  </si>
  <si>
    <t>0152</t>
    <phoneticPr fontId="36"/>
  </si>
  <si>
    <t>育林</t>
  </si>
  <si>
    <t>0151</t>
    <phoneticPr fontId="36"/>
  </si>
  <si>
    <t>農業サービス（獣医業を除く。）</t>
    <phoneticPr fontId="62"/>
  </si>
  <si>
    <t>0131</t>
  </si>
  <si>
    <t>獣医業</t>
  </si>
  <si>
    <t>その他の畜産</t>
  </si>
  <si>
    <t>0121</t>
  </si>
  <si>
    <t>肉鶏</t>
  </si>
  <si>
    <t>鶏卵</t>
  </si>
  <si>
    <t>豚</t>
  </si>
  <si>
    <t>肉用牛</t>
  </si>
  <si>
    <t>その他の酪農生産物</t>
  </si>
  <si>
    <t>生乳</t>
    <phoneticPr fontId="62"/>
  </si>
  <si>
    <t>酪農</t>
  </si>
  <si>
    <t>他に分類されない非食用耕種作物</t>
    <rPh sb="0" eb="1">
      <t>タ</t>
    </rPh>
    <rPh sb="2" eb="4">
      <t>ブンルイ</t>
    </rPh>
    <rPh sb="8" eb="9">
      <t>ヒ</t>
    </rPh>
    <rPh sb="9" eb="11">
      <t>ショクヨウ</t>
    </rPh>
    <rPh sb="11" eb="13">
      <t>コウシュ</t>
    </rPh>
    <rPh sb="13" eb="15">
      <t>サクモツ</t>
    </rPh>
    <phoneticPr fontId="62"/>
  </si>
  <si>
    <t>0116</t>
  </si>
  <si>
    <t>綿花（輸入）</t>
  </si>
  <si>
    <t>生ゴム（輸入）</t>
  </si>
  <si>
    <t>葉たばこ</t>
  </si>
  <si>
    <t>その他の非食用耕種作物</t>
  </si>
  <si>
    <t>花き・花木類</t>
  </si>
  <si>
    <t>種苗</t>
  </si>
  <si>
    <t>飼料作物</t>
  </si>
  <si>
    <t>他に分類されない食用耕種作物</t>
    <rPh sb="0" eb="1">
      <t>タ</t>
    </rPh>
    <rPh sb="2" eb="4">
      <t>ブンルイ</t>
    </rPh>
    <rPh sb="8" eb="10">
      <t>ショクヨウ</t>
    </rPh>
    <rPh sb="10" eb="12">
      <t>コウシュ</t>
    </rPh>
    <rPh sb="12" eb="14">
      <t>サクモツ</t>
    </rPh>
    <phoneticPr fontId="62"/>
  </si>
  <si>
    <t>0115</t>
  </si>
  <si>
    <t>雑穀</t>
  </si>
  <si>
    <t>その他の食用耕種作物</t>
  </si>
  <si>
    <t>その他の飲料用作物</t>
  </si>
  <si>
    <t>コーヒー豆・カカオ豆（輸入）</t>
  </si>
  <si>
    <t>飲料用作物</t>
  </si>
  <si>
    <t>砂糖原料作物</t>
  </si>
  <si>
    <t>果実</t>
  </si>
  <si>
    <t>0114</t>
  </si>
  <si>
    <t>野菜（施設）</t>
  </si>
  <si>
    <t>0113</t>
  </si>
  <si>
    <t>野菜（露地）</t>
    <rPh sb="3" eb="5">
      <t>ロジ</t>
    </rPh>
    <phoneticPr fontId="36"/>
  </si>
  <si>
    <t>野菜</t>
  </si>
  <si>
    <t>その他の豆類</t>
  </si>
  <si>
    <t>0112</t>
  </si>
  <si>
    <t>大豆</t>
    <phoneticPr fontId="62"/>
  </si>
  <si>
    <t>豆類</t>
    <phoneticPr fontId="62"/>
  </si>
  <si>
    <t>ばれいしょ</t>
  </si>
  <si>
    <t>かんしょ</t>
  </si>
  <si>
    <t>いも類</t>
  </si>
  <si>
    <t>大麦</t>
    <rPh sb="0" eb="2">
      <t>オオムギ</t>
    </rPh>
    <phoneticPr fontId="62"/>
  </si>
  <si>
    <t>0111</t>
  </si>
  <si>
    <t>小麦</t>
    <rPh sb="0" eb="2">
      <t>コムギ</t>
    </rPh>
    <phoneticPr fontId="62"/>
  </si>
  <si>
    <t>麦類</t>
    <rPh sb="0" eb="2">
      <t>ムギルイ</t>
    </rPh>
    <phoneticPr fontId="62"/>
  </si>
  <si>
    <t>0111</t>
    <phoneticPr fontId="62"/>
  </si>
  <si>
    <t>稲わら</t>
    <rPh sb="0" eb="1">
      <t>イナ</t>
    </rPh>
    <phoneticPr fontId="62"/>
  </si>
  <si>
    <t>米</t>
    <rPh sb="0" eb="1">
      <t>コメ</t>
    </rPh>
    <phoneticPr fontId="36"/>
  </si>
  <si>
    <t>0111</t>
    <phoneticPr fontId="36"/>
  </si>
  <si>
    <t>農林漁業</t>
    <phoneticPr fontId="62"/>
  </si>
  <si>
    <t>米</t>
    <rPh sb="0" eb="1">
      <t>コメ</t>
    </rPh>
    <phoneticPr fontId="62"/>
  </si>
  <si>
    <t>行部門</t>
    <rPh sb="0" eb="1">
      <t>ギョウ</t>
    </rPh>
    <rPh sb="1" eb="3">
      <t>ブモン</t>
    </rPh>
    <phoneticPr fontId="36"/>
  </si>
  <si>
    <t>列部門</t>
    <rPh sb="0" eb="1">
      <t>レツ</t>
    </rPh>
    <rPh sb="1" eb="3">
      <t>ブモン</t>
    </rPh>
    <phoneticPr fontId="36"/>
  </si>
  <si>
    <t>部　門　名</t>
    <rPh sb="0" eb="1">
      <t>ブ</t>
    </rPh>
    <rPh sb="2" eb="3">
      <t>モン</t>
    </rPh>
    <rPh sb="4" eb="5">
      <t>メイ</t>
    </rPh>
    <phoneticPr fontId="36"/>
  </si>
  <si>
    <t>分類
コード</t>
    <rPh sb="0" eb="2">
      <t>ブンルイ</t>
    </rPh>
    <phoneticPr fontId="36"/>
  </si>
  <si>
    <t>分類コード</t>
    <rPh sb="0" eb="2">
      <t>ブンルイ</t>
    </rPh>
    <phoneticPr fontId="36"/>
  </si>
  <si>
    <t>統合大分類　（37部門）</t>
    <rPh sb="0" eb="2">
      <t>トウゴウ</t>
    </rPh>
    <rPh sb="2" eb="5">
      <t>ダイブンルイ</t>
    </rPh>
    <rPh sb="9" eb="11">
      <t>ブモン</t>
    </rPh>
    <phoneticPr fontId="62"/>
  </si>
  <si>
    <t>基本分類　（行509部門×列391部門）</t>
    <rPh sb="0" eb="2">
      <t>キホン</t>
    </rPh>
    <rPh sb="2" eb="4">
      <t>ブンルイ</t>
    </rPh>
    <rPh sb="6" eb="7">
      <t>ギョウ</t>
    </rPh>
    <rPh sb="10" eb="12">
      <t>ブモン</t>
    </rPh>
    <rPh sb="13" eb="14">
      <t>レツ</t>
    </rPh>
    <rPh sb="17" eb="19">
      <t>ブモン</t>
    </rPh>
    <phoneticPr fontId="62"/>
  </si>
  <si>
    <t>　部　門　分　類　表　</t>
    <rPh sb="1" eb="2">
      <t>ブ</t>
    </rPh>
    <rPh sb="3" eb="4">
      <t>モン</t>
    </rPh>
    <rPh sb="5" eb="6">
      <t>ブン</t>
    </rPh>
    <rPh sb="7" eb="8">
      <t>タグイ</t>
    </rPh>
    <rPh sb="9" eb="10">
      <t>ヒョウ</t>
    </rPh>
    <phoneticPr fontId="36"/>
  </si>
  <si>
    <t>需要額として入力する最終製品・サービス</t>
    <rPh sb="0" eb="2">
      <t>ジュヨウ</t>
    </rPh>
    <rPh sb="2" eb="3">
      <t>ガク</t>
    </rPh>
    <rPh sb="6" eb="8">
      <t>ニュウリョク</t>
    </rPh>
    <rPh sb="10" eb="12">
      <t>サイシュウ</t>
    </rPh>
    <rPh sb="12" eb="14">
      <t>セイヒン</t>
    </rPh>
    <phoneticPr fontId="3"/>
  </si>
  <si>
    <t>「H27汎用入力」シートに
需要額を入れる産業名</t>
    <rPh sb="4" eb="6">
      <t>ハンヨウ</t>
    </rPh>
    <rPh sb="6" eb="8">
      <t>ニュウリョク</t>
    </rPh>
    <rPh sb="14" eb="16">
      <t>ジュヨウ</t>
    </rPh>
    <rPh sb="16" eb="17">
      <t>ガク</t>
    </rPh>
    <rPh sb="18" eb="19">
      <t>イ</t>
    </rPh>
    <rPh sb="21" eb="23">
      <t>サンギョウ</t>
    </rPh>
    <rPh sb="23" eb="24">
      <t>メイ</t>
    </rPh>
    <phoneticPr fontId="3"/>
  </si>
  <si>
    <t>１-１（３）　平成27年（2015）東京都産業連関表　地域内表　（取引基本表、統合大分類）</t>
  </si>
  <si>
    <t>本社</t>
  </si>
  <si>
    <t>財・サービス内生部門計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</si>
</sst>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
    <numFmt numFmtId="177" formatCode="#,##0.0000;[Red]\-#,##0.0000"/>
    <numFmt numFmtId="178" formatCode="0.000000"/>
    <numFmt numFmtId="179" formatCode="0.00000"/>
    <numFmt numFmtId="180" formatCode="#,##0.00000;[Red]\-#,##0.00000"/>
    <numFmt numFmtId="181" formatCode="#,##0_ "/>
    <numFmt numFmtId="182" formatCode="#,##0.0000_ "/>
    <numFmt numFmtId="183" formatCode="#,##0;\-#,##0;0"/>
    <numFmt numFmtId="184" formatCode="###0;\-###0;&quot;   -  &quot;"/>
    <numFmt numFmtId="185" formatCode="#,##0.000000;[Red]\-#,##0.000000"/>
    <numFmt numFmtId="186" formatCode="#,##0.000;[Red]\-#,##0.000"/>
    <numFmt numFmtId="187" formatCode="\-@"/>
  </numFmts>
  <fonts count="70" x14ac:knownFonts="1">
    <font>
      <sz val="10"/>
      <name val="ＭＳ 明朝"/>
      <family val="1"/>
      <charset val="128"/>
    </font>
    <font>
      <sz val="10"/>
      <name val="ＭＳ 明朝"/>
      <family val="1"/>
      <charset val="128"/>
    </font>
    <font>
      <sz val="10"/>
      <name val="ＭＳ Ｐゴシック"/>
      <family val="3"/>
      <charset val="128"/>
    </font>
    <font>
      <sz val="6"/>
      <name val="ＭＳ 明朝"/>
      <family val="1"/>
      <charset val="128"/>
    </font>
    <font>
      <sz val="10"/>
      <color indexed="8"/>
      <name val="ＭＳ Ｐゴシック"/>
      <family val="3"/>
      <charset val="128"/>
    </font>
    <font>
      <sz val="10"/>
      <color indexed="9"/>
      <name val="ＭＳ Ｐゴシック"/>
      <family val="3"/>
      <charset val="128"/>
    </font>
    <font>
      <b/>
      <sz val="18"/>
      <color indexed="56"/>
      <name val="ＭＳ Ｐゴシック"/>
      <family val="3"/>
      <charset val="128"/>
    </font>
    <font>
      <b/>
      <sz val="10"/>
      <color indexed="9"/>
      <name val="ＭＳ Ｐゴシック"/>
      <family val="3"/>
      <charset val="128"/>
    </font>
    <font>
      <sz val="10"/>
      <color indexed="60"/>
      <name val="ＭＳ Ｐゴシック"/>
      <family val="3"/>
      <charset val="128"/>
    </font>
    <font>
      <sz val="10"/>
      <color indexed="52"/>
      <name val="ＭＳ Ｐゴシック"/>
      <family val="3"/>
      <charset val="128"/>
    </font>
    <font>
      <sz val="10"/>
      <color indexed="20"/>
      <name val="ＭＳ Ｐゴシック"/>
      <family val="3"/>
      <charset val="128"/>
    </font>
    <font>
      <b/>
      <sz val="10"/>
      <color indexed="52"/>
      <name val="ＭＳ Ｐゴシック"/>
      <family val="3"/>
      <charset val="128"/>
    </font>
    <font>
      <sz val="10"/>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0"/>
      <color indexed="8"/>
      <name val="ＭＳ Ｐゴシック"/>
      <family val="3"/>
      <charset val="128"/>
    </font>
    <font>
      <b/>
      <sz val="10"/>
      <color indexed="63"/>
      <name val="ＭＳ Ｐゴシック"/>
      <family val="3"/>
      <charset val="128"/>
    </font>
    <font>
      <i/>
      <sz val="10"/>
      <color indexed="23"/>
      <name val="ＭＳ Ｐゴシック"/>
      <family val="3"/>
      <charset val="128"/>
    </font>
    <font>
      <sz val="10"/>
      <color indexed="62"/>
      <name val="ＭＳ Ｐゴシック"/>
      <family val="3"/>
      <charset val="128"/>
    </font>
    <font>
      <u/>
      <sz val="10"/>
      <color indexed="36"/>
      <name val="ＭＳ 明朝"/>
      <family val="1"/>
      <charset val="128"/>
    </font>
    <font>
      <sz val="10"/>
      <color indexed="17"/>
      <name val="ＭＳ Ｐゴシック"/>
      <family val="3"/>
      <charset val="128"/>
    </font>
    <font>
      <sz val="9"/>
      <name val="ＭＳ Ｐゴシック"/>
      <family val="3"/>
      <charset val="128"/>
    </font>
    <font>
      <b/>
      <sz val="10"/>
      <name val="ＭＳ 明朝"/>
      <family val="1"/>
      <charset val="128"/>
    </font>
    <font>
      <b/>
      <sz val="10"/>
      <name val="ＭＳ Ｐゴシック"/>
      <family val="3"/>
      <charset val="128"/>
    </font>
    <font>
      <sz val="9"/>
      <name val="ＭＳ Ｐ明朝"/>
      <family val="1"/>
      <charset val="128"/>
    </font>
    <font>
      <b/>
      <sz val="9"/>
      <name val="ＭＳ Ｐゴシック"/>
      <family val="3"/>
      <charset val="128"/>
    </font>
    <font>
      <sz val="14"/>
      <name val="ＭＳ Ｐゴシック"/>
      <family val="3"/>
      <charset val="128"/>
    </font>
    <font>
      <b/>
      <sz val="12"/>
      <name val="HG丸ｺﾞｼｯｸM-PRO"/>
      <family val="3"/>
      <charset val="128"/>
    </font>
    <font>
      <u/>
      <sz val="26"/>
      <name val="ＭＳ Ｐゴシック"/>
      <family val="3"/>
      <charset val="128"/>
    </font>
    <font>
      <b/>
      <sz val="10"/>
      <name val="ＭＳ ゴシック"/>
      <family val="3"/>
      <charset val="128"/>
    </font>
    <font>
      <sz val="8"/>
      <name val="ＭＳ 明朝"/>
      <family val="1"/>
      <charset val="128"/>
    </font>
    <font>
      <sz val="10"/>
      <color indexed="10"/>
      <name val="ＭＳ 明朝"/>
      <family val="1"/>
      <charset val="128"/>
    </font>
    <font>
      <sz val="8"/>
      <color indexed="10"/>
      <name val="ＭＳ 明朝"/>
      <family val="1"/>
      <charset val="128"/>
    </font>
    <font>
      <sz val="12"/>
      <name val="ＭＳ Ｐゴシック"/>
      <family val="3"/>
      <charset val="128"/>
    </font>
    <font>
      <sz val="11"/>
      <name val="ＭＳ Ｐゴシック"/>
      <family val="3"/>
      <charset val="128"/>
    </font>
    <font>
      <sz val="6"/>
      <name val="ＭＳ Ｐゴシック"/>
      <family val="3"/>
      <charset val="128"/>
    </font>
    <font>
      <sz val="16"/>
      <color indexed="8"/>
      <name val="ＭＳ Ｐゴシック"/>
      <family val="3"/>
      <charset val="128"/>
    </font>
    <font>
      <vertAlign val="superscript"/>
      <sz val="16"/>
      <color indexed="8"/>
      <name val="ＭＳ Ｐゴシック"/>
      <family val="3"/>
      <charset val="128"/>
    </font>
    <font>
      <sz val="36"/>
      <name val="ＭＳ Ｐゴシック"/>
      <family val="3"/>
      <charset val="128"/>
    </font>
    <font>
      <u/>
      <sz val="11"/>
      <color indexed="12"/>
      <name val="ＭＳ Ｐゴシック"/>
      <family val="3"/>
      <charset val="128"/>
    </font>
    <font>
      <sz val="36"/>
      <name val="ＭＳ Ｐ明朝"/>
      <family val="1"/>
      <charset val="128"/>
    </font>
    <font>
      <sz val="11"/>
      <name val="ＭＳ Ｐ明朝"/>
      <family val="1"/>
      <charset val="128"/>
    </font>
    <font>
      <sz val="12"/>
      <name val="ＭＳ Ｐ明朝"/>
      <family val="1"/>
      <charset val="128"/>
    </font>
    <font>
      <sz val="13"/>
      <name val="ＭＳ Ｐ明朝"/>
      <family val="1"/>
      <charset val="128"/>
    </font>
    <font>
      <sz val="12"/>
      <color indexed="10"/>
      <name val="ＭＳ Ｐ明朝"/>
      <family val="1"/>
      <charset val="128"/>
    </font>
    <font>
      <sz val="13"/>
      <name val="ＭＳ Ｐゴシック"/>
      <family val="3"/>
      <charset val="128"/>
    </font>
    <font>
      <sz val="11"/>
      <name val="ＭＳ 明朝"/>
      <family val="1"/>
      <charset val="128"/>
    </font>
    <font>
      <sz val="11"/>
      <name val="ＭＳ ゴシック"/>
      <family val="3"/>
      <charset val="128"/>
    </font>
    <font>
      <sz val="9"/>
      <color theme="1"/>
      <name val="ＭＳ Ｐゴシック"/>
      <family val="3"/>
      <charset val="128"/>
    </font>
    <font>
      <sz val="16"/>
      <name val="ＭＳ Ｐゴシック"/>
      <family val="3"/>
      <charset val="128"/>
      <scheme val="minor"/>
    </font>
    <font>
      <sz val="12"/>
      <color indexed="8"/>
      <name val="ＭＳ Ｐゴシック"/>
      <family val="3"/>
      <charset val="128"/>
      <scheme val="minor"/>
    </font>
    <font>
      <sz val="10"/>
      <color rgb="FFFF0000"/>
      <name val="ＭＳ 明朝"/>
      <family val="1"/>
      <charset val="128"/>
    </font>
    <font>
      <sz val="12"/>
      <color rgb="FF000000"/>
      <name val="ＭＳ Ｐゴシック"/>
      <family val="3"/>
      <charset val="128"/>
      <scheme val="minor"/>
    </font>
    <font>
      <sz val="12"/>
      <color rgb="FF0000FF"/>
      <name val="ＭＳ Ｐゴシック"/>
      <family val="3"/>
      <charset val="128"/>
      <scheme val="minor"/>
    </font>
    <font>
      <sz val="16"/>
      <color indexed="8"/>
      <name val="ＭＳ Ｐゴシック"/>
      <family val="3"/>
      <charset val="128"/>
      <scheme val="minor"/>
    </font>
    <font>
      <sz val="10"/>
      <color rgb="FF0000FF"/>
      <name val="ＭＳ 明朝"/>
      <family val="1"/>
      <charset val="128"/>
    </font>
    <font>
      <sz val="11"/>
      <color theme="1"/>
      <name val="ＭＳ 明朝"/>
      <family val="1"/>
      <charset val="128"/>
    </font>
    <font>
      <sz val="11"/>
      <color indexed="8"/>
      <name val="ＭＳ Ｐゴシック"/>
      <family val="3"/>
      <charset val="128"/>
      <scheme val="minor"/>
    </font>
    <font>
      <sz val="20"/>
      <name val="ＭＳ ゴシック"/>
      <family val="3"/>
      <charset val="128"/>
    </font>
    <font>
      <sz val="10"/>
      <color theme="1"/>
      <name val="ＭＳ 明朝"/>
      <family val="1"/>
      <charset val="128"/>
    </font>
    <font>
      <b/>
      <sz val="12"/>
      <name val="ＭＳ 明朝"/>
      <family val="1"/>
      <charset val="128"/>
    </font>
    <font>
      <sz val="6"/>
      <name val="ＭＳ Ｐゴシック"/>
      <family val="2"/>
      <charset val="128"/>
      <scheme val="minor"/>
    </font>
    <font>
      <sz val="9"/>
      <name val="ＭＳ 明朝"/>
      <family val="1"/>
      <charset val="128"/>
    </font>
    <font>
      <b/>
      <sz val="10"/>
      <color rgb="FF0000FF"/>
      <name val="ＭＳ 明朝"/>
      <family val="1"/>
      <charset val="128"/>
    </font>
    <font>
      <sz val="10"/>
      <name val="ＭＳ Ｐ明朝"/>
      <family val="1"/>
      <charset val="128"/>
    </font>
    <font>
      <sz val="10"/>
      <name val="ＭＳ Ｐゴシック"/>
      <family val="2"/>
      <charset val="128"/>
      <scheme val="minor"/>
    </font>
    <font>
      <sz val="18"/>
      <name val="ＭＳ Ｐゴシック"/>
      <family val="3"/>
      <charset val="128"/>
    </font>
    <font>
      <sz val="16"/>
      <name val="ＭＳ Ｐゴシック"/>
      <family val="3"/>
      <charset val="128"/>
    </font>
    <font>
      <sz val="16"/>
      <name val="ＭＳ 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66FFFF"/>
        <bgColor indexed="64"/>
      </patternFill>
    </fill>
    <fill>
      <patternFill patternType="solid">
        <fgColor theme="8"/>
        <bgColor indexed="64"/>
      </patternFill>
    </fill>
    <fill>
      <patternFill patternType="solid">
        <fgColor theme="0"/>
        <bgColor indexed="64"/>
      </patternFill>
    </fill>
  </fills>
  <borders count="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s>
  <cellStyleXfs count="53">
    <xf numFmtId="0" fontId="0"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35" fillId="0" borderId="0" applyFont="0" applyFill="0" applyBorder="0" applyAlignment="0" applyProtection="0"/>
    <xf numFmtId="38" fontId="35"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35" fillId="0" borderId="0"/>
    <xf numFmtId="0" fontId="35" fillId="0" borderId="0"/>
    <xf numFmtId="0" fontId="49" fillId="0" borderId="0">
      <alignment vertical="center"/>
    </xf>
    <xf numFmtId="0" fontId="21" fillId="4" borderId="0" applyNumberFormat="0" applyBorder="0" applyAlignment="0" applyProtection="0">
      <alignment vertical="center"/>
    </xf>
    <xf numFmtId="0" fontId="40" fillId="0" borderId="0" applyNumberFormat="0" applyFill="0" applyBorder="0" applyAlignment="0" applyProtection="0">
      <alignment vertical="top"/>
      <protection locked="0"/>
    </xf>
    <xf numFmtId="0" fontId="63" fillId="0" borderId="0"/>
    <xf numFmtId="0" fontId="35" fillId="0" borderId="0"/>
    <xf numFmtId="0" fontId="35" fillId="0" borderId="0"/>
  </cellStyleXfs>
  <cellXfs count="666">
    <xf numFmtId="0" fontId="0" fillId="0" borderId="0" xfId="0">
      <alignment vertical="center"/>
    </xf>
    <xf numFmtId="0" fontId="0" fillId="0" borderId="0" xfId="0" applyBorder="1">
      <alignment vertical="center"/>
    </xf>
    <xf numFmtId="38" fontId="0" fillId="0" borderId="0" xfId="0" applyNumberFormat="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24" fillId="0" borderId="0" xfId="0" applyFont="1">
      <alignment vertical="center"/>
    </xf>
    <xf numFmtId="176" fontId="0" fillId="24" borderId="0" xfId="28" applyNumberFormat="1" applyFont="1" applyFill="1">
      <alignment vertical="center"/>
    </xf>
    <xf numFmtId="3" fontId="0" fillId="0" borderId="0" xfId="0" applyNumberFormat="1">
      <alignment vertical="center"/>
    </xf>
    <xf numFmtId="3" fontId="0" fillId="0" borderId="13" xfId="0" applyNumberFormat="1" applyBorder="1">
      <alignment vertical="center"/>
    </xf>
    <xf numFmtId="3" fontId="0" fillId="0" borderId="17" xfId="0" applyNumberFormat="1" applyBorder="1">
      <alignment vertical="center"/>
    </xf>
    <xf numFmtId="0" fontId="0" fillId="0" borderId="18" xfId="0" applyBorder="1">
      <alignment vertical="center"/>
    </xf>
    <xf numFmtId="3" fontId="0" fillId="0" borderId="0" xfId="0" applyNumberFormat="1" applyBorder="1">
      <alignment vertical="center"/>
    </xf>
    <xf numFmtId="3" fontId="0" fillId="0" borderId="19" xfId="0" applyNumberFormat="1" applyBorder="1">
      <alignment vertical="center"/>
    </xf>
    <xf numFmtId="0" fontId="0" fillId="0" borderId="20" xfId="0" applyBorder="1">
      <alignment vertical="center"/>
    </xf>
    <xf numFmtId="0" fontId="0" fillId="0" borderId="0" xfId="0" applyAlignment="1">
      <alignment horizontal="center" vertical="center"/>
    </xf>
    <xf numFmtId="0" fontId="2" fillId="0" borderId="15"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16" xfId="0" applyFont="1" applyBorder="1">
      <alignment vertical="center"/>
    </xf>
    <xf numFmtId="0" fontId="2" fillId="0" borderId="18" xfId="0" applyFont="1" applyBorder="1">
      <alignment vertical="center"/>
    </xf>
    <xf numFmtId="0" fontId="2" fillId="0" borderId="12" xfId="0" applyFont="1" applyBorder="1">
      <alignment vertical="center"/>
    </xf>
    <xf numFmtId="0" fontId="2" fillId="0" borderId="20" xfId="0" applyFont="1" applyBorder="1">
      <alignment vertical="center"/>
    </xf>
    <xf numFmtId="0" fontId="2" fillId="0" borderId="24" xfId="0" applyFont="1" applyBorder="1">
      <alignment vertical="center"/>
    </xf>
    <xf numFmtId="0" fontId="2" fillId="0" borderId="25" xfId="0" applyFont="1" applyBorder="1">
      <alignment vertical="center"/>
    </xf>
    <xf numFmtId="3" fontId="0" fillId="0" borderId="26" xfId="0" applyNumberFormat="1" applyBorder="1">
      <alignment vertical="center"/>
    </xf>
    <xf numFmtId="0" fontId="0" fillId="0" borderId="25" xfId="0" applyBorder="1">
      <alignment vertical="center"/>
    </xf>
    <xf numFmtId="0" fontId="0" fillId="0" borderId="0" xfId="0" applyAlignment="1">
      <alignment vertical="top" wrapText="1"/>
    </xf>
    <xf numFmtId="0" fontId="24" fillId="0" borderId="0" xfId="0" applyFont="1" applyAlignment="1">
      <alignment vertical="top"/>
    </xf>
    <xf numFmtId="0" fontId="0" fillId="0" borderId="18" xfId="0" applyBorder="1" applyAlignment="1">
      <alignment vertical="top" wrapText="1"/>
    </xf>
    <xf numFmtId="0" fontId="0" fillId="0" borderId="12" xfId="0" applyBorder="1" applyAlignment="1">
      <alignment vertical="top" wrapText="1"/>
    </xf>
    <xf numFmtId="0" fontId="0" fillId="0" borderId="20" xfId="0" applyBorder="1" applyAlignment="1">
      <alignment vertical="top" wrapText="1"/>
    </xf>
    <xf numFmtId="0" fontId="24" fillId="26" borderId="18" xfId="0" applyFont="1" applyFill="1" applyBorder="1" applyAlignment="1">
      <alignment horizontal="center" vertical="center"/>
    </xf>
    <xf numFmtId="0" fontId="24" fillId="26" borderId="20" xfId="0" applyFont="1" applyFill="1" applyBorder="1" applyAlignment="1">
      <alignment horizontal="center" vertical="center"/>
    </xf>
    <xf numFmtId="38" fontId="0" fillId="26" borderId="16" xfId="34" applyFont="1" applyFill="1" applyBorder="1">
      <alignment vertical="center"/>
    </xf>
    <xf numFmtId="0" fontId="24" fillId="26" borderId="30" xfId="0" applyFont="1" applyFill="1" applyBorder="1" applyAlignment="1">
      <alignment horizontal="center" vertical="center"/>
    </xf>
    <xf numFmtId="0" fontId="23" fillId="26" borderId="21" xfId="0" applyFont="1" applyFill="1" applyBorder="1">
      <alignment vertical="center"/>
    </xf>
    <xf numFmtId="0" fontId="24" fillId="26" borderId="31" xfId="0" applyFont="1" applyFill="1" applyBorder="1" applyAlignment="1">
      <alignment horizontal="center" vertical="center"/>
    </xf>
    <xf numFmtId="38" fontId="0" fillId="26" borderId="23" xfId="34" applyFont="1" applyFill="1" applyBorder="1">
      <alignment vertical="center"/>
    </xf>
    <xf numFmtId="38" fontId="0" fillId="26" borderId="20" xfId="34" applyFont="1" applyFill="1" applyBorder="1">
      <alignment vertical="center"/>
    </xf>
    <xf numFmtId="0" fontId="24" fillId="0" borderId="32" xfId="0" applyFont="1" applyBorder="1" applyAlignment="1">
      <alignment vertical="top"/>
    </xf>
    <xf numFmtId="0" fontId="24" fillId="0" borderId="11" xfId="0" applyFont="1" applyBorder="1" applyAlignment="1">
      <alignment vertical="top"/>
    </xf>
    <xf numFmtId="0" fontId="24" fillId="0" borderId="33" xfId="0" applyFont="1" applyBorder="1" applyAlignment="1">
      <alignment vertical="top"/>
    </xf>
    <xf numFmtId="176" fontId="0" fillId="0" borderId="0" xfId="28" applyNumberFormat="1" applyFont="1" applyFill="1" applyBorder="1">
      <alignment vertical="center"/>
    </xf>
    <xf numFmtId="176" fontId="1" fillId="0" borderId="0" xfId="28" applyNumberFormat="1" applyFill="1" applyBorder="1">
      <alignment vertical="center"/>
    </xf>
    <xf numFmtId="0" fontId="0" fillId="26" borderId="15" xfId="0" applyFill="1" applyBorder="1">
      <alignment vertical="center"/>
    </xf>
    <xf numFmtId="0" fontId="0" fillId="26" borderId="0" xfId="0" applyFill="1" applyBorder="1">
      <alignment vertical="center"/>
    </xf>
    <xf numFmtId="0" fontId="23" fillId="26" borderId="32" xfId="0" applyFont="1" applyFill="1" applyBorder="1">
      <alignment vertical="center"/>
    </xf>
    <xf numFmtId="0" fontId="23" fillId="26" borderId="33" xfId="0" applyFont="1" applyFill="1" applyBorder="1">
      <alignment vertical="center"/>
    </xf>
    <xf numFmtId="0" fontId="30" fillId="26" borderId="14" xfId="0" applyFont="1" applyFill="1" applyBorder="1" applyAlignment="1">
      <alignment horizontal="center" vertical="center"/>
    </xf>
    <xf numFmtId="0" fontId="26" fillId="26" borderId="34" xfId="0" applyFont="1" applyFill="1" applyBorder="1" applyAlignment="1">
      <alignment horizontal="center" vertical="center"/>
    </xf>
    <xf numFmtId="0" fontId="26" fillId="26" borderId="35" xfId="0" applyFont="1" applyFill="1" applyBorder="1" applyAlignment="1">
      <alignment horizontal="center" vertical="center"/>
    </xf>
    <xf numFmtId="0" fontId="26" fillId="26" borderId="36" xfId="0" applyFont="1" applyFill="1" applyBorder="1" applyAlignment="1">
      <alignment horizontal="center" vertical="center"/>
    </xf>
    <xf numFmtId="0" fontId="26" fillId="26" borderId="28" xfId="0" applyFont="1" applyFill="1" applyBorder="1" applyAlignment="1">
      <alignment horizontal="center" vertical="center"/>
    </xf>
    <xf numFmtId="0" fontId="23" fillId="26" borderId="22" xfId="0" applyFont="1" applyFill="1" applyBorder="1">
      <alignment vertical="center"/>
    </xf>
    <xf numFmtId="0" fontId="26" fillId="26" borderId="22" xfId="0" applyFont="1" applyFill="1" applyBorder="1" applyAlignment="1">
      <alignment horizontal="center" vertical="center"/>
    </xf>
    <xf numFmtId="0" fontId="26" fillId="26" borderId="12" xfId="0" applyFont="1" applyFill="1" applyBorder="1" applyAlignment="1">
      <alignment horizontal="center" vertical="center"/>
    </xf>
    <xf numFmtId="0" fontId="26" fillId="26" borderId="21" xfId="0" applyFont="1" applyFill="1" applyBorder="1" applyAlignment="1">
      <alignment horizontal="center" vertical="center"/>
    </xf>
    <xf numFmtId="0" fontId="26" fillId="26" borderId="23" xfId="0" applyFont="1" applyFill="1" applyBorder="1" applyAlignment="1">
      <alignment horizontal="center" vertical="center"/>
    </xf>
    <xf numFmtId="38" fontId="0" fillId="25" borderId="12" xfId="34" applyFont="1" applyFill="1" applyBorder="1">
      <alignment vertical="center"/>
    </xf>
    <xf numFmtId="0" fontId="0" fillId="25" borderId="0" xfId="0" applyFill="1">
      <alignment vertical="center"/>
    </xf>
    <xf numFmtId="0" fontId="0" fillId="25" borderId="23" xfId="0" applyFill="1" applyBorder="1">
      <alignment vertical="center"/>
    </xf>
    <xf numFmtId="0" fontId="0" fillId="25" borderId="21" xfId="0" applyFill="1" applyBorder="1">
      <alignment vertical="center"/>
    </xf>
    <xf numFmtId="0" fontId="24" fillId="25" borderId="22" xfId="0" applyFont="1" applyFill="1" applyBorder="1">
      <alignment vertical="center"/>
    </xf>
    <xf numFmtId="0" fontId="0" fillId="25" borderId="17" xfId="0" applyFill="1" applyBorder="1">
      <alignment vertical="center"/>
    </xf>
    <xf numFmtId="0" fontId="0" fillId="25" borderId="18" xfId="0" applyFill="1" applyBorder="1">
      <alignment vertical="center"/>
    </xf>
    <xf numFmtId="0" fontId="22" fillId="25" borderId="0" xfId="0" applyFont="1" applyFill="1" applyBorder="1">
      <alignment vertical="center"/>
    </xf>
    <xf numFmtId="40" fontId="0" fillId="25" borderId="12" xfId="34" applyNumberFormat="1" applyFont="1" applyFill="1" applyBorder="1">
      <alignment vertical="center"/>
    </xf>
    <xf numFmtId="0" fontId="0" fillId="25" borderId="19" xfId="0" applyFill="1" applyBorder="1">
      <alignment vertical="center"/>
    </xf>
    <xf numFmtId="0" fontId="0" fillId="25" borderId="20" xfId="0" applyFill="1" applyBorder="1">
      <alignment vertical="center"/>
    </xf>
    <xf numFmtId="0" fontId="0" fillId="0" borderId="32" xfId="0" applyBorder="1">
      <alignment vertical="center"/>
    </xf>
    <xf numFmtId="0" fontId="0" fillId="0" borderId="33" xfId="0" applyBorder="1">
      <alignment vertical="center"/>
    </xf>
    <xf numFmtId="0" fontId="2" fillId="0" borderId="0" xfId="0" applyFont="1">
      <alignment vertical="center"/>
    </xf>
    <xf numFmtId="3" fontId="31" fillId="0" borderId="16" xfId="0" applyNumberFormat="1" applyFont="1" applyBorder="1">
      <alignment vertical="center"/>
    </xf>
    <xf numFmtId="0" fontId="31" fillId="0" borderId="0" xfId="0" applyFont="1" applyBorder="1">
      <alignment vertical="center"/>
    </xf>
    <xf numFmtId="3" fontId="31" fillId="0" borderId="0" xfId="0" applyNumberFormat="1" applyFont="1" applyBorder="1">
      <alignment vertical="center"/>
    </xf>
    <xf numFmtId="10" fontId="31" fillId="25" borderId="0" xfId="28" applyNumberFormat="1" applyFont="1" applyFill="1" applyBorder="1">
      <alignment vertical="center"/>
    </xf>
    <xf numFmtId="10" fontId="0" fillId="25" borderId="0" xfId="28" applyNumberFormat="1" applyFont="1" applyFill="1" applyBorder="1" applyAlignment="1">
      <alignment vertical="center"/>
    </xf>
    <xf numFmtId="0" fontId="0" fillId="27" borderId="21" xfId="0" applyFill="1" applyBorder="1">
      <alignment vertical="center"/>
    </xf>
    <xf numFmtId="0" fontId="0" fillId="27" borderId="17" xfId="0" applyFill="1" applyBorder="1">
      <alignment vertical="center"/>
    </xf>
    <xf numFmtId="0" fontId="2" fillId="27" borderId="17" xfId="0" applyFont="1" applyFill="1" applyBorder="1">
      <alignment vertical="center"/>
    </xf>
    <xf numFmtId="0" fontId="0" fillId="27" borderId="18" xfId="0" applyFill="1" applyBorder="1">
      <alignment vertical="center"/>
    </xf>
    <xf numFmtId="0" fontId="0" fillId="27" borderId="22" xfId="0" applyFill="1" applyBorder="1">
      <alignment vertical="center"/>
    </xf>
    <xf numFmtId="0" fontId="2" fillId="27" borderId="0" xfId="0" applyFont="1" applyFill="1" applyBorder="1">
      <alignment vertical="center"/>
    </xf>
    <xf numFmtId="0" fontId="0" fillId="27" borderId="0" xfId="0" applyFill="1" applyBorder="1">
      <alignment vertical="center"/>
    </xf>
    <xf numFmtId="0" fontId="0" fillId="27" borderId="12" xfId="0" applyFill="1" applyBorder="1">
      <alignment vertical="center"/>
    </xf>
    <xf numFmtId="0" fontId="0" fillId="27" borderId="14" xfId="0" applyFill="1" applyBorder="1">
      <alignment vertical="center"/>
    </xf>
    <xf numFmtId="0" fontId="0" fillId="27" borderId="15" xfId="0" applyFill="1" applyBorder="1">
      <alignment vertical="center"/>
    </xf>
    <xf numFmtId="0" fontId="0" fillId="27" borderId="13" xfId="0" applyFill="1" applyBorder="1">
      <alignment vertical="center"/>
    </xf>
    <xf numFmtId="0" fontId="0" fillId="27" borderId="16" xfId="0" applyFill="1" applyBorder="1">
      <alignment vertical="center"/>
    </xf>
    <xf numFmtId="3" fontId="31" fillId="27" borderId="16" xfId="0" applyNumberFormat="1" applyFont="1" applyFill="1" applyBorder="1">
      <alignment vertical="center"/>
    </xf>
    <xf numFmtId="3" fontId="0" fillId="27" borderId="0" xfId="0" applyNumberFormat="1" applyFill="1" applyBorder="1" applyAlignment="1">
      <alignment vertical="center"/>
    </xf>
    <xf numFmtId="3" fontId="31" fillId="27" borderId="0" xfId="0" applyNumberFormat="1" applyFont="1" applyFill="1" applyBorder="1">
      <alignment vertical="center"/>
    </xf>
    <xf numFmtId="3" fontId="0" fillId="27" borderId="0" xfId="0" applyNumberFormat="1" applyFill="1" applyBorder="1">
      <alignment vertical="center"/>
    </xf>
    <xf numFmtId="0" fontId="0" fillId="27" borderId="23" xfId="0" applyFill="1" applyBorder="1">
      <alignment vertical="center"/>
    </xf>
    <xf numFmtId="0" fontId="0" fillId="27" borderId="19" xfId="0" applyFill="1" applyBorder="1">
      <alignment vertical="center"/>
    </xf>
    <xf numFmtId="0" fontId="2" fillId="27" borderId="19" xfId="0" applyFont="1" applyFill="1" applyBorder="1">
      <alignment vertical="center"/>
    </xf>
    <xf numFmtId="0" fontId="0" fillId="27" borderId="20" xfId="0" applyFill="1" applyBorder="1">
      <alignment vertical="center"/>
    </xf>
    <xf numFmtId="0" fontId="0" fillId="26" borderId="21" xfId="0" applyFill="1" applyBorder="1">
      <alignment vertical="center"/>
    </xf>
    <xf numFmtId="0" fontId="0" fillId="26" borderId="17" xfId="0" applyFill="1" applyBorder="1">
      <alignment vertical="center"/>
    </xf>
    <xf numFmtId="0" fontId="2" fillId="26" borderId="17" xfId="0" applyFont="1" applyFill="1" applyBorder="1">
      <alignment vertical="center"/>
    </xf>
    <xf numFmtId="0" fontId="0" fillId="26" borderId="18" xfId="0" applyFill="1" applyBorder="1">
      <alignment vertical="center"/>
    </xf>
    <xf numFmtId="0" fontId="0" fillId="26" borderId="22" xfId="0" applyFill="1" applyBorder="1">
      <alignment vertical="center"/>
    </xf>
    <xf numFmtId="0" fontId="2" fillId="26" borderId="0" xfId="0" applyFont="1" applyFill="1" applyBorder="1">
      <alignment vertical="center"/>
    </xf>
    <xf numFmtId="0" fontId="0" fillId="26" borderId="14" xfId="0" applyFill="1" applyBorder="1">
      <alignment vertical="center"/>
    </xf>
    <xf numFmtId="0" fontId="0" fillId="26" borderId="13" xfId="0" applyFill="1" applyBorder="1">
      <alignment vertical="center"/>
    </xf>
    <xf numFmtId="0" fontId="0" fillId="26" borderId="16" xfId="0" applyFill="1" applyBorder="1">
      <alignment vertical="center"/>
    </xf>
    <xf numFmtId="3" fontId="0" fillId="26" borderId="0" xfId="0" applyNumberFormat="1" applyFill="1" applyBorder="1">
      <alignment vertical="center"/>
    </xf>
    <xf numFmtId="0" fontId="0" fillId="26" borderId="12" xfId="0" applyFill="1" applyBorder="1">
      <alignment vertical="center"/>
    </xf>
    <xf numFmtId="3" fontId="31" fillId="26" borderId="16" xfId="0" applyNumberFormat="1" applyFont="1" applyFill="1" applyBorder="1">
      <alignment vertical="center"/>
    </xf>
    <xf numFmtId="3" fontId="31" fillId="26" borderId="0" xfId="0" applyNumberFormat="1" applyFont="1" applyFill="1" applyBorder="1">
      <alignment vertical="center"/>
    </xf>
    <xf numFmtId="0" fontId="0" fillId="26" borderId="23" xfId="0" applyFill="1" applyBorder="1">
      <alignment vertical="center"/>
    </xf>
    <xf numFmtId="0" fontId="0" fillId="26" borderId="19" xfId="0" applyFill="1" applyBorder="1">
      <alignment vertical="center"/>
    </xf>
    <xf numFmtId="0" fontId="2" fillId="26" borderId="19" xfId="0" applyFont="1" applyFill="1" applyBorder="1">
      <alignment vertical="center"/>
    </xf>
    <xf numFmtId="0" fontId="0" fillId="26" borderId="20" xfId="0" applyFill="1" applyBorder="1">
      <alignment vertical="center"/>
    </xf>
    <xf numFmtId="0" fontId="0" fillId="28" borderId="21" xfId="0" applyFill="1" applyBorder="1">
      <alignment vertical="center"/>
    </xf>
    <xf numFmtId="0" fontId="0" fillId="28" borderId="17" xfId="0" applyFill="1" applyBorder="1">
      <alignment vertical="center"/>
    </xf>
    <xf numFmtId="0" fontId="2" fillId="28" borderId="17" xfId="0" applyFont="1" applyFill="1" applyBorder="1">
      <alignment vertical="center"/>
    </xf>
    <xf numFmtId="0" fontId="31" fillId="28" borderId="17" xfId="0" applyFont="1" applyFill="1" applyBorder="1">
      <alignment vertical="center"/>
    </xf>
    <xf numFmtId="0" fontId="0" fillId="28" borderId="18" xfId="0" applyFill="1" applyBorder="1">
      <alignment vertical="center"/>
    </xf>
    <xf numFmtId="0" fontId="0" fillId="28" borderId="22" xfId="0" applyFill="1" applyBorder="1">
      <alignment vertical="center"/>
    </xf>
    <xf numFmtId="0" fontId="2" fillId="28" borderId="0" xfId="0" applyFont="1" applyFill="1" applyBorder="1">
      <alignment vertical="center"/>
    </xf>
    <xf numFmtId="0" fontId="0" fillId="28" borderId="0" xfId="0" applyFill="1" applyBorder="1">
      <alignment vertical="center"/>
    </xf>
    <xf numFmtId="3" fontId="31" fillId="28" borderId="0" xfId="0" applyNumberFormat="1" applyFont="1" applyFill="1" applyBorder="1">
      <alignment vertical="center"/>
    </xf>
    <xf numFmtId="0" fontId="0" fillId="28" borderId="12" xfId="0" applyFill="1" applyBorder="1">
      <alignment vertical="center"/>
    </xf>
    <xf numFmtId="0" fontId="0" fillId="28" borderId="14" xfId="0" applyFill="1" applyBorder="1">
      <alignment vertical="center"/>
    </xf>
    <xf numFmtId="0" fontId="0" fillId="28" borderId="15" xfId="0" applyFill="1" applyBorder="1">
      <alignment vertical="center"/>
    </xf>
    <xf numFmtId="0" fontId="0" fillId="28" borderId="13" xfId="0" applyFill="1" applyBorder="1">
      <alignment vertical="center"/>
    </xf>
    <xf numFmtId="0" fontId="0" fillId="28" borderId="16" xfId="0" applyFill="1" applyBorder="1">
      <alignment vertical="center"/>
    </xf>
    <xf numFmtId="3" fontId="31" fillId="28" borderId="16" xfId="0" applyNumberFormat="1" applyFont="1" applyFill="1" applyBorder="1">
      <alignment vertical="center"/>
    </xf>
    <xf numFmtId="0" fontId="31" fillId="28" borderId="0" xfId="0" applyFont="1" applyFill="1" applyBorder="1">
      <alignment vertical="center"/>
    </xf>
    <xf numFmtId="3" fontId="0" fillId="28" borderId="0" xfId="0" applyNumberFormat="1" applyFill="1" applyBorder="1" applyAlignment="1">
      <alignment vertical="center"/>
    </xf>
    <xf numFmtId="0" fontId="0" fillId="28" borderId="23" xfId="0" applyFill="1" applyBorder="1">
      <alignment vertical="center"/>
    </xf>
    <xf numFmtId="0" fontId="0" fillId="28" borderId="19" xfId="0" applyFill="1" applyBorder="1">
      <alignment vertical="center"/>
    </xf>
    <xf numFmtId="0" fontId="2" fillId="28" borderId="19" xfId="0" applyFont="1" applyFill="1" applyBorder="1">
      <alignment vertical="center"/>
    </xf>
    <xf numFmtId="3" fontId="31" fillId="28" borderId="19" xfId="0" applyNumberFormat="1" applyFont="1" applyFill="1" applyBorder="1">
      <alignment vertical="center"/>
    </xf>
    <xf numFmtId="0" fontId="31" fillId="28" borderId="19" xfId="0" applyFont="1" applyFill="1" applyBorder="1">
      <alignment vertical="center"/>
    </xf>
    <xf numFmtId="0" fontId="0" fillId="28" borderId="20" xfId="0" applyFill="1" applyBorder="1">
      <alignment vertical="center"/>
    </xf>
    <xf numFmtId="0" fontId="32" fillId="27" borderId="0" xfId="0" applyFont="1" applyFill="1" applyBorder="1">
      <alignment vertical="center"/>
    </xf>
    <xf numFmtId="0" fontId="32" fillId="27" borderId="14" xfId="0" applyFont="1" applyFill="1" applyBorder="1">
      <alignment vertical="center"/>
    </xf>
    <xf numFmtId="0" fontId="32" fillId="27" borderId="15" xfId="0" applyFont="1" applyFill="1" applyBorder="1">
      <alignment vertical="center"/>
    </xf>
    <xf numFmtId="0" fontId="32" fillId="27" borderId="13" xfId="0" applyFont="1" applyFill="1" applyBorder="1">
      <alignment vertical="center"/>
    </xf>
    <xf numFmtId="0" fontId="32" fillId="27" borderId="16" xfId="0" applyFont="1" applyFill="1" applyBorder="1">
      <alignment vertical="center"/>
    </xf>
    <xf numFmtId="3" fontId="33" fillId="27" borderId="16" xfId="0" applyNumberFormat="1" applyFont="1" applyFill="1" applyBorder="1">
      <alignment vertical="center"/>
    </xf>
    <xf numFmtId="0" fontId="32" fillId="28" borderId="0" xfId="0" applyFont="1" applyFill="1" applyBorder="1">
      <alignment vertical="center"/>
    </xf>
    <xf numFmtId="0" fontId="32" fillId="28" borderId="14" xfId="0" applyFont="1" applyFill="1" applyBorder="1">
      <alignment vertical="center"/>
    </xf>
    <xf numFmtId="0" fontId="32" fillId="28" borderId="15" xfId="0" applyFont="1" applyFill="1" applyBorder="1">
      <alignment vertical="center"/>
    </xf>
    <xf numFmtId="0" fontId="32" fillId="28" borderId="13" xfId="0" applyFont="1" applyFill="1" applyBorder="1">
      <alignment vertical="center"/>
    </xf>
    <xf numFmtId="0" fontId="32" fillId="28" borderId="16" xfId="0" applyFont="1" applyFill="1" applyBorder="1">
      <alignment vertical="center"/>
    </xf>
    <xf numFmtId="3" fontId="33" fillId="28" borderId="16" xfId="0" applyNumberFormat="1" applyFont="1" applyFill="1" applyBorder="1">
      <alignment vertical="center"/>
    </xf>
    <xf numFmtId="0" fontId="0" fillId="29" borderId="21" xfId="0" applyFill="1" applyBorder="1">
      <alignment vertical="center"/>
    </xf>
    <xf numFmtId="0" fontId="0" fillId="29" borderId="17" xfId="0" applyFill="1" applyBorder="1">
      <alignment vertical="center"/>
    </xf>
    <xf numFmtId="0" fontId="2" fillId="29" borderId="17" xfId="0" applyFont="1" applyFill="1" applyBorder="1">
      <alignment vertical="center"/>
    </xf>
    <xf numFmtId="0" fontId="31" fillId="29" borderId="17" xfId="0" applyFont="1" applyFill="1" applyBorder="1">
      <alignment vertical="center"/>
    </xf>
    <xf numFmtId="0" fontId="0" fillId="29" borderId="18" xfId="0" applyFill="1" applyBorder="1">
      <alignment vertical="center"/>
    </xf>
    <xf numFmtId="0" fontId="0" fillId="29" borderId="22" xfId="0" applyFill="1" applyBorder="1">
      <alignment vertical="center"/>
    </xf>
    <xf numFmtId="0" fontId="2" fillId="29" borderId="0" xfId="0" applyFont="1" applyFill="1" applyBorder="1">
      <alignment vertical="center"/>
    </xf>
    <xf numFmtId="0" fontId="0" fillId="29" borderId="0" xfId="0" applyFill="1" applyBorder="1">
      <alignment vertical="center"/>
    </xf>
    <xf numFmtId="3" fontId="31" fillId="29" borderId="0" xfId="0" applyNumberFormat="1" applyFont="1" applyFill="1" applyBorder="1">
      <alignment vertical="center"/>
    </xf>
    <xf numFmtId="0" fontId="0" fillId="29" borderId="12" xfId="0" applyFill="1" applyBorder="1">
      <alignment vertical="center"/>
    </xf>
    <xf numFmtId="0" fontId="0" fillId="29" borderId="14" xfId="0" applyFill="1" applyBorder="1">
      <alignment vertical="center"/>
    </xf>
    <xf numFmtId="0" fontId="0" fillId="29" borderId="15" xfId="0" applyFill="1" applyBorder="1">
      <alignment vertical="center"/>
    </xf>
    <xf numFmtId="0" fontId="0" fillId="29" borderId="13" xfId="0" applyFill="1" applyBorder="1">
      <alignment vertical="center"/>
    </xf>
    <xf numFmtId="0" fontId="0" fillId="29" borderId="16" xfId="0" applyFill="1" applyBorder="1">
      <alignment vertical="center"/>
    </xf>
    <xf numFmtId="3" fontId="31" fillId="29" borderId="16" xfId="0" applyNumberFormat="1" applyFont="1" applyFill="1" applyBorder="1">
      <alignment vertical="center"/>
    </xf>
    <xf numFmtId="0" fontId="31" fillId="29" borderId="0" xfId="0" applyFont="1" applyFill="1" applyBorder="1">
      <alignment vertical="center"/>
    </xf>
    <xf numFmtId="3" fontId="0" fillId="29" borderId="0" xfId="0" applyNumberFormat="1" applyFill="1" applyBorder="1" applyAlignment="1">
      <alignment vertical="center"/>
    </xf>
    <xf numFmtId="0" fontId="0" fillId="29" borderId="0" xfId="0" applyFill="1">
      <alignment vertical="center"/>
    </xf>
    <xf numFmtId="0" fontId="0" fillId="29" borderId="23" xfId="0" applyFill="1" applyBorder="1">
      <alignment vertical="center"/>
    </xf>
    <xf numFmtId="0" fontId="0" fillId="29" borderId="19" xfId="0" applyFill="1" applyBorder="1">
      <alignment vertical="center"/>
    </xf>
    <xf numFmtId="0" fontId="2" fillId="29" borderId="19" xfId="0" applyFont="1" applyFill="1" applyBorder="1">
      <alignment vertical="center"/>
    </xf>
    <xf numFmtId="3" fontId="31" fillId="29" borderId="19" xfId="0" applyNumberFormat="1" applyFont="1" applyFill="1" applyBorder="1">
      <alignment vertical="center"/>
    </xf>
    <xf numFmtId="0" fontId="31" fillId="29" borderId="19" xfId="0" applyFont="1" applyFill="1" applyBorder="1">
      <alignment vertical="center"/>
    </xf>
    <xf numFmtId="0" fontId="0" fillId="29" borderId="20" xfId="0" applyFill="1" applyBorder="1">
      <alignment vertical="center"/>
    </xf>
    <xf numFmtId="0" fontId="34" fillId="0" borderId="0" xfId="0" applyFont="1">
      <alignment vertical="center"/>
    </xf>
    <xf numFmtId="0" fontId="2" fillId="0" borderId="40" xfId="0" applyFont="1" applyBorder="1">
      <alignment vertical="center"/>
    </xf>
    <xf numFmtId="0" fontId="2" fillId="0" borderId="41" xfId="0" applyFont="1" applyBorder="1">
      <alignment vertical="center"/>
    </xf>
    <xf numFmtId="3" fontId="0" fillId="0" borderId="42" xfId="0" applyNumberFormat="1" applyBorder="1">
      <alignment vertical="center"/>
    </xf>
    <xf numFmtId="0" fontId="0" fillId="0" borderId="41" xfId="0" applyBorder="1">
      <alignment vertical="center"/>
    </xf>
    <xf numFmtId="0" fontId="2" fillId="0" borderId="43" xfId="0" applyFont="1" applyBorder="1">
      <alignment vertical="center"/>
    </xf>
    <xf numFmtId="0" fontId="2" fillId="0" borderId="44" xfId="0" applyFont="1" applyBorder="1">
      <alignment vertical="center"/>
    </xf>
    <xf numFmtId="3" fontId="0" fillId="0" borderId="45" xfId="0" applyNumberFormat="1" applyBorder="1">
      <alignment vertical="center"/>
    </xf>
    <xf numFmtId="0" fontId="0" fillId="0" borderId="44" xfId="0" applyBorder="1">
      <alignment vertical="center"/>
    </xf>
    <xf numFmtId="0" fontId="50" fillId="0" borderId="0" xfId="0" applyFont="1" applyFill="1" applyBorder="1" applyAlignment="1">
      <alignment vertical="center"/>
    </xf>
    <xf numFmtId="0" fontId="51" fillId="0" borderId="0" xfId="0" applyFont="1" applyAlignment="1">
      <alignment vertical="center"/>
    </xf>
    <xf numFmtId="0" fontId="51" fillId="0" borderId="0" xfId="0" applyFont="1" applyAlignment="1">
      <alignment horizontal="center" vertical="center"/>
    </xf>
    <xf numFmtId="0" fontId="51" fillId="0" borderId="0" xfId="0" applyFont="1">
      <alignment vertical="center"/>
    </xf>
    <xf numFmtId="0" fontId="51" fillId="0" borderId="21" xfId="0" applyFont="1" applyBorder="1" applyAlignment="1">
      <alignment horizontal="center" vertical="center"/>
    </xf>
    <xf numFmtId="0" fontId="51" fillId="0" borderId="18" xfId="0" applyFont="1" applyBorder="1" applyAlignment="1">
      <alignment horizontal="center" vertical="center"/>
    </xf>
    <xf numFmtId="0" fontId="51" fillId="0" borderId="23"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21" xfId="0" quotePrefix="1" applyFont="1" applyBorder="1" applyAlignment="1">
      <alignment horizontal="center" vertical="center"/>
    </xf>
    <xf numFmtId="0" fontId="51" fillId="0" borderId="18" xfId="0" applyFont="1" applyBorder="1" applyAlignment="1">
      <alignment vertical="center"/>
    </xf>
    <xf numFmtId="0" fontId="51" fillId="0" borderId="22" xfId="0" quotePrefix="1" applyFont="1" applyBorder="1" applyAlignment="1">
      <alignment horizontal="center" vertical="center"/>
    </xf>
    <xf numFmtId="0" fontId="51" fillId="0" borderId="12" xfId="0" applyFont="1" applyBorder="1" applyAlignment="1">
      <alignment vertical="center"/>
    </xf>
    <xf numFmtId="0" fontId="51" fillId="0" borderId="20" xfId="0" applyFont="1" applyBorder="1" applyAlignment="1">
      <alignment vertical="center"/>
    </xf>
    <xf numFmtId="0" fontId="51" fillId="0" borderId="15" xfId="0" applyFont="1" applyBorder="1" applyAlignment="1">
      <alignment horizontal="center" vertical="center" justifyLastLine="1"/>
    </xf>
    <xf numFmtId="0" fontId="51" fillId="0" borderId="16" xfId="0" applyFont="1" applyBorder="1" applyAlignment="1">
      <alignment vertical="center"/>
    </xf>
    <xf numFmtId="0" fontId="51" fillId="0" borderId="21" xfId="0" applyFont="1" applyBorder="1" applyAlignment="1">
      <alignment horizontal="center" vertical="center" justifyLastLine="1"/>
    </xf>
    <xf numFmtId="0" fontId="51" fillId="0" borderId="22" xfId="0" applyFont="1" applyBorder="1" applyAlignment="1">
      <alignment horizontal="center" vertical="center" justifyLastLine="1"/>
    </xf>
    <xf numFmtId="0" fontId="51" fillId="0" borderId="22" xfId="0" applyFont="1" applyBorder="1" applyAlignment="1">
      <alignment horizontal="center" vertical="center" wrapText="1" justifyLastLine="1"/>
    </xf>
    <xf numFmtId="0" fontId="51" fillId="0" borderId="23" xfId="0" applyFont="1" applyBorder="1" applyAlignment="1">
      <alignment horizontal="center" vertical="center" wrapText="1" justifyLastLine="1"/>
    </xf>
    <xf numFmtId="0" fontId="0" fillId="30" borderId="14" xfId="0" applyFill="1" applyBorder="1">
      <alignment vertical="center"/>
    </xf>
    <xf numFmtId="0" fontId="0" fillId="0" borderId="32" xfId="0" applyBorder="1" applyAlignment="1">
      <alignment horizontal="center" vertical="center"/>
    </xf>
    <xf numFmtId="0" fontId="0" fillId="0" borderId="33" xfId="0" applyBorder="1" applyAlignment="1">
      <alignment horizontal="center" vertical="center"/>
    </xf>
    <xf numFmtId="0" fontId="24" fillId="0" borderId="0" xfId="0" applyFont="1" applyFill="1">
      <alignment vertical="center"/>
    </xf>
    <xf numFmtId="0" fontId="51" fillId="0" borderId="23" xfId="0" applyFont="1" applyBorder="1" applyAlignment="1">
      <alignment horizontal="center" vertical="center"/>
    </xf>
    <xf numFmtId="0" fontId="51" fillId="0" borderId="20" xfId="0" applyFont="1" applyBorder="1" applyAlignment="1">
      <alignment horizontal="center" vertical="center"/>
    </xf>
    <xf numFmtId="0" fontId="51" fillId="0" borderId="23" xfId="0" applyFont="1" applyBorder="1" applyAlignment="1">
      <alignment horizontal="left" vertical="center"/>
    </xf>
    <xf numFmtId="178" fontId="0" fillId="0" borderId="0" xfId="0" applyNumberFormat="1">
      <alignment vertical="center"/>
    </xf>
    <xf numFmtId="179" fontId="0" fillId="0" borderId="0" xfId="0" applyNumberFormat="1">
      <alignment vertical="center"/>
    </xf>
    <xf numFmtId="179" fontId="52" fillId="0" borderId="0" xfId="0" applyNumberFormat="1" applyFont="1">
      <alignment vertical="center"/>
    </xf>
    <xf numFmtId="38" fontId="0" fillId="0" borderId="0" xfId="34" applyFont="1">
      <alignment vertical="center"/>
    </xf>
    <xf numFmtId="0" fontId="52" fillId="0" borderId="0" xfId="0" applyFont="1">
      <alignment vertical="center"/>
    </xf>
    <xf numFmtId="0" fontId="0" fillId="0" borderId="0" xfId="0" applyFill="1">
      <alignment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14" xfId="0" applyFill="1" applyBorder="1">
      <alignment vertical="center"/>
    </xf>
    <xf numFmtId="180" fontId="0" fillId="0" borderId="0" xfId="34" applyNumberFormat="1" applyFont="1">
      <alignment vertical="center"/>
    </xf>
    <xf numFmtId="38" fontId="1" fillId="31" borderId="0" xfId="34" applyFont="1" applyFill="1">
      <alignment vertical="center"/>
    </xf>
    <xf numFmtId="38" fontId="0" fillId="32" borderId="0" xfId="0" applyNumberFormat="1" applyFill="1">
      <alignment vertical="center"/>
    </xf>
    <xf numFmtId="49" fontId="49" fillId="0" borderId="0" xfId="47" applyNumberFormat="1">
      <alignment vertical="center"/>
    </xf>
    <xf numFmtId="0" fontId="49" fillId="0" borderId="0" xfId="47">
      <alignment vertical="center"/>
    </xf>
    <xf numFmtId="181" fontId="51" fillId="0" borderId="0" xfId="0" applyNumberFormat="1" applyFont="1">
      <alignment vertical="center"/>
    </xf>
    <xf numFmtId="0" fontId="51" fillId="0" borderId="0" xfId="0" applyFont="1" applyAlignment="1">
      <alignment horizontal="right" vertical="center"/>
    </xf>
    <xf numFmtId="0" fontId="51" fillId="0" borderId="17" xfId="0" applyFont="1" applyBorder="1" applyAlignment="1">
      <alignment horizontal="center" vertical="center"/>
    </xf>
    <xf numFmtId="0" fontId="51" fillId="0" borderId="21" xfId="0" applyFont="1" applyBorder="1" applyAlignment="1">
      <alignment horizontal="center" vertical="center" wrapText="1"/>
    </xf>
    <xf numFmtId="0" fontId="51" fillId="0" borderId="17" xfId="0" applyFont="1" applyBorder="1" applyAlignment="1">
      <alignment horizontal="center" vertical="center" wrapText="1"/>
    </xf>
    <xf numFmtId="0" fontId="53" fillId="0" borderId="17"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6" xfId="0" applyFont="1" applyBorder="1" applyAlignment="1">
      <alignment horizontal="center" vertical="center" wrapText="1"/>
    </xf>
    <xf numFmtId="0" fontId="51" fillId="0" borderId="19" xfId="0" applyFont="1" applyBorder="1" applyAlignment="1">
      <alignment horizontal="center" vertical="center" wrapText="1"/>
    </xf>
    <xf numFmtId="0" fontId="51" fillId="0" borderId="33" xfId="0" applyFont="1" applyBorder="1" applyAlignment="1">
      <alignment horizontal="center" vertical="center"/>
    </xf>
    <xf numFmtId="0" fontId="51" fillId="0" borderId="19" xfId="0" applyFont="1" applyBorder="1" applyAlignment="1">
      <alignment horizontal="center" vertical="center"/>
    </xf>
    <xf numFmtId="0" fontId="53" fillId="0" borderId="19" xfId="0" applyFont="1" applyBorder="1" applyAlignment="1">
      <alignment horizontal="center" vertical="center" wrapText="1"/>
    </xf>
    <xf numFmtId="0" fontId="51" fillId="0" borderId="0" xfId="0" applyFont="1" applyAlignment="1">
      <alignment horizontal="center" vertical="center" wrapText="1"/>
    </xf>
    <xf numFmtId="38" fontId="51" fillId="0" borderId="21" xfId="0" applyNumberFormat="1" applyFont="1" applyBorder="1">
      <alignment vertical="center"/>
    </xf>
    <xf numFmtId="38" fontId="51" fillId="0" borderId="17" xfId="0" applyNumberFormat="1" applyFont="1" applyBorder="1">
      <alignment vertical="center"/>
    </xf>
    <xf numFmtId="38" fontId="51" fillId="0" borderId="18" xfId="0" applyNumberFormat="1" applyFont="1" applyBorder="1">
      <alignment vertical="center"/>
    </xf>
    <xf numFmtId="38" fontId="51" fillId="0" borderId="32" xfId="0" applyNumberFormat="1" applyFont="1" applyBorder="1">
      <alignment vertical="center"/>
    </xf>
    <xf numFmtId="182" fontId="51" fillId="0" borderId="0" xfId="0" applyNumberFormat="1" applyFont="1">
      <alignment vertical="center"/>
    </xf>
    <xf numFmtId="38" fontId="51" fillId="0" borderId="22" xfId="0" applyNumberFormat="1" applyFont="1" applyBorder="1">
      <alignment vertical="center"/>
    </xf>
    <xf numFmtId="38" fontId="51" fillId="0" borderId="0" xfId="0" applyNumberFormat="1" applyFont="1" applyBorder="1">
      <alignment vertical="center"/>
    </xf>
    <xf numFmtId="38" fontId="51" fillId="0" borderId="12" xfId="0" applyNumberFormat="1" applyFont="1" applyBorder="1">
      <alignment vertical="center"/>
    </xf>
    <xf numFmtId="38" fontId="51" fillId="0" borderId="11" xfId="0" applyNumberFormat="1" applyFont="1" applyBorder="1">
      <alignment vertical="center"/>
    </xf>
    <xf numFmtId="38" fontId="51" fillId="0" borderId="23" xfId="0" applyNumberFormat="1" applyFont="1" applyBorder="1">
      <alignment vertical="center"/>
    </xf>
    <xf numFmtId="38" fontId="51" fillId="0" borderId="19" xfId="0" applyNumberFormat="1" applyFont="1" applyBorder="1">
      <alignment vertical="center"/>
    </xf>
    <xf numFmtId="38" fontId="51" fillId="0" borderId="20" xfId="0" applyNumberFormat="1" applyFont="1" applyBorder="1">
      <alignment vertical="center"/>
    </xf>
    <xf numFmtId="38" fontId="51" fillId="0" borderId="33" xfId="0" applyNumberFormat="1" applyFont="1" applyBorder="1">
      <alignment vertical="center"/>
    </xf>
    <xf numFmtId="38" fontId="51" fillId="0" borderId="15" xfId="0" applyNumberFormat="1" applyFont="1" applyBorder="1">
      <alignment vertical="center"/>
    </xf>
    <xf numFmtId="38" fontId="51" fillId="0" borderId="13" xfId="0" applyNumberFormat="1" applyFont="1" applyBorder="1">
      <alignment vertical="center"/>
    </xf>
    <xf numFmtId="38" fontId="51" fillId="0" borderId="16" xfId="0" applyNumberFormat="1" applyFont="1" applyBorder="1">
      <alignment vertical="center"/>
    </xf>
    <xf numFmtId="38" fontId="51" fillId="0" borderId="14" xfId="0" applyNumberFormat="1" applyFont="1" applyBorder="1">
      <alignment vertical="center"/>
    </xf>
    <xf numFmtId="181" fontId="51" fillId="0" borderId="0" xfId="0" applyNumberFormat="1" applyFont="1" applyBorder="1">
      <alignment vertical="center"/>
    </xf>
    <xf numFmtId="38" fontId="51" fillId="0" borderId="0" xfId="0" applyNumberFormat="1" applyFont="1">
      <alignment vertical="center"/>
    </xf>
    <xf numFmtId="181" fontId="51" fillId="0" borderId="0" xfId="0" applyNumberFormat="1" applyFont="1" applyAlignment="1">
      <alignment horizontal="center" vertical="center"/>
    </xf>
    <xf numFmtId="0" fontId="54" fillId="0" borderId="0" xfId="0" applyFont="1">
      <alignment vertical="center"/>
    </xf>
    <xf numFmtId="180" fontId="54" fillId="0" borderId="0" xfId="34" applyNumberFormat="1" applyFont="1">
      <alignment vertical="center"/>
    </xf>
    <xf numFmtId="0" fontId="55" fillId="0" borderId="0" xfId="0" applyFont="1" applyAlignment="1">
      <alignment vertical="center"/>
    </xf>
    <xf numFmtId="177" fontId="51" fillId="0" borderId="15" xfId="34" applyNumberFormat="1" applyFont="1" applyBorder="1">
      <alignment vertical="center"/>
    </xf>
    <xf numFmtId="177" fontId="51" fillId="0" borderId="13" xfId="34" applyNumberFormat="1" applyFont="1" applyBorder="1">
      <alignment vertical="center"/>
    </xf>
    <xf numFmtId="177" fontId="51" fillId="0" borderId="21" xfId="34" applyNumberFormat="1" applyFont="1" applyBorder="1" applyAlignment="1">
      <alignment vertical="center"/>
    </xf>
    <xf numFmtId="177" fontId="51" fillId="0" borderId="32" xfId="34" applyNumberFormat="1" applyFont="1" applyBorder="1">
      <alignment vertical="center"/>
    </xf>
    <xf numFmtId="177" fontId="51" fillId="0" borderId="22" xfId="34" applyNumberFormat="1" applyFont="1" applyBorder="1" applyAlignment="1">
      <alignment vertical="center"/>
    </xf>
    <xf numFmtId="177" fontId="51" fillId="0" borderId="11" xfId="34" applyNumberFormat="1" applyFont="1" applyBorder="1">
      <alignment vertical="center"/>
    </xf>
    <xf numFmtId="177" fontId="51" fillId="0" borderId="17" xfId="34" applyNumberFormat="1" applyFont="1" applyBorder="1" applyAlignment="1">
      <alignment vertical="center"/>
    </xf>
    <xf numFmtId="0" fontId="51" fillId="0" borderId="15" xfId="0" applyFont="1" applyBorder="1" applyAlignment="1">
      <alignment horizontal="center" vertical="center" justifyLastLine="1"/>
    </xf>
    <xf numFmtId="177" fontId="51" fillId="0" borderId="0" xfId="34" applyNumberFormat="1" applyFont="1" applyBorder="1" applyAlignment="1">
      <alignment vertical="center"/>
    </xf>
    <xf numFmtId="38" fontId="23" fillId="0" borderId="0" xfId="0" applyNumberFormat="1" applyFont="1">
      <alignment vertical="center"/>
    </xf>
    <xf numFmtId="38" fontId="23" fillId="33" borderId="0" xfId="0" applyNumberFormat="1" applyFont="1" applyFill="1">
      <alignment vertical="center"/>
    </xf>
    <xf numFmtId="0" fontId="0" fillId="0" borderId="0" xfId="0" applyAlignment="1">
      <alignment vertical="center" wrapText="1"/>
    </xf>
    <xf numFmtId="0" fontId="23" fillId="0" borderId="0" xfId="0" applyFont="1">
      <alignment vertical="center"/>
    </xf>
    <xf numFmtId="0" fontId="22" fillId="0" borderId="0" xfId="0" applyFont="1" applyFill="1" applyBorder="1" applyAlignment="1">
      <alignment horizontal="left" vertical="center"/>
    </xf>
    <xf numFmtId="180" fontId="23" fillId="0" borderId="0" xfId="0" applyNumberFormat="1" applyFont="1">
      <alignment vertical="center"/>
    </xf>
    <xf numFmtId="0" fontId="0" fillId="0" borderId="0" xfId="0" applyAlignment="1">
      <alignment horizontal="left" vertical="center"/>
    </xf>
    <xf numFmtId="38" fontId="0" fillId="33" borderId="0" xfId="0" applyNumberFormat="1" applyFill="1">
      <alignment vertical="center"/>
    </xf>
    <xf numFmtId="38" fontId="1" fillId="34" borderId="14" xfId="34" applyFont="1" applyFill="1" applyBorder="1">
      <alignment vertical="center"/>
    </xf>
    <xf numFmtId="38" fontId="23" fillId="0" borderId="0" xfId="34" applyFont="1">
      <alignment vertical="center"/>
    </xf>
    <xf numFmtId="49" fontId="45" fillId="0" borderId="49" xfId="0" applyNumberFormat="1" applyFont="1" applyBorder="1" applyAlignment="1">
      <alignment horizontal="center" vertical="center" wrapText="1"/>
    </xf>
    <xf numFmtId="49" fontId="45" fillId="0" borderId="19" xfId="0" applyNumberFormat="1" applyFont="1" applyBorder="1" applyAlignment="1">
      <alignment horizontal="center" vertical="center" wrapText="1"/>
    </xf>
    <xf numFmtId="0" fontId="43" fillId="0" borderId="19" xfId="0" applyFont="1" applyBorder="1" applyAlignment="1">
      <alignment horizontal="center" vertical="center" wrapText="1"/>
    </xf>
    <xf numFmtId="0" fontId="43" fillId="0" borderId="50" xfId="0" applyFont="1" applyBorder="1" applyAlignment="1">
      <alignment horizontal="center" vertical="center" wrapText="1"/>
    </xf>
    <xf numFmtId="0" fontId="48" fillId="0" borderId="0" xfId="0" applyFont="1" applyBorder="1" applyAlignment="1"/>
    <xf numFmtId="0" fontId="0" fillId="0" borderId="0" xfId="0" applyFont="1" applyBorder="1" applyAlignment="1"/>
    <xf numFmtId="0" fontId="0" fillId="0" borderId="0" xfId="0" applyFont="1" applyBorder="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wrapText="1"/>
    </xf>
    <xf numFmtId="179" fontId="0" fillId="0" borderId="0" xfId="0" applyNumberFormat="1" applyBorder="1">
      <alignment vertical="center"/>
    </xf>
    <xf numFmtId="38" fontId="1" fillId="30" borderId="14" xfId="34" applyFont="1" applyFill="1" applyBorder="1">
      <alignment vertical="center"/>
    </xf>
    <xf numFmtId="38" fontId="0" fillId="30" borderId="12" xfId="34" applyFont="1" applyFill="1" applyBorder="1">
      <alignment vertical="center"/>
    </xf>
    <xf numFmtId="38" fontId="0" fillId="30" borderId="14" xfId="34" applyFont="1" applyFill="1" applyBorder="1">
      <alignment vertical="center"/>
    </xf>
    <xf numFmtId="0" fontId="30" fillId="26" borderId="60" xfId="0" applyFont="1" applyFill="1" applyBorder="1" applyAlignment="1">
      <alignment vertical="center"/>
    </xf>
    <xf numFmtId="0" fontId="30" fillId="26" borderId="61" xfId="0" applyFont="1" applyFill="1" applyBorder="1" applyAlignment="1">
      <alignment vertical="center"/>
    </xf>
    <xf numFmtId="0" fontId="30" fillId="26" borderId="61" xfId="0" applyFont="1" applyFill="1" applyBorder="1" applyAlignment="1">
      <alignment vertical="center" wrapText="1"/>
    </xf>
    <xf numFmtId="0" fontId="30" fillId="26" borderId="62" xfId="0" applyFont="1" applyFill="1" applyBorder="1" applyAlignment="1">
      <alignment vertical="center"/>
    </xf>
    <xf numFmtId="0" fontId="59" fillId="0" borderId="0" xfId="0" applyFont="1" applyProtection="1">
      <alignment vertical="center"/>
      <protection locked="0"/>
    </xf>
    <xf numFmtId="0" fontId="24" fillId="26" borderId="30" xfId="0" applyFont="1" applyFill="1" applyBorder="1" applyAlignment="1">
      <alignment horizontal="left" vertical="center" wrapText="1"/>
    </xf>
    <xf numFmtId="38" fontId="0" fillId="30" borderId="27" xfId="34" applyFont="1" applyFill="1" applyBorder="1">
      <alignment vertical="center"/>
    </xf>
    <xf numFmtId="38" fontId="0" fillId="30" borderId="28" xfId="34" applyFont="1" applyFill="1" applyBorder="1">
      <alignment vertical="center"/>
    </xf>
    <xf numFmtId="38" fontId="0" fillId="30" borderId="21" xfId="34" applyFont="1" applyFill="1" applyBorder="1">
      <alignment vertical="center"/>
    </xf>
    <xf numFmtId="38" fontId="0" fillId="30" borderId="18" xfId="34" applyFont="1" applyFill="1" applyBorder="1">
      <alignment vertical="center"/>
    </xf>
    <xf numFmtId="38" fontId="0" fillId="30" borderId="22" xfId="34" applyFont="1" applyFill="1" applyBorder="1">
      <alignment vertical="center"/>
    </xf>
    <xf numFmtId="38" fontId="0" fillId="30" borderId="23" xfId="34" applyFont="1" applyFill="1" applyBorder="1">
      <alignment vertical="center"/>
    </xf>
    <xf numFmtId="38" fontId="0" fillId="30" borderId="20" xfId="34" applyFont="1" applyFill="1" applyBorder="1">
      <alignment vertical="center"/>
    </xf>
    <xf numFmtId="0" fontId="2" fillId="0" borderId="0" xfId="0" applyFont="1" applyFill="1" applyBorder="1" applyAlignment="1">
      <alignment horizontal="left" vertical="center"/>
    </xf>
    <xf numFmtId="0" fontId="23" fillId="35" borderId="21" xfId="0" applyFont="1" applyFill="1" applyBorder="1">
      <alignment vertical="center"/>
    </xf>
    <xf numFmtId="0" fontId="23" fillId="35" borderId="22" xfId="0" applyFont="1" applyFill="1" applyBorder="1">
      <alignment vertical="center"/>
    </xf>
    <xf numFmtId="0" fontId="26" fillId="35" borderId="22" xfId="0" applyFont="1" applyFill="1" applyBorder="1" applyAlignment="1">
      <alignment horizontal="center" vertical="center"/>
    </xf>
    <xf numFmtId="0" fontId="26" fillId="35" borderId="12" xfId="0" applyFont="1" applyFill="1" applyBorder="1" applyAlignment="1">
      <alignment horizontal="center" vertical="center"/>
    </xf>
    <xf numFmtId="0" fontId="26" fillId="35" borderId="0" xfId="0" applyFont="1" applyFill="1" applyBorder="1" applyAlignment="1">
      <alignment horizontal="center" vertical="center"/>
    </xf>
    <xf numFmtId="0" fontId="26" fillId="35" borderId="37" xfId="0" applyFont="1" applyFill="1" applyBorder="1" applyAlignment="1">
      <alignment horizontal="center" vertical="center"/>
    </xf>
    <xf numFmtId="0" fontId="26" fillId="35" borderId="38" xfId="0" applyFont="1" applyFill="1" applyBorder="1" applyAlignment="1">
      <alignment horizontal="center" vertical="center"/>
    </xf>
    <xf numFmtId="0" fontId="26" fillId="35" borderId="21" xfId="0" applyFont="1" applyFill="1" applyBorder="1" applyAlignment="1">
      <alignment horizontal="center" vertical="center"/>
    </xf>
    <xf numFmtId="38" fontId="0" fillId="35" borderId="21" xfId="34" applyFont="1" applyFill="1" applyBorder="1">
      <alignment vertical="center"/>
    </xf>
    <xf numFmtId="38" fontId="0" fillId="35" borderId="18" xfId="34" applyFont="1" applyFill="1" applyBorder="1">
      <alignment vertical="center"/>
    </xf>
    <xf numFmtId="38" fontId="0" fillId="35" borderId="17" xfId="34" applyFont="1" applyFill="1" applyBorder="1">
      <alignment vertical="center"/>
    </xf>
    <xf numFmtId="38" fontId="0" fillId="35" borderId="37" xfId="34" applyFont="1" applyFill="1" applyBorder="1">
      <alignment vertical="center"/>
    </xf>
    <xf numFmtId="38" fontId="0" fillId="35" borderId="22" xfId="34" applyFont="1" applyFill="1" applyBorder="1">
      <alignment vertical="center"/>
    </xf>
    <xf numFmtId="38" fontId="0" fillId="35" borderId="12" xfId="34" applyFont="1" applyFill="1" applyBorder="1">
      <alignment vertical="center"/>
    </xf>
    <xf numFmtId="38" fontId="0" fillId="35" borderId="0" xfId="34" applyFont="1" applyFill="1" applyBorder="1">
      <alignment vertical="center"/>
    </xf>
    <xf numFmtId="38" fontId="0" fillId="35" borderId="38" xfId="34" applyFont="1" applyFill="1" applyBorder="1">
      <alignment vertical="center"/>
    </xf>
    <xf numFmtId="0" fontId="26" fillId="35" borderId="23" xfId="0" applyFont="1" applyFill="1" applyBorder="1" applyAlignment="1">
      <alignment horizontal="center" vertical="center"/>
    </xf>
    <xf numFmtId="38" fontId="0" fillId="35" borderId="23" xfId="34" applyFont="1" applyFill="1" applyBorder="1">
      <alignment vertical="center"/>
    </xf>
    <xf numFmtId="38" fontId="0" fillId="35" borderId="20" xfId="34" applyFont="1" applyFill="1" applyBorder="1">
      <alignment vertical="center"/>
    </xf>
    <xf numFmtId="38" fontId="0" fillId="35" borderId="19" xfId="34" applyFont="1" applyFill="1" applyBorder="1">
      <alignment vertical="center"/>
    </xf>
    <xf numFmtId="38" fontId="0" fillId="35" borderId="39" xfId="34" applyFont="1" applyFill="1" applyBorder="1">
      <alignment vertical="center"/>
    </xf>
    <xf numFmtId="0" fontId="56" fillId="0" borderId="0" xfId="0" applyFont="1">
      <alignment vertical="center"/>
    </xf>
    <xf numFmtId="0" fontId="60" fillId="0" borderId="0" xfId="0" applyFont="1">
      <alignment vertical="center"/>
    </xf>
    <xf numFmtId="38" fontId="0" fillId="30" borderId="10" xfId="34" applyFont="1" applyFill="1" applyBorder="1">
      <alignment vertical="center"/>
    </xf>
    <xf numFmtId="180" fontId="0" fillId="0" borderId="14" xfId="34" applyNumberFormat="1" applyFont="1" applyBorder="1">
      <alignment vertical="center"/>
    </xf>
    <xf numFmtId="0" fontId="0" fillId="0" borderId="19" xfId="0" applyBorder="1" applyAlignment="1">
      <alignment horizontal="center" vertical="center"/>
    </xf>
    <xf numFmtId="0" fontId="51" fillId="0" borderId="18" xfId="0" applyFont="1" applyBorder="1" applyAlignment="1">
      <alignment vertical="center" shrinkToFit="1"/>
    </xf>
    <xf numFmtId="0" fontId="51" fillId="0" borderId="12" xfId="0" applyFont="1" applyBorder="1" applyAlignment="1">
      <alignment vertical="center" shrinkToFit="1"/>
    </xf>
    <xf numFmtId="0" fontId="51" fillId="0" borderId="20" xfId="0" applyFont="1" applyBorder="1" applyAlignment="1">
      <alignment vertical="center" shrinkToFit="1"/>
    </xf>
    <xf numFmtId="0" fontId="51" fillId="0" borderId="16" xfId="0" applyFont="1" applyBorder="1" applyAlignment="1">
      <alignment vertical="center" shrinkToFit="1"/>
    </xf>
    <xf numFmtId="0" fontId="27" fillId="0" borderId="0" xfId="0" applyFont="1" applyFill="1">
      <alignment vertical="center"/>
    </xf>
    <xf numFmtId="0" fontId="0" fillId="37" borderId="63" xfId="0" applyFill="1" applyBorder="1">
      <alignment vertical="center"/>
    </xf>
    <xf numFmtId="0" fontId="0" fillId="37" borderId="64" xfId="0" applyFill="1" applyBorder="1">
      <alignment vertical="center"/>
    </xf>
    <xf numFmtId="0" fontId="0" fillId="37" borderId="65" xfId="0" applyFill="1" applyBorder="1">
      <alignment vertical="center"/>
    </xf>
    <xf numFmtId="0" fontId="29" fillId="37" borderId="66" xfId="0" applyFont="1" applyFill="1" applyBorder="1">
      <alignment vertical="center"/>
    </xf>
    <xf numFmtId="0" fontId="0" fillId="37" borderId="0" xfId="0" applyFill="1" applyBorder="1">
      <alignment vertical="center"/>
    </xf>
    <xf numFmtId="0" fontId="0" fillId="37" borderId="67" xfId="0" applyFill="1" applyBorder="1">
      <alignment vertical="center"/>
    </xf>
    <xf numFmtId="0" fontId="0" fillId="37" borderId="66" xfId="0" applyFill="1" applyBorder="1">
      <alignment vertical="center"/>
    </xf>
    <xf numFmtId="0" fontId="28" fillId="37" borderId="0" xfId="0" applyFont="1" applyFill="1" applyBorder="1" applyAlignment="1">
      <alignment vertical="center" wrapText="1"/>
    </xf>
    <xf numFmtId="0" fontId="61" fillId="37" borderId="0" xfId="0" applyFont="1" applyFill="1" applyBorder="1">
      <alignment vertical="center"/>
    </xf>
    <xf numFmtId="0" fontId="0" fillId="37" borderId="68" xfId="0" applyFill="1" applyBorder="1">
      <alignment vertical="center"/>
    </xf>
    <xf numFmtId="0" fontId="0" fillId="37" borderId="69" xfId="0" applyFill="1" applyBorder="1">
      <alignment vertical="center"/>
    </xf>
    <xf numFmtId="0" fontId="0" fillId="37" borderId="70" xfId="0" applyFill="1" applyBorder="1">
      <alignment vertical="center"/>
    </xf>
    <xf numFmtId="38" fontId="0" fillId="0" borderId="0" xfId="0" applyNumberFormat="1" applyFill="1">
      <alignment vertical="center"/>
    </xf>
    <xf numFmtId="38" fontId="0" fillId="0" borderId="0" xfId="34" applyFont="1" applyFill="1">
      <alignment vertical="center"/>
    </xf>
    <xf numFmtId="0" fontId="0" fillId="0" borderId="11" xfId="0" applyBorder="1" applyAlignment="1">
      <alignment vertical="top" wrapText="1"/>
    </xf>
    <xf numFmtId="38" fontId="0" fillId="0" borderId="15" xfId="0" applyNumberFormat="1" applyFill="1" applyBorder="1">
      <alignment vertical="center"/>
    </xf>
    <xf numFmtId="0" fontId="0" fillId="0" borderId="13" xfId="0" applyFill="1" applyBorder="1">
      <alignment vertical="center"/>
    </xf>
    <xf numFmtId="0" fontId="0" fillId="0" borderId="16" xfId="0" applyFill="1" applyBorder="1">
      <alignment vertical="center"/>
    </xf>
    <xf numFmtId="0" fontId="51" fillId="0" borderId="32" xfId="0" applyFont="1" applyBorder="1" applyAlignment="1">
      <alignment horizontal="center" vertical="center"/>
    </xf>
    <xf numFmtId="0" fontId="51" fillId="0" borderId="32"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15" xfId="0" applyFont="1" applyBorder="1" applyAlignment="1">
      <alignment horizontal="center" vertical="center" justifyLastLine="1"/>
    </xf>
    <xf numFmtId="185" fontId="0" fillId="0" borderId="0" xfId="0" applyNumberFormat="1">
      <alignment vertical="center"/>
    </xf>
    <xf numFmtId="0" fontId="51" fillId="0" borderId="11" xfId="0" applyFont="1" applyBorder="1" applyAlignment="1">
      <alignment horizontal="center" vertical="center"/>
    </xf>
    <xf numFmtId="185" fontId="51" fillId="0" borderId="21" xfId="34" applyNumberFormat="1" applyFont="1" applyBorder="1">
      <alignment vertical="center"/>
    </xf>
    <xf numFmtId="185" fontId="51" fillId="0" borderId="17" xfId="34" applyNumberFormat="1" applyFont="1" applyBorder="1">
      <alignment vertical="center"/>
    </xf>
    <xf numFmtId="185" fontId="51" fillId="0" borderId="18" xfId="34" applyNumberFormat="1" applyFont="1" applyBorder="1">
      <alignment vertical="center"/>
    </xf>
    <xf numFmtId="185" fontId="51" fillId="0" borderId="22" xfId="34" applyNumberFormat="1" applyFont="1" applyBorder="1">
      <alignment vertical="center"/>
    </xf>
    <xf numFmtId="185" fontId="51" fillId="0" borderId="0" xfId="34" applyNumberFormat="1" applyFont="1" applyBorder="1">
      <alignment vertical="center"/>
    </xf>
    <xf numFmtId="185" fontId="51" fillId="0" borderId="12" xfId="34" applyNumberFormat="1" applyFont="1" applyBorder="1">
      <alignment vertical="center"/>
    </xf>
    <xf numFmtId="185" fontId="51" fillId="0" borderId="15" xfId="34" applyNumberFormat="1" applyFont="1" applyBorder="1">
      <alignment vertical="center"/>
    </xf>
    <xf numFmtId="185" fontId="51" fillId="0" borderId="13" xfId="34" applyNumberFormat="1" applyFont="1" applyBorder="1">
      <alignment vertical="center"/>
    </xf>
    <xf numFmtId="185" fontId="51" fillId="0" borderId="16" xfId="34" applyNumberFormat="1" applyFont="1" applyBorder="1">
      <alignment vertical="center"/>
    </xf>
    <xf numFmtId="185" fontId="51" fillId="0" borderId="23" xfId="34" applyNumberFormat="1" applyFont="1" applyBorder="1">
      <alignment vertical="center"/>
    </xf>
    <xf numFmtId="185" fontId="51" fillId="0" borderId="19" xfId="34" applyNumberFormat="1" applyFont="1" applyBorder="1">
      <alignment vertical="center"/>
    </xf>
    <xf numFmtId="185" fontId="51" fillId="0" borderId="20" xfId="34" applyNumberFormat="1" applyFont="1" applyBorder="1">
      <alignment vertical="center"/>
    </xf>
    <xf numFmtId="0" fontId="51" fillId="0" borderId="12" xfId="0" applyFont="1" applyBorder="1" applyAlignment="1">
      <alignment horizontal="center" vertical="center"/>
    </xf>
    <xf numFmtId="0" fontId="0" fillId="38" borderId="0" xfId="0" applyFill="1">
      <alignment vertical="center"/>
    </xf>
    <xf numFmtId="38" fontId="0" fillId="0" borderId="0" xfId="34" applyFont="1" applyAlignment="1">
      <alignment vertical="center"/>
    </xf>
    <xf numFmtId="186" fontId="0" fillId="30" borderId="29" xfId="34" applyNumberFormat="1" applyFont="1" applyFill="1" applyBorder="1">
      <alignment vertical="center"/>
    </xf>
    <xf numFmtId="186" fontId="0" fillId="30" borderId="0" xfId="34" applyNumberFormat="1" applyFont="1" applyFill="1">
      <alignment vertical="center"/>
    </xf>
    <xf numFmtId="0" fontId="35" fillId="0" borderId="0" xfId="45" applyAlignment="1">
      <alignment vertical="center"/>
    </xf>
    <xf numFmtId="0" fontId="30" fillId="26" borderId="61" xfId="45" applyFont="1" applyFill="1" applyBorder="1" applyAlignment="1">
      <alignment vertical="center"/>
    </xf>
    <xf numFmtId="38" fontId="1" fillId="30" borderId="14" xfId="36" applyFont="1" applyFill="1" applyBorder="1" applyAlignment="1">
      <alignment vertical="center"/>
    </xf>
    <xf numFmtId="0" fontId="40" fillId="0" borderId="0" xfId="49" applyFill="1" applyAlignment="1" applyProtection="1">
      <alignment vertical="center"/>
    </xf>
    <xf numFmtId="0" fontId="22" fillId="0" borderId="14" xfId="45" applyFont="1" applyBorder="1" applyAlignment="1">
      <alignment horizontal="center" vertical="center" wrapText="1"/>
    </xf>
    <xf numFmtId="0" fontId="22" fillId="0" borderId="22" xfId="45" applyFont="1" applyBorder="1" applyAlignment="1">
      <alignment vertical="center"/>
    </xf>
    <xf numFmtId="0" fontId="22" fillId="0" borderId="0" xfId="45" applyFont="1" applyAlignment="1">
      <alignment vertical="center"/>
    </xf>
    <xf numFmtId="0" fontId="22" fillId="0" borderId="15" xfId="45" applyFont="1" applyBorder="1" applyAlignment="1">
      <alignment vertical="center"/>
    </xf>
    <xf numFmtId="0" fontId="22" fillId="0" borderId="13" xfId="45" applyFont="1" applyBorder="1" applyAlignment="1">
      <alignment vertical="center"/>
    </xf>
    <xf numFmtId="0" fontId="22" fillId="0" borderId="14" xfId="45" applyFont="1" applyBorder="1" applyAlignment="1">
      <alignment vertical="center" wrapText="1"/>
    </xf>
    <xf numFmtId="0" fontId="22" fillId="0" borderId="23" xfId="45" applyFont="1" applyBorder="1" applyAlignment="1">
      <alignment vertical="center"/>
    </xf>
    <xf numFmtId="0" fontId="22" fillId="0" borderId="19" xfId="45" applyFont="1" applyBorder="1" applyAlignment="1">
      <alignment vertical="center"/>
    </xf>
    <xf numFmtId="0" fontId="22" fillId="0" borderId="16" xfId="45" applyFont="1" applyBorder="1" applyAlignment="1">
      <alignment vertical="center"/>
    </xf>
    <xf numFmtId="0" fontId="22" fillId="0" borderId="22" xfId="50" applyFont="1" applyBorder="1" applyAlignment="1">
      <alignment horizontal="left" vertical="center"/>
    </xf>
    <xf numFmtId="0" fontId="22" fillId="0" borderId="0" xfId="50" applyFont="1" applyAlignment="1">
      <alignment vertical="center"/>
    </xf>
    <xf numFmtId="0" fontId="22" fillId="0" borderId="11" xfId="45" applyFont="1" applyBorder="1" applyAlignment="1">
      <alignment vertical="center" wrapText="1"/>
    </xf>
    <xf numFmtId="0" fontId="22" fillId="0" borderId="22" xfId="50" applyFont="1" applyBorder="1" applyAlignment="1">
      <alignment horizontal="center" vertical="center"/>
    </xf>
    <xf numFmtId="0" fontId="22" fillId="0" borderId="21" xfId="50" applyFont="1" applyBorder="1" applyAlignment="1">
      <alignment vertical="center"/>
    </xf>
    <xf numFmtId="0" fontId="22" fillId="0" borderId="17" xfId="50" applyFont="1" applyBorder="1" applyAlignment="1">
      <alignment vertical="center"/>
    </xf>
    <xf numFmtId="0" fontId="22" fillId="0" borderId="17" xfId="45" applyFont="1" applyBorder="1" applyAlignment="1">
      <alignment vertical="center"/>
    </xf>
    <xf numFmtId="0" fontId="22" fillId="0" borderId="32" xfId="45" applyFont="1" applyBorder="1" applyAlignment="1">
      <alignment vertical="center" wrapText="1"/>
    </xf>
    <xf numFmtId="0" fontId="22" fillId="0" borderId="22" xfId="50" applyFont="1" applyBorder="1" applyAlignment="1">
      <alignment vertical="center"/>
    </xf>
    <xf numFmtId="0" fontId="22" fillId="0" borderId="15" xfId="50" applyFont="1" applyBorder="1" applyAlignment="1">
      <alignment vertical="center"/>
    </xf>
    <xf numFmtId="0" fontId="22" fillId="0" borderId="13" xfId="50" applyFont="1" applyBorder="1" applyAlignment="1">
      <alignment vertical="center"/>
    </xf>
    <xf numFmtId="0" fontId="22" fillId="0" borderId="23" xfId="50" applyFont="1" applyBorder="1" applyAlignment="1">
      <alignment vertical="center"/>
    </xf>
    <xf numFmtId="0" fontId="22" fillId="0" borderId="19" xfId="50" applyFont="1" applyBorder="1" applyAlignment="1">
      <alignment vertical="center"/>
    </xf>
    <xf numFmtId="0" fontId="22" fillId="0" borderId="33" xfId="45" applyFont="1" applyBorder="1" applyAlignment="1">
      <alignment vertical="center" wrapText="1"/>
    </xf>
    <xf numFmtId="0" fontId="22" fillId="0" borderId="14" xfId="50" applyFont="1" applyBorder="1" applyAlignment="1">
      <alignment vertical="center"/>
    </xf>
    <xf numFmtId="0" fontId="22" fillId="0" borderId="33" xfId="50" applyFont="1" applyBorder="1" applyAlignment="1">
      <alignment vertical="center"/>
    </xf>
    <xf numFmtId="0" fontId="22" fillId="0" borderId="21" xfId="50" applyFont="1" applyBorder="1" applyAlignment="1">
      <alignment horizontal="left" vertical="center"/>
    </xf>
    <xf numFmtId="0" fontId="22" fillId="0" borderId="23" xfId="50" applyFont="1" applyBorder="1" applyAlignment="1">
      <alignment horizontal="center" vertical="center"/>
    </xf>
    <xf numFmtId="0" fontId="22" fillId="0" borderId="15" xfId="50" applyFont="1" applyBorder="1" applyAlignment="1">
      <alignment horizontal="center" vertical="center"/>
    </xf>
    <xf numFmtId="0" fontId="22" fillId="0" borderId="11" xfId="50" applyFont="1" applyBorder="1" applyAlignment="1">
      <alignment vertical="center"/>
    </xf>
    <xf numFmtId="0" fontId="22" fillId="0" borderId="15" xfId="50" applyFont="1" applyBorder="1" applyAlignment="1">
      <alignment vertical="center" wrapText="1"/>
    </xf>
    <xf numFmtId="49" fontId="22" fillId="0" borderId="15" xfId="50" applyNumberFormat="1" applyFont="1" applyBorder="1" applyAlignment="1">
      <alignment vertical="center" wrapText="1"/>
    </xf>
    <xf numFmtId="0" fontId="39" fillId="0" borderId="0" xfId="0" applyFont="1" applyAlignment="1">
      <alignment horizontal="right" vertical="center"/>
    </xf>
    <xf numFmtId="0" fontId="40" fillId="0" borderId="0" xfId="49" applyAlignment="1" applyProtection="1">
      <alignment horizontal="left"/>
    </xf>
    <xf numFmtId="0" fontId="40" fillId="0" borderId="0" xfId="49" applyAlignment="1" applyProtection="1">
      <alignment vertical="center"/>
    </xf>
    <xf numFmtId="0" fontId="39" fillId="0" borderId="0" xfId="0" applyFont="1" applyAlignment="1">
      <alignment horizontal="distributed" vertical="center"/>
    </xf>
    <xf numFmtId="0" fontId="41" fillId="0" borderId="0" xfId="0" applyFont="1">
      <alignment vertical="center"/>
    </xf>
    <xf numFmtId="0" fontId="39" fillId="0" borderId="0" xfId="0" applyFont="1">
      <alignment vertical="center"/>
    </xf>
    <xf numFmtId="0" fontId="0" fillId="0" borderId="0" xfId="0" applyAlignment="1">
      <alignment horizontal="right" vertical="center"/>
    </xf>
    <xf numFmtId="0" fontId="42" fillId="0" borderId="0" xfId="0" applyFont="1" applyAlignment="1">
      <alignment horizontal="right" vertical="center"/>
    </xf>
    <xf numFmtId="0" fontId="42" fillId="0" borderId="0" xfId="0" applyFont="1" applyAlignment="1">
      <alignment horizontal="distributed" vertical="center"/>
    </xf>
    <xf numFmtId="0" fontId="0" fillId="0" borderId="0" xfId="0" applyAlignment="1">
      <alignment horizontal="distributed" vertical="center"/>
    </xf>
    <xf numFmtId="0" fontId="43" fillId="0" borderId="0" xfId="0" applyFont="1" applyAlignment="1">
      <alignment horizontal="right" vertical="center"/>
    </xf>
    <xf numFmtId="0" fontId="42" fillId="0" borderId="46" xfId="0" applyFont="1" applyBorder="1" applyAlignment="1">
      <alignment horizontal="center" vertical="center"/>
    </xf>
    <xf numFmtId="0" fontId="44" fillId="0" borderId="47" xfId="0" applyFont="1" applyBorder="1" applyAlignment="1">
      <alignment horizontal="center" vertical="center"/>
    </xf>
    <xf numFmtId="0" fontId="44" fillId="0" borderId="48" xfId="0" applyFont="1" applyBorder="1" applyAlignment="1">
      <alignment horizontal="center" vertical="center"/>
    </xf>
    <xf numFmtId="0" fontId="42" fillId="0" borderId="0" xfId="0" applyFont="1" applyAlignment="1">
      <alignment horizontal="center" vertical="center"/>
    </xf>
    <xf numFmtId="0" fontId="42" fillId="0" borderId="55" xfId="0" applyFont="1" applyBorder="1" applyAlignment="1">
      <alignment horizontal="center" vertical="center"/>
    </xf>
    <xf numFmtId="0" fontId="44" fillId="0" borderId="0" xfId="0" applyFont="1" applyAlignment="1">
      <alignment horizontal="center" vertical="center"/>
    </xf>
    <xf numFmtId="0" fontId="44" fillId="0" borderId="51" xfId="0" applyFont="1" applyBorder="1" applyAlignment="1">
      <alignment horizontal="center" vertical="center"/>
    </xf>
    <xf numFmtId="38" fontId="44" fillId="0" borderId="17" xfId="0" applyNumberFormat="1" applyFont="1" applyBorder="1" applyAlignment="1">
      <alignment horizontal="center" vertical="center"/>
    </xf>
    <xf numFmtId="38" fontId="44" fillId="0" borderId="18" xfId="0" applyNumberFormat="1" applyFont="1" applyBorder="1" applyAlignment="1">
      <alignment horizontal="center" vertical="center"/>
    </xf>
    <xf numFmtId="49" fontId="44" fillId="0" borderId="17" xfId="0" applyNumberFormat="1" applyFont="1" applyBorder="1" applyAlignment="1">
      <alignment horizontal="center" vertical="center"/>
    </xf>
    <xf numFmtId="49" fontId="44" fillId="0" borderId="76" xfId="0" applyNumberFormat="1" applyFont="1" applyBorder="1" applyAlignment="1">
      <alignment horizontal="center" vertical="center"/>
    </xf>
    <xf numFmtId="49" fontId="45" fillId="0" borderId="50" xfId="0" applyNumberFormat="1" applyFont="1" applyBorder="1" applyAlignment="1">
      <alignment horizontal="center" vertical="center" wrapText="1"/>
    </xf>
    <xf numFmtId="0" fontId="43" fillId="0" borderId="20" xfId="0" applyFont="1" applyBorder="1" applyAlignment="1">
      <alignment horizontal="center" vertical="center" wrapText="1"/>
    </xf>
    <xf numFmtId="0" fontId="45" fillId="0" borderId="0" xfId="0" applyFont="1" applyAlignment="1">
      <alignment horizontal="center" vertical="center" wrapText="1"/>
    </xf>
    <xf numFmtId="0" fontId="0" fillId="0" borderId="55" xfId="0" applyBorder="1" applyAlignment="1">
      <alignment horizontal="right" vertical="center"/>
    </xf>
    <xf numFmtId="0" fontId="44" fillId="0" borderId="0" xfId="0" applyFont="1" applyAlignment="1">
      <alignment horizontal="right" vertical="top"/>
    </xf>
    <xf numFmtId="49" fontId="46" fillId="0" borderId="12" xfId="0" applyNumberFormat="1" applyFont="1" applyBorder="1" applyAlignment="1">
      <alignment horizontal="right" vertical="top"/>
    </xf>
    <xf numFmtId="49" fontId="46" fillId="0" borderId="0" xfId="0" applyNumberFormat="1" applyFont="1" applyAlignment="1">
      <alignment horizontal="right" vertical="top"/>
    </xf>
    <xf numFmtId="0" fontId="44" fillId="0" borderId="0" xfId="0" applyFont="1" applyAlignment="1">
      <alignment horizontal="distributed" vertical="top"/>
    </xf>
    <xf numFmtId="49" fontId="46" fillId="0" borderId="51" xfId="0" applyNumberFormat="1" applyFont="1" applyBorder="1" applyAlignment="1">
      <alignment horizontal="distributed" vertical="top"/>
    </xf>
    <xf numFmtId="184" fontId="27" fillId="0" borderId="0" xfId="0" applyNumberFormat="1" applyFont="1" applyAlignment="1">
      <alignment horizontal="right" vertical="top"/>
    </xf>
    <xf numFmtId="184" fontId="27" fillId="0" borderId="18" xfId="0" applyNumberFormat="1" applyFont="1" applyBorder="1" applyAlignment="1">
      <alignment horizontal="right" vertical="top"/>
    </xf>
    <xf numFmtId="184" fontId="27" fillId="0" borderId="51" xfId="0" applyNumberFormat="1" applyFont="1" applyBorder="1" applyAlignment="1">
      <alignment horizontal="right" vertical="top"/>
    </xf>
    <xf numFmtId="49" fontId="0" fillId="0" borderId="55" xfId="0" applyNumberFormat="1" applyBorder="1" applyAlignment="1">
      <alignment horizontal="right" vertical="center"/>
    </xf>
    <xf numFmtId="184" fontId="27" fillId="0" borderId="12" xfId="0" applyNumberFormat="1" applyFont="1" applyBorder="1" applyAlignment="1">
      <alignment horizontal="right" vertical="top"/>
    </xf>
    <xf numFmtId="0" fontId="44" fillId="0" borderId="0" xfId="0" applyFont="1" applyAlignment="1">
      <alignment horizontal="left" vertical="top" shrinkToFit="1"/>
    </xf>
    <xf numFmtId="49" fontId="0" fillId="0" borderId="56" xfId="0" applyNumberFormat="1" applyBorder="1" applyAlignment="1">
      <alignment horizontal="right" vertical="center"/>
    </xf>
    <xf numFmtId="0" fontId="44" fillId="0" borderId="52" xfId="0" applyFont="1" applyBorder="1" applyAlignment="1">
      <alignment horizontal="right" vertical="top"/>
    </xf>
    <xf numFmtId="49" fontId="46" fillId="0" borderId="53" xfId="0" applyNumberFormat="1" applyFont="1" applyBorder="1" applyAlignment="1">
      <alignment horizontal="right" vertical="top"/>
    </xf>
    <xf numFmtId="49" fontId="46" fillId="0" borderId="52" xfId="0" applyNumberFormat="1" applyFont="1" applyBorder="1" applyAlignment="1">
      <alignment horizontal="right" vertical="top"/>
    </xf>
    <xf numFmtId="0" fontId="44" fillId="0" borderId="52" xfId="0" applyFont="1" applyBorder="1" applyAlignment="1">
      <alignment horizontal="distributed" vertical="top"/>
    </xf>
    <xf numFmtId="49" fontId="46" fillId="0" borderId="54" xfId="0" applyNumberFormat="1" applyFont="1" applyBorder="1" applyAlignment="1">
      <alignment horizontal="distributed" vertical="top"/>
    </xf>
    <xf numFmtId="184" fontId="27" fillId="0" borderId="52" xfId="0" applyNumberFormat="1" applyFont="1" applyBorder="1" applyAlignment="1">
      <alignment horizontal="right" vertical="top"/>
    </xf>
    <xf numFmtId="184" fontId="27" fillId="0" borderId="53" xfId="0" applyNumberFormat="1" applyFont="1" applyBorder="1" applyAlignment="1">
      <alignment horizontal="right" vertical="top"/>
    </xf>
    <xf numFmtId="184" fontId="27" fillId="0" borderId="54" xfId="0" applyNumberFormat="1" applyFont="1" applyBorder="1" applyAlignment="1">
      <alignment horizontal="right" vertical="top"/>
    </xf>
    <xf numFmtId="49" fontId="35" fillId="0" borderId="0" xfId="45" applyNumberFormat="1" applyAlignment="1">
      <alignment vertical="center"/>
    </xf>
    <xf numFmtId="0" fontId="2" fillId="25" borderId="0" xfId="45" applyFont="1" applyFill="1" applyAlignment="1">
      <alignment vertical="center"/>
    </xf>
    <xf numFmtId="38" fontId="35" fillId="0" borderId="0" xfId="45" applyNumberFormat="1" applyAlignment="1">
      <alignment vertical="center"/>
    </xf>
    <xf numFmtId="38" fontId="0" fillId="0" borderId="0" xfId="36" applyFont="1" applyAlignment="1">
      <alignment vertical="center"/>
    </xf>
    <xf numFmtId="185" fontId="0" fillId="0" borderId="0" xfId="36" applyNumberFormat="1" applyFont="1" applyAlignment="1">
      <alignment vertical="center"/>
    </xf>
    <xf numFmtId="0" fontId="25" fillId="0" borderId="0" xfId="45" applyFont="1" applyAlignment="1">
      <alignment vertical="center"/>
    </xf>
    <xf numFmtId="0" fontId="35" fillId="32" borderId="0" xfId="45" applyFill="1" applyAlignment="1">
      <alignment vertical="center"/>
    </xf>
    <xf numFmtId="0" fontId="22" fillId="0" borderId="0" xfId="0" applyFont="1" applyAlignment="1">
      <alignment horizontal="left" vertical="center"/>
    </xf>
    <xf numFmtId="0" fontId="0" fillId="0" borderId="14" xfId="0" applyBorder="1" applyAlignment="1">
      <alignment horizontal="center" vertical="center"/>
    </xf>
    <xf numFmtId="0" fontId="0" fillId="0" borderId="16" xfId="0" applyBorder="1" applyAlignment="1">
      <alignment horizontal="center" vertical="center"/>
    </xf>
    <xf numFmtId="38" fontId="1" fillId="30" borderId="33" xfId="34" applyFont="1" applyFill="1" applyBorder="1" applyAlignment="1">
      <alignment horizontal="right" vertical="center"/>
    </xf>
    <xf numFmtId="38" fontId="1" fillId="30" borderId="20" xfId="34" applyFont="1" applyFill="1" applyBorder="1" applyAlignment="1">
      <alignment horizontal="right" vertical="center"/>
    </xf>
    <xf numFmtId="183" fontId="1" fillId="30" borderId="32" xfId="34" applyNumberFormat="1" applyFont="1" applyFill="1" applyBorder="1" applyAlignment="1">
      <alignment horizontal="right" vertical="center"/>
    </xf>
    <xf numFmtId="183" fontId="1" fillId="30" borderId="18" xfId="34" applyNumberFormat="1" applyFont="1" applyFill="1" applyBorder="1" applyAlignment="1">
      <alignment horizontal="right" vertical="center"/>
    </xf>
    <xf numFmtId="183" fontId="1" fillId="30" borderId="11" xfId="34" applyNumberFormat="1" applyFont="1" applyFill="1" applyBorder="1" applyAlignment="1">
      <alignment horizontal="right" vertical="center"/>
    </xf>
    <xf numFmtId="183" fontId="1" fillId="30" borderId="12" xfId="34" applyNumberFormat="1" applyFont="1" applyFill="1" applyBorder="1" applyAlignment="1">
      <alignment horizontal="right" vertical="center"/>
    </xf>
    <xf numFmtId="183" fontId="1" fillId="30" borderId="33" xfId="34" applyNumberFormat="1" applyFont="1" applyFill="1" applyBorder="1" applyAlignment="1">
      <alignment horizontal="right" vertical="center"/>
    </xf>
    <xf numFmtId="183" fontId="1" fillId="30" borderId="20" xfId="34" applyNumberFormat="1" applyFont="1" applyFill="1" applyBorder="1" applyAlignment="1">
      <alignment horizontal="right" vertical="center"/>
    </xf>
    <xf numFmtId="38" fontId="64" fillId="0" borderId="0" xfId="0" applyNumberFormat="1" applyFont="1">
      <alignment vertical="center"/>
    </xf>
    <xf numFmtId="38" fontId="0" fillId="0" borderId="14" xfId="0" applyNumberFormat="1" applyBorder="1">
      <alignment vertical="center"/>
    </xf>
    <xf numFmtId="38" fontId="1" fillId="35" borderId="21" xfId="34" applyFont="1" applyFill="1" applyBorder="1">
      <alignment vertical="center"/>
    </xf>
    <xf numFmtId="38" fontId="1" fillId="35" borderId="18" xfId="34" applyFont="1" applyFill="1" applyBorder="1">
      <alignment vertical="center"/>
    </xf>
    <xf numFmtId="38" fontId="1" fillId="35" borderId="22" xfId="34" applyFont="1" applyFill="1" applyBorder="1">
      <alignment vertical="center"/>
    </xf>
    <xf numFmtId="38" fontId="1" fillId="35" borderId="12" xfId="34" applyFont="1" applyFill="1" applyBorder="1">
      <alignment vertical="center"/>
    </xf>
    <xf numFmtId="38" fontId="1" fillId="35" borderId="23" xfId="34" applyFont="1" applyFill="1" applyBorder="1">
      <alignment vertical="center"/>
    </xf>
    <xf numFmtId="38" fontId="1" fillId="35" borderId="20" xfId="34" applyFont="1" applyFill="1" applyBorder="1">
      <alignment vertical="center"/>
    </xf>
    <xf numFmtId="0" fontId="42" fillId="39" borderId="0" xfId="51" applyFont="1" applyFill="1"/>
    <xf numFmtId="0" fontId="42" fillId="39" borderId="0" xfId="51" applyFont="1" applyFill="1" applyAlignment="1">
      <alignment shrinkToFit="1"/>
    </xf>
    <xf numFmtId="0" fontId="42" fillId="39" borderId="0" xfId="51" applyFont="1" applyFill="1" applyAlignment="1">
      <alignment horizontal="center"/>
    </xf>
    <xf numFmtId="0" fontId="42" fillId="39" borderId="0" xfId="51" applyFont="1" applyFill="1" applyAlignment="1">
      <alignment vertical="top"/>
    </xf>
    <xf numFmtId="0" fontId="65" fillId="39" borderId="14" xfId="52" applyFont="1" applyFill="1" applyBorder="1" applyAlignment="1">
      <alignment vertical="top"/>
    </xf>
    <xf numFmtId="49" fontId="65" fillId="39" borderId="16" xfId="52" applyNumberFormat="1" applyFont="1" applyFill="1" applyBorder="1" applyAlignment="1">
      <alignment horizontal="center" vertical="center"/>
    </xf>
    <xf numFmtId="0" fontId="65" fillId="39" borderId="33" xfId="52" applyFont="1" applyFill="1" applyBorder="1" applyAlignment="1">
      <alignment vertical="center" shrinkToFit="1"/>
    </xf>
    <xf numFmtId="187" fontId="65" fillId="39" borderId="19" xfId="52" applyNumberFormat="1" applyFont="1" applyFill="1" applyBorder="1" applyAlignment="1">
      <alignment vertical="center" shrinkToFit="1"/>
    </xf>
    <xf numFmtId="49" fontId="65" fillId="39" borderId="23" xfId="52" applyNumberFormat="1" applyFont="1" applyFill="1" applyBorder="1" applyAlignment="1">
      <alignment horizontal="right" vertical="center"/>
    </xf>
    <xf numFmtId="187" fontId="65" fillId="39" borderId="19" xfId="52" applyNumberFormat="1" applyFont="1" applyFill="1" applyBorder="1" applyAlignment="1">
      <alignment vertical="center"/>
    </xf>
    <xf numFmtId="0" fontId="65" fillId="39" borderId="14" xfId="52" applyFont="1" applyFill="1" applyBorder="1" applyAlignment="1">
      <alignment vertical="center" shrinkToFit="1"/>
    </xf>
    <xf numFmtId="187" fontId="65" fillId="39" borderId="13" xfId="52" applyNumberFormat="1" applyFont="1" applyFill="1" applyBorder="1" applyAlignment="1">
      <alignment vertical="center" shrinkToFit="1"/>
    </xf>
    <xf numFmtId="49" fontId="65" fillId="39" borderId="15" xfId="52" applyNumberFormat="1" applyFont="1" applyFill="1" applyBorder="1" applyAlignment="1">
      <alignment horizontal="right" vertical="center"/>
    </xf>
    <xf numFmtId="187" fontId="65" fillId="39" borderId="13" xfId="52" applyNumberFormat="1" applyFont="1" applyFill="1" applyBorder="1" applyAlignment="1">
      <alignment vertical="center"/>
    </xf>
    <xf numFmtId="0" fontId="65" fillId="39" borderId="32" xfId="52" applyFont="1" applyFill="1" applyBorder="1" applyAlignment="1">
      <alignment vertical="top"/>
    </xf>
    <xf numFmtId="0" fontId="65" fillId="39" borderId="33" xfId="52" applyFont="1" applyFill="1" applyBorder="1" applyAlignment="1">
      <alignment vertical="top"/>
    </xf>
    <xf numFmtId="0" fontId="65" fillId="39" borderId="20" xfId="52" applyFont="1" applyFill="1" applyBorder="1" applyAlignment="1">
      <alignment horizontal="center" vertical="center"/>
    </xf>
    <xf numFmtId="0" fontId="65" fillId="39" borderId="11" xfId="52" applyFont="1" applyFill="1" applyBorder="1" applyAlignment="1">
      <alignment vertical="top"/>
    </xf>
    <xf numFmtId="0" fontId="65" fillId="39" borderId="77" xfId="52" applyFont="1" applyFill="1" applyBorder="1" applyAlignment="1">
      <alignment vertical="center" shrinkToFit="1"/>
    </xf>
    <xf numFmtId="0" fontId="65" fillId="39" borderId="12" xfId="52" applyFont="1" applyFill="1" applyBorder="1" applyAlignment="1">
      <alignment horizontal="center" vertical="center"/>
    </xf>
    <xf numFmtId="0" fontId="65" fillId="39" borderId="78" xfId="52" applyFont="1" applyFill="1" applyBorder="1" applyAlignment="1">
      <alignment vertical="center" shrinkToFit="1"/>
    </xf>
    <xf numFmtId="187" fontId="65" fillId="39" borderId="79" xfId="52" applyNumberFormat="1" applyFont="1" applyFill="1" applyBorder="1" applyAlignment="1">
      <alignment vertical="center" shrinkToFit="1"/>
    </xf>
    <xf numFmtId="49" fontId="65" fillId="39" borderId="80" xfId="52" applyNumberFormat="1" applyFont="1" applyFill="1" applyBorder="1" applyAlignment="1">
      <alignment horizontal="right" vertical="center"/>
    </xf>
    <xf numFmtId="187" fontId="65" fillId="39" borderId="79" xfId="52" applyNumberFormat="1" applyFont="1" applyFill="1" applyBorder="1" applyAlignment="1">
      <alignment vertical="center"/>
    </xf>
    <xf numFmtId="0" fontId="65" fillId="39" borderId="81" xfId="52" applyFont="1" applyFill="1" applyBorder="1" applyAlignment="1">
      <alignment vertical="center" shrinkToFit="1"/>
    </xf>
    <xf numFmtId="187" fontId="65" fillId="39" borderId="82" xfId="52" applyNumberFormat="1" applyFont="1" applyFill="1" applyBorder="1" applyAlignment="1">
      <alignment vertical="center" shrinkToFit="1"/>
    </xf>
    <xf numFmtId="49" fontId="65" fillId="39" borderId="83" xfId="52" applyNumberFormat="1" applyFont="1" applyFill="1" applyBorder="1" applyAlignment="1">
      <alignment horizontal="right" vertical="center"/>
    </xf>
    <xf numFmtId="187" fontId="65" fillId="39" borderId="82" xfId="52" applyNumberFormat="1" applyFont="1" applyFill="1" applyBorder="1" applyAlignment="1">
      <alignment vertical="center"/>
    </xf>
    <xf numFmtId="0" fontId="65" fillId="39" borderId="18" xfId="52" applyFont="1" applyFill="1" applyBorder="1" applyAlignment="1">
      <alignment horizontal="center" vertical="center"/>
    </xf>
    <xf numFmtId="187" fontId="65" fillId="39" borderId="84" xfId="52" applyNumberFormat="1" applyFont="1" applyFill="1" applyBorder="1" applyAlignment="1">
      <alignment vertical="center" shrinkToFit="1"/>
    </xf>
    <xf numFmtId="49" fontId="65" fillId="39" borderId="85" xfId="52" applyNumberFormat="1" applyFont="1" applyFill="1" applyBorder="1" applyAlignment="1">
      <alignment horizontal="right" vertical="center"/>
    </xf>
    <xf numFmtId="187" fontId="65" fillId="39" borderId="84" xfId="52" applyNumberFormat="1" applyFont="1" applyFill="1" applyBorder="1" applyAlignment="1">
      <alignment vertical="center"/>
    </xf>
    <xf numFmtId="0" fontId="65" fillId="39" borderId="32" xfId="52" applyFont="1" applyFill="1" applyBorder="1" applyAlignment="1">
      <alignment vertical="center" shrinkToFit="1"/>
    </xf>
    <xf numFmtId="187" fontId="65" fillId="39" borderId="17" xfId="52" applyNumberFormat="1" applyFont="1" applyFill="1" applyBorder="1" applyAlignment="1">
      <alignment vertical="center" shrinkToFit="1"/>
    </xf>
    <xf numFmtId="49" fontId="65" fillId="39" borderId="21" xfId="52" applyNumberFormat="1" applyFont="1" applyFill="1" applyBorder="1" applyAlignment="1">
      <alignment horizontal="right" vertical="center"/>
    </xf>
    <xf numFmtId="187" fontId="65" fillId="39" borderId="17" xfId="52" applyNumberFormat="1" applyFont="1" applyFill="1" applyBorder="1" applyAlignment="1">
      <alignment vertical="center"/>
    </xf>
    <xf numFmtId="187" fontId="65" fillId="39" borderId="86" xfId="52" applyNumberFormat="1" applyFont="1" applyFill="1" applyBorder="1" applyAlignment="1">
      <alignment vertical="center" shrinkToFit="1"/>
    </xf>
    <xf numFmtId="187" fontId="65" fillId="39" borderId="42" xfId="52" applyNumberFormat="1" applyFont="1" applyFill="1" applyBorder="1" applyAlignment="1">
      <alignment vertical="center" shrinkToFit="1"/>
    </xf>
    <xf numFmtId="49" fontId="65" fillId="39" borderId="40" xfId="52" applyNumberFormat="1" applyFont="1" applyFill="1" applyBorder="1" applyAlignment="1">
      <alignment horizontal="right" vertical="center"/>
    </xf>
    <xf numFmtId="187" fontId="65" fillId="39" borderId="42" xfId="52" applyNumberFormat="1" applyFont="1" applyFill="1" applyBorder="1" applyAlignment="1">
      <alignment vertical="center"/>
    </xf>
    <xf numFmtId="0" fontId="65" fillId="39" borderId="11" xfId="52" applyFont="1" applyFill="1" applyBorder="1" applyAlignment="1">
      <alignment vertical="center" shrinkToFit="1"/>
    </xf>
    <xf numFmtId="187" fontId="65" fillId="39" borderId="0" xfId="52" applyNumberFormat="1" applyFont="1" applyFill="1" applyAlignment="1">
      <alignment vertical="center" shrinkToFit="1"/>
    </xf>
    <xf numFmtId="49" fontId="65" fillId="39" borderId="22" xfId="52" applyNumberFormat="1" applyFont="1" applyFill="1" applyBorder="1" applyAlignment="1">
      <alignment horizontal="right" vertical="center"/>
    </xf>
    <xf numFmtId="187" fontId="65" fillId="39" borderId="0" xfId="52" applyNumberFormat="1" applyFont="1" applyFill="1" applyAlignment="1">
      <alignment vertical="center"/>
    </xf>
    <xf numFmtId="0" fontId="65" fillId="39" borderId="87" xfId="52" applyFont="1" applyFill="1" applyBorder="1" applyAlignment="1">
      <alignment vertical="center" shrinkToFit="1"/>
    </xf>
    <xf numFmtId="0" fontId="65" fillId="39" borderId="88" xfId="52" applyFont="1" applyFill="1" applyBorder="1" applyAlignment="1">
      <alignment vertical="center" shrinkToFit="1"/>
    </xf>
    <xf numFmtId="187" fontId="65" fillId="39" borderId="45" xfId="52" applyNumberFormat="1" applyFont="1" applyFill="1" applyBorder="1" applyAlignment="1">
      <alignment vertical="center" shrinkToFit="1"/>
    </xf>
    <xf numFmtId="49" fontId="65" fillId="39" borderId="43" xfId="52" applyNumberFormat="1" applyFont="1" applyFill="1" applyBorder="1" applyAlignment="1">
      <alignment horizontal="right" vertical="center"/>
    </xf>
    <xf numFmtId="187" fontId="65" fillId="39" borderId="45" xfId="52" applyNumberFormat="1" applyFont="1" applyFill="1" applyBorder="1" applyAlignment="1">
      <alignment vertical="center"/>
    </xf>
    <xf numFmtId="187" fontId="65" fillId="39" borderId="89" xfId="52" applyNumberFormat="1" applyFont="1" applyFill="1" applyBorder="1" applyAlignment="1">
      <alignment vertical="center" shrinkToFit="1"/>
    </xf>
    <xf numFmtId="187" fontId="65" fillId="39" borderId="89" xfId="52" applyNumberFormat="1" applyFont="1" applyFill="1" applyBorder="1" applyAlignment="1">
      <alignment vertical="center"/>
    </xf>
    <xf numFmtId="187" fontId="65" fillId="39" borderId="86" xfId="52" applyNumberFormat="1" applyFont="1" applyFill="1" applyBorder="1" applyAlignment="1">
      <alignment vertical="center"/>
    </xf>
    <xf numFmtId="187" fontId="65" fillId="39" borderId="90" xfId="52" applyNumberFormat="1" applyFont="1" applyFill="1" applyBorder="1" applyAlignment="1">
      <alignment vertical="center" shrinkToFit="1"/>
    </xf>
    <xf numFmtId="187" fontId="65" fillId="39" borderId="90" xfId="52" applyNumberFormat="1" applyFont="1" applyFill="1" applyBorder="1" applyAlignment="1">
      <alignment vertical="center"/>
    </xf>
    <xf numFmtId="0" fontId="65" fillId="39" borderId="14" xfId="52" applyFont="1" applyFill="1" applyBorder="1" applyAlignment="1">
      <alignment vertical="top" shrinkToFit="1"/>
    </xf>
    <xf numFmtId="187" fontId="65" fillId="39" borderId="19" xfId="52" applyNumberFormat="1" applyFont="1" applyFill="1" applyBorder="1" applyAlignment="1">
      <alignment vertical="top" shrinkToFit="1"/>
    </xf>
    <xf numFmtId="49" fontId="65" fillId="39" borderId="23" xfId="52" applyNumberFormat="1" applyFont="1" applyFill="1" applyBorder="1" applyAlignment="1">
      <alignment horizontal="right" vertical="top"/>
    </xf>
    <xf numFmtId="187" fontId="65" fillId="39" borderId="19" xfId="52" applyNumberFormat="1" applyFont="1" applyFill="1" applyBorder="1" applyAlignment="1">
      <alignment vertical="top"/>
    </xf>
    <xf numFmtId="187" fontId="65" fillId="39" borderId="20" xfId="52" applyNumberFormat="1" applyFont="1" applyFill="1" applyBorder="1" applyAlignment="1">
      <alignment vertical="center" shrinkToFit="1"/>
    </xf>
    <xf numFmtId="187" fontId="65" fillId="39" borderId="12" xfId="52" applyNumberFormat="1" applyFont="1" applyFill="1" applyBorder="1" applyAlignment="1">
      <alignment vertical="center" shrinkToFit="1"/>
    </xf>
    <xf numFmtId="187" fontId="65" fillId="39" borderId="18" xfId="52" applyNumberFormat="1" applyFont="1" applyFill="1" applyBorder="1" applyAlignment="1">
      <alignment vertical="center" shrinkToFit="1"/>
    </xf>
    <xf numFmtId="187" fontId="65" fillId="39" borderId="16" xfId="52" applyNumberFormat="1" applyFont="1" applyFill="1" applyBorder="1" applyAlignment="1">
      <alignment vertical="center" shrinkToFit="1"/>
    </xf>
    <xf numFmtId="187" fontId="65" fillId="39" borderId="44" xfId="52" applyNumberFormat="1" applyFont="1" applyFill="1" applyBorder="1" applyAlignment="1">
      <alignment vertical="center" shrinkToFit="1"/>
    </xf>
    <xf numFmtId="187" fontId="65" fillId="39" borderId="41" xfId="52" applyNumberFormat="1" applyFont="1" applyFill="1" applyBorder="1" applyAlignment="1">
      <alignment vertical="center" shrinkToFit="1"/>
    </xf>
    <xf numFmtId="0" fontId="65" fillId="39" borderId="0" xfId="52" applyFont="1" applyFill="1" applyAlignment="1">
      <alignment vertical="center"/>
    </xf>
    <xf numFmtId="0" fontId="65" fillId="39" borderId="40" xfId="52" applyFont="1" applyFill="1" applyBorder="1" applyAlignment="1">
      <alignment horizontal="right" vertical="center"/>
    </xf>
    <xf numFmtId="49" fontId="65" fillId="39" borderId="18" xfId="52" applyNumberFormat="1" applyFont="1" applyFill="1" applyBorder="1" applyAlignment="1">
      <alignment horizontal="center" vertical="center"/>
    </xf>
    <xf numFmtId="0" fontId="65" fillId="39" borderId="12" xfId="52" quotePrefix="1" applyFont="1" applyFill="1" applyBorder="1" applyAlignment="1">
      <alignment horizontal="center" vertical="center"/>
    </xf>
    <xf numFmtId="187" fontId="65" fillId="39" borderId="20" xfId="52" applyNumberFormat="1" applyFont="1" applyFill="1" applyBorder="1" applyAlignment="1">
      <alignment vertical="center"/>
    </xf>
    <xf numFmtId="0" fontId="65" fillId="39" borderId="0" xfId="51" applyFont="1" applyFill="1" applyAlignment="1">
      <alignment vertical="center"/>
    </xf>
    <xf numFmtId="0" fontId="65" fillId="39" borderId="0" xfId="51" applyFont="1" applyFill="1"/>
    <xf numFmtId="0" fontId="42" fillId="39" borderId="0" xfId="51" applyFont="1" applyFill="1" applyAlignment="1">
      <alignment vertical="center"/>
    </xf>
    <xf numFmtId="0" fontId="67" fillId="39" borderId="0" xfId="51" applyFont="1" applyFill="1" applyAlignment="1">
      <alignment horizontal="center"/>
    </xf>
    <xf numFmtId="0" fontId="69" fillId="39" borderId="0" xfId="51" applyFont="1" applyFill="1" applyAlignment="1"/>
    <xf numFmtId="0" fontId="68" fillId="39" borderId="0" xfId="51" applyFont="1" applyFill="1" applyAlignment="1"/>
    <xf numFmtId="0" fontId="65" fillId="39" borderId="11" xfId="52" applyFont="1" applyFill="1" applyBorder="1" applyAlignment="1">
      <alignment horizontal="center" vertical="center"/>
    </xf>
    <xf numFmtId="1" fontId="47" fillId="0" borderId="0" xfId="34" applyNumberFormat="1" applyFont="1" applyBorder="1" applyAlignment="1">
      <alignment vertical="center"/>
    </xf>
    <xf numFmtId="1" fontId="47" fillId="0" borderId="0" xfId="34" applyNumberFormat="1" applyFont="1" applyFill="1" applyBorder="1" applyAlignment="1">
      <alignment vertical="center"/>
    </xf>
    <xf numFmtId="0" fontId="34" fillId="39" borderId="0" xfId="0" applyFont="1" applyFill="1">
      <alignment vertical="center"/>
    </xf>
    <xf numFmtId="0" fontId="0" fillId="39" borderId="0" xfId="0" applyFill="1">
      <alignment vertical="center"/>
    </xf>
    <xf numFmtId="0" fontId="2" fillId="39" borderId="15" xfId="0" applyFont="1" applyFill="1" applyBorder="1">
      <alignment vertical="center"/>
    </xf>
    <xf numFmtId="0" fontId="2" fillId="39" borderId="16" xfId="0" applyFont="1" applyFill="1" applyBorder="1">
      <alignment vertical="center"/>
    </xf>
    <xf numFmtId="3" fontId="0" fillId="39" borderId="13" xfId="0" applyNumberFormat="1" applyFill="1" applyBorder="1">
      <alignment vertical="center"/>
    </xf>
    <xf numFmtId="0" fontId="0" fillId="39" borderId="16" xfId="0" applyFill="1" applyBorder="1">
      <alignment vertical="center"/>
    </xf>
    <xf numFmtId="3" fontId="0" fillId="39" borderId="0" xfId="0" applyNumberFormat="1" applyFill="1">
      <alignment vertical="center"/>
    </xf>
    <xf numFmtId="0" fontId="2" fillId="39" borderId="21" xfId="0" applyFont="1" applyFill="1" applyBorder="1">
      <alignment vertical="center"/>
    </xf>
    <xf numFmtId="0" fontId="2" fillId="39" borderId="18" xfId="0" applyFont="1" applyFill="1" applyBorder="1">
      <alignment vertical="center"/>
    </xf>
    <xf numFmtId="3" fontId="0" fillId="39" borderId="17" xfId="0" applyNumberFormat="1" applyFill="1" applyBorder="1">
      <alignment vertical="center"/>
    </xf>
    <xf numFmtId="0" fontId="0" fillId="39" borderId="18" xfId="0" applyFill="1" applyBorder="1">
      <alignment vertical="center"/>
    </xf>
    <xf numFmtId="0" fontId="2" fillId="39" borderId="22" xfId="0" applyFont="1" applyFill="1" applyBorder="1">
      <alignment vertical="center"/>
    </xf>
    <xf numFmtId="0" fontId="2" fillId="39" borderId="12" xfId="0" applyFont="1" applyFill="1" applyBorder="1">
      <alignment vertical="center"/>
    </xf>
    <xf numFmtId="3" fontId="0" fillId="39" borderId="0" xfId="0" applyNumberFormat="1" applyFill="1" applyBorder="1">
      <alignment vertical="center"/>
    </xf>
    <xf numFmtId="0" fontId="0" fillId="39" borderId="12" xfId="0" applyFill="1" applyBorder="1">
      <alignment vertical="center"/>
    </xf>
    <xf numFmtId="0" fontId="2" fillId="39" borderId="23" xfId="0" applyFont="1" applyFill="1" applyBorder="1">
      <alignment vertical="center"/>
    </xf>
    <xf numFmtId="0" fontId="2" fillId="39" borderId="20" xfId="0" applyFont="1" applyFill="1" applyBorder="1">
      <alignment vertical="center"/>
    </xf>
    <xf numFmtId="3" fontId="0" fillId="39" borderId="19" xfId="0" applyNumberFormat="1" applyFill="1" applyBorder="1">
      <alignment vertical="center"/>
    </xf>
    <xf numFmtId="0" fontId="0" fillId="39" borderId="20" xfId="0" applyFill="1" applyBorder="1">
      <alignment vertical="center"/>
    </xf>
    <xf numFmtId="0" fontId="2" fillId="39" borderId="40" xfId="0" applyFont="1" applyFill="1" applyBorder="1">
      <alignment vertical="center"/>
    </xf>
    <xf numFmtId="0" fontId="2" fillId="39" borderId="41" xfId="0" applyFont="1" applyFill="1" applyBorder="1">
      <alignment vertical="center"/>
    </xf>
    <xf numFmtId="3" fontId="0" fillId="39" borderId="42" xfId="0" applyNumberFormat="1" applyFill="1" applyBorder="1">
      <alignment vertical="center"/>
    </xf>
    <xf numFmtId="0" fontId="0" fillId="39" borderId="41" xfId="0" applyFill="1" applyBorder="1">
      <alignment vertical="center"/>
    </xf>
    <xf numFmtId="0" fontId="2" fillId="39" borderId="43" xfId="0" applyFont="1" applyFill="1" applyBorder="1">
      <alignment vertical="center"/>
    </xf>
    <xf numFmtId="0" fontId="2" fillId="39" borderId="44" xfId="0" applyFont="1" applyFill="1" applyBorder="1">
      <alignment vertical="center"/>
    </xf>
    <xf numFmtId="3" fontId="0" fillId="39" borderId="45" xfId="0" applyNumberFormat="1" applyFill="1" applyBorder="1">
      <alignment vertical="center"/>
    </xf>
    <xf numFmtId="0" fontId="0" fillId="39" borderId="44" xfId="0" applyFill="1" applyBorder="1">
      <alignment vertical="center"/>
    </xf>
    <xf numFmtId="176" fontId="1" fillId="39" borderId="0" xfId="28" applyNumberFormat="1" applyFill="1" applyBorder="1">
      <alignment vertical="center"/>
    </xf>
    <xf numFmtId="176" fontId="0" fillId="39" borderId="0" xfId="0" applyNumberFormat="1" applyFill="1">
      <alignment vertical="center"/>
    </xf>
    <xf numFmtId="0" fontId="2" fillId="39" borderId="24" xfId="0" applyFont="1" applyFill="1" applyBorder="1">
      <alignment vertical="center"/>
    </xf>
    <xf numFmtId="0" fontId="2" fillId="39" borderId="25" xfId="0" applyFont="1" applyFill="1" applyBorder="1">
      <alignment vertical="center"/>
    </xf>
    <xf numFmtId="3" fontId="0" fillId="39" borderId="26" xfId="0" applyNumberFormat="1" applyFill="1" applyBorder="1">
      <alignment vertical="center"/>
    </xf>
    <xf numFmtId="0" fontId="0" fillId="39" borderId="25" xfId="0" applyFill="1" applyBorder="1">
      <alignment vertical="center"/>
    </xf>
    <xf numFmtId="182" fontId="0" fillId="0" borderId="0" xfId="0" applyNumberFormat="1">
      <alignment vertical="center"/>
    </xf>
    <xf numFmtId="182" fontId="0" fillId="0" borderId="14" xfId="34" applyNumberFormat="1" applyFont="1" applyBorder="1">
      <alignment vertical="center"/>
    </xf>
    <xf numFmtId="182" fontId="0" fillId="36" borderId="14" xfId="34" applyNumberFormat="1" applyFont="1" applyFill="1" applyBorder="1">
      <alignment vertical="center"/>
    </xf>
    <xf numFmtId="0" fontId="65" fillId="39" borderId="11" xfId="52" applyFont="1" applyFill="1" applyBorder="1" applyAlignment="1">
      <alignment horizontal="left" vertical="top" wrapText="1"/>
    </xf>
    <xf numFmtId="0" fontId="2" fillId="39" borderId="14" xfId="45" applyFont="1" applyFill="1" applyBorder="1" applyAlignment="1">
      <alignment horizontal="center" vertical="center" shrinkToFit="1"/>
    </xf>
    <xf numFmtId="0" fontId="65" fillId="39" borderId="32" xfId="52" applyFont="1" applyFill="1" applyBorder="1" applyAlignment="1">
      <alignment horizontal="left" vertical="top" wrapText="1"/>
    </xf>
    <xf numFmtId="0" fontId="66" fillId="39" borderId="33" xfId="51" applyFont="1" applyFill="1" applyBorder="1" applyAlignment="1">
      <alignment horizontal="left" vertical="top" wrapText="1"/>
    </xf>
    <xf numFmtId="49" fontId="2" fillId="39" borderId="14" xfId="52" applyNumberFormat="1" applyFont="1" applyFill="1" applyBorder="1" applyAlignment="1">
      <alignment horizontal="center" vertical="center" wrapText="1"/>
    </xf>
    <xf numFmtId="49" fontId="2" fillId="39" borderId="14" xfId="52" applyNumberFormat="1" applyFont="1" applyFill="1" applyBorder="1" applyAlignment="1">
      <alignment horizontal="center" vertical="center"/>
    </xf>
    <xf numFmtId="0" fontId="2" fillId="39" borderId="14" xfId="52" applyFont="1" applyFill="1" applyBorder="1" applyAlignment="1">
      <alignment horizontal="center" vertical="center"/>
    </xf>
    <xf numFmtId="0" fontId="2" fillId="39" borderId="14" xfId="52" applyFont="1" applyFill="1" applyBorder="1" applyAlignment="1">
      <alignment vertical="center"/>
    </xf>
    <xf numFmtId="49" fontId="2" fillId="39" borderId="15" xfId="52" applyNumberFormat="1" applyFont="1" applyFill="1" applyBorder="1" applyAlignment="1">
      <alignment horizontal="center" vertical="center" wrapText="1"/>
    </xf>
    <xf numFmtId="0" fontId="2" fillId="39" borderId="13" xfId="52" applyFont="1" applyFill="1" applyBorder="1" applyAlignment="1">
      <alignment horizontal="center" vertical="center" wrapText="1"/>
    </xf>
    <xf numFmtId="0" fontId="2" fillId="39" borderId="15" xfId="52" applyFont="1" applyFill="1" applyBorder="1" applyAlignment="1">
      <alignment horizontal="center" vertical="center" shrinkToFit="1"/>
    </xf>
    <xf numFmtId="0" fontId="2" fillId="39" borderId="13" xfId="52" applyFont="1" applyFill="1" applyBorder="1" applyAlignment="1">
      <alignment horizontal="center" vertical="center" shrinkToFit="1"/>
    </xf>
    <xf numFmtId="0" fontId="2" fillId="39" borderId="16" xfId="52" applyFont="1" applyFill="1" applyBorder="1" applyAlignment="1">
      <alignment horizontal="center" vertical="center" shrinkToFit="1"/>
    </xf>
    <xf numFmtId="0" fontId="2" fillId="39" borderId="14" xfId="45" applyFont="1" applyFill="1" applyBorder="1" applyAlignment="1">
      <alignment horizontal="center" vertical="center" wrapText="1" shrinkToFit="1"/>
    </xf>
    <xf numFmtId="0" fontId="2" fillId="39" borderId="15" xfId="52" applyFont="1" applyFill="1" applyBorder="1" applyAlignment="1">
      <alignment horizontal="center" vertical="center"/>
    </xf>
    <xf numFmtId="0" fontId="2" fillId="39" borderId="13" xfId="52" applyFont="1" applyFill="1" applyBorder="1" applyAlignment="1">
      <alignment horizontal="center" vertical="center"/>
    </xf>
    <xf numFmtId="0" fontId="2" fillId="39" borderId="16" xfId="52" applyFont="1" applyFill="1" applyBorder="1" applyAlignment="1">
      <alignment horizontal="center" vertical="center"/>
    </xf>
    <xf numFmtId="0" fontId="2" fillId="39" borderId="32" xfId="52" applyFont="1" applyFill="1" applyBorder="1" applyAlignment="1">
      <alignment horizontal="center" vertical="center" wrapText="1"/>
    </xf>
    <xf numFmtId="0" fontId="2" fillId="39" borderId="33" xfId="52" applyFont="1" applyFill="1" applyBorder="1" applyAlignment="1">
      <alignment horizontal="center" vertical="center"/>
    </xf>
    <xf numFmtId="3" fontId="0" fillId="26" borderId="15" xfId="0" applyNumberFormat="1" applyFill="1" applyBorder="1" applyAlignment="1">
      <alignment vertical="center"/>
    </xf>
    <xf numFmtId="3" fontId="0" fillId="26" borderId="13" xfId="0" applyNumberFormat="1" applyFill="1" applyBorder="1" applyAlignment="1">
      <alignment vertical="center"/>
    </xf>
    <xf numFmtId="3" fontId="0" fillId="27" borderId="15" xfId="0" applyNumberFormat="1" applyFill="1" applyBorder="1" applyAlignment="1">
      <alignment vertical="center"/>
    </xf>
    <xf numFmtId="3" fontId="0" fillId="27" borderId="13" xfId="0" applyNumberFormat="1" applyFill="1" applyBorder="1" applyAlignment="1">
      <alignment vertical="center"/>
    </xf>
    <xf numFmtId="0" fontId="2" fillId="25" borderId="57" xfId="0" applyFont="1" applyFill="1" applyBorder="1" applyAlignment="1">
      <alignment horizontal="center" vertical="center" textRotation="255"/>
    </xf>
    <xf numFmtId="0" fontId="2" fillId="25" borderId="58" xfId="0" applyFont="1" applyFill="1" applyBorder="1" applyAlignment="1">
      <alignment horizontal="center" vertical="center" textRotation="255"/>
    </xf>
    <xf numFmtId="0" fontId="2" fillId="25" borderId="59" xfId="0" applyFont="1" applyFill="1" applyBorder="1" applyAlignment="1">
      <alignment horizontal="center" vertical="center" textRotation="255"/>
    </xf>
    <xf numFmtId="3" fontId="0" fillId="26" borderId="15" xfId="0" applyNumberFormat="1" applyFill="1" applyBorder="1" applyAlignment="1">
      <alignment horizontal="right" vertical="center"/>
    </xf>
    <xf numFmtId="3" fontId="0" fillId="26" borderId="13" xfId="0" applyNumberFormat="1" applyFill="1" applyBorder="1" applyAlignment="1">
      <alignment horizontal="right" vertical="center"/>
    </xf>
    <xf numFmtId="3" fontId="0" fillId="0" borderId="15" xfId="0" applyNumberFormat="1" applyBorder="1" applyAlignment="1">
      <alignment vertical="center"/>
    </xf>
    <xf numFmtId="3" fontId="0" fillId="0" borderId="13" xfId="0" applyNumberFormat="1" applyBorder="1" applyAlignment="1">
      <alignment vertical="center"/>
    </xf>
    <xf numFmtId="3" fontId="32" fillId="27" borderId="15" xfId="0" applyNumberFormat="1" applyFont="1" applyFill="1" applyBorder="1" applyAlignment="1">
      <alignment vertical="center"/>
    </xf>
    <xf numFmtId="3" fontId="32" fillId="27" borderId="13" xfId="0" applyNumberFormat="1" applyFont="1" applyFill="1" applyBorder="1" applyAlignment="1">
      <alignment vertical="center"/>
    </xf>
    <xf numFmtId="10" fontId="0" fillId="25" borderId="15" xfId="28" applyNumberFormat="1" applyFont="1" applyFill="1" applyBorder="1" applyAlignment="1">
      <alignment vertical="center"/>
    </xf>
    <xf numFmtId="10" fontId="0" fillId="25" borderId="13" xfId="28" applyNumberFormat="1" applyFont="1" applyFill="1" applyBorder="1" applyAlignment="1">
      <alignment vertical="center"/>
    </xf>
    <xf numFmtId="3" fontId="0" fillId="28" borderId="15" xfId="0" applyNumberFormat="1" applyFill="1" applyBorder="1" applyAlignment="1">
      <alignment vertical="center"/>
    </xf>
    <xf numFmtId="3" fontId="0" fillId="28" borderId="13" xfId="0" applyNumberFormat="1" applyFill="1" applyBorder="1" applyAlignment="1">
      <alignment vertical="center"/>
    </xf>
    <xf numFmtId="3" fontId="0" fillId="29" borderId="15" xfId="0" applyNumberFormat="1" applyFill="1" applyBorder="1" applyAlignment="1">
      <alignment vertical="center"/>
    </xf>
    <xf numFmtId="3" fontId="0" fillId="29" borderId="13" xfId="0" applyNumberFormat="1" applyFill="1" applyBorder="1" applyAlignment="1">
      <alignment vertical="center"/>
    </xf>
    <xf numFmtId="3" fontId="32" fillId="28" borderId="15" xfId="0" applyNumberFormat="1" applyFont="1" applyFill="1" applyBorder="1" applyAlignment="1">
      <alignment vertical="center"/>
    </xf>
    <xf numFmtId="3" fontId="32" fillId="28" borderId="13" xfId="0" applyNumberFormat="1" applyFont="1" applyFill="1" applyBorder="1" applyAlignment="1">
      <alignment vertical="center"/>
    </xf>
    <xf numFmtId="0" fontId="22" fillId="0" borderId="15" xfId="45" applyFont="1" applyBorder="1" applyAlignment="1">
      <alignment horizontal="center" vertical="center"/>
    </xf>
    <xf numFmtId="0" fontId="22" fillId="0" borderId="13" xfId="45" applyFont="1" applyBorder="1" applyAlignment="1">
      <alignment horizontal="center" vertical="center"/>
    </xf>
    <xf numFmtId="0" fontId="22" fillId="0" borderId="16" xfId="45" applyFont="1" applyBorder="1" applyAlignment="1">
      <alignment horizontal="center" vertical="center"/>
    </xf>
    <xf numFmtId="49" fontId="44" fillId="0" borderId="75" xfId="0" applyNumberFormat="1" applyFont="1" applyBorder="1" applyAlignment="1">
      <alignment horizontal="center" vertical="center"/>
    </xf>
    <xf numFmtId="49" fontId="44" fillId="0" borderId="71" xfId="0" applyNumberFormat="1" applyFont="1" applyBorder="1" applyAlignment="1">
      <alignment horizontal="center" vertical="center"/>
    </xf>
    <xf numFmtId="49" fontId="44" fillId="0" borderId="74" xfId="0" applyNumberFormat="1" applyFont="1" applyBorder="1" applyAlignment="1">
      <alignment horizontal="center" vertical="center"/>
    </xf>
    <xf numFmtId="38" fontId="44" fillId="0" borderId="71" xfId="0" applyNumberFormat="1" applyFont="1" applyBorder="1" applyAlignment="1">
      <alignment horizontal="center" vertical="center"/>
    </xf>
    <xf numFmtId="38" fontId="44" fillId="0" borderId="72" xfId="0" applyNumberFormat="1" applyFont="1" applyBorder="1" applyAlignment="1">
      <alignment horizontal="center" vertical="center"/>
    </xf>
    <xf numFmtId="49" fontId="44" fillId="0" borderId="73" xfId="0" applyNumberFormat="1" applyFont="1" applyBorder="1" applyAlignment="1">
      <alignment horizontal="center" vertical="center"/>
    </xf>
    <xf numFmtId="0" fontId="26" fillId="35" borderId="15" xfId="0" applyFont="1" applyFill="1" applyBorder="1" applyAlignment="1">
      <alignment horizontal="center" vertical="center"/>
    </xf>
    <xf numFmtId="0" fontId="26" fillId="35" borderId="16" xfId="0" applyFont="1" applyFill="1" applyBorder="1" applyAlignment="1">
      <alignment horizontal="center" vertical="center"/>
    </xf>
    <xf numFmtId="0" fontId="26" fillId="35" borderId="13" xfId="0" applyFont="1" applyFill="1" applyBorder="1" applyAlignment="1">
      <alignment horizontal="center" vertical="center"/>
    </xf>
    <xf numFmtId="0" fontId="26" fillId="26" borderId="15" xfId="0" applyFont="1" applyFill="1" applyBorder="1" applyAlignment="1">
      <alignment horizontal="center" vertical="center"/>
    </xf>
    <xf numFmtId="0" fontId="26" fillId="26" borderId="16" xfId="0" applyFont="1" applyFill="1" applyBorder="1" applyAlignment="1">
      <alignment horizontal="center" vertical="center"/>
    </xf>
    <xf numFmtId="0" fontId="51" fillId="0" borderId="32" xfId="0" applyFont="1" applyBorder="1" applyAlignment="1">
      <alignment horizontal="center" vertical="center" textRotation="255"/>
    </xf>
    <xf numFmtId="0" fontId="51" fillId="0" borderId="33" xfId="0" applyFont="1" applyBorder="1" applyAlignment="1">
      <alignment horizontal="center" vertical="center" textRotation="255"/>
    </xf>
    <xf numFmtId="0" fontId="51" fillId="0" borderId="32" xfId="0" applyFont="1" applyBorder="1" applyAlignment="1">
      <alignment horizontal="center" vertical="center"/>
    </xf>
    <xf numFmtId="0" fontId="58" fillId="0" borderId="33" xfId="0" applyFont="1" applyBorder="1" applyAlignment="1">
      <alignment horizontal="center" vertical="center"/>
    </xf>
    <xf numFmtId="0" fontId="51" fillId="0" borderId="32"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15" xfId="0" applyFont="1" applyBorder="1" applyAlignment="1">
      <alignment horizontal="distributed" vertical="center" justifyLastLine="1"/>
    </xf>
    <xf numFmtId="0" fontId="51" fillId="0" borderId="16" xfId="0" applyFont="1" applyBorder="1" applyAlignment="1">
      <alignment horizontal="distributed" vertical="center" justifyLastLine="1"/>
    </xf>
    <xf numFmtId="0" fontId="51" fillId="0" borderId="15" xfId="0" applyFont="1" applyBorder="1" applyAlignment="1">
      <alignment horizontal="center" vertical="center" justifyLastLine="1"/>
    </xf>
    <xf numFmtId="0" fontId="51" fillId="0" borderId="16" xfId="0" applyFont="1" applyBorder="1" applyAlignment="1">
      <alignment horizontal="center" vertical="center" justifyLastLine="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2" xfId="49"/>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cellStyle name="桁区切り 3" xfId="3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cellStyle name="標準 2 2 2" xfId="52"/>
    <cellStyle name="標準 3" xfId="46"/>
    <cellStyle name="標準 4 5" xfId="51"/>
    <cellStyle name="標準 7" xfId="47"/>
    <cellStyle name="標準_参考：05部門分類コード表" xfId="50"/>
    <cellStyle name="良い" xfId="48" builtinId="26" customBuiltin="1"/>
  </cellStyles>
  <dxfs count="0"/>
  <tableStyles count="0" defaultTableStyle="TableStyleMedium9" defaultPivotStyle="PivotStyleLight16"/>
  <colors>
    <mruColors>
      <color rgb="FF0000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H27&#26989;&#21209;&#20837;&#21147;!A1"/><Relationship Id="rId2" Type="http://schemas.openxmlformats.org/officeDocument/2006/relationships/hyperlink" Target="#H27&#26469;&#35370;&#32773;&#20837;&#21147;!A1"/><Relationship Id="rId1" Type="http://schemas.openxmlformats.org/officeDocument/2006/relationships/hyperlink" Target="#H27&#24314;&#35373;&#20837;&#21147;!A1"/><Relationship Id="rId4" Type="http://schemas.openxmlformats.org/officeDocument/2006/relationships/hyperlink" Target="#H27&#27726;&#29992;&#20837;&#21147;!A1"/></Relationships>
</file>

<file path=xl/drawings/drawing1.xml><?xml version="1.0" encoding="utf-8"?>
<xdr:wsDr xmlns:xdr="http://schemas.openxmlformats.org/drawingml/2006/spreadsheetDrawing" xmlns:a="http://schemas.openxmlformats.org/drawingml/2006/main">
  <xdr:twoCellAnchor>
    <xdr:from>
      <xdr:col>1</xdr:col>
      <xdr:colOff>514350</xdr:colOff>
      <xdr:row>12</xdr:row>
      <xdr:rowOff>66675</xdr:rowOff>
    </xdr:from>
    <xdr:to>
      <xdr:col>3</xdr:col>
      <xdr:colOff>1190625</xdr:colOff>
      <xdr:row>15</xdr:row>
      <xdr:rowOff>123825</xdr:rowOff>
    </xdr:to>
    <xdr:sp macro="[0]!建設JUMP" textlink="">
      <xdr:nvSpPr>
        <xdr:cNvPr id="9217" name="AutoShape 1">
          <a:hlinkClick xmlns:r="http://schemas.openxmlformats.org/officeDocument/2006/relationships" r:id="rId1"/>
          <a:extLst>
            <a:ext uri="{FF2B5EF4-FFF2-40B4-BE49-F238E27FC236}">
              <a16:creationId xmlns:a16="http://schemas.microsoft.com/office/drawing/2014/main" id="{FA6487F9-D506-4184-AC1E-72583E8A7E82}"/>
            </a:ext>
          </a:extLst>
        </xdr:cNvPr>
        <xdr:cNvSpPr>
          <a:spLocks noChangeArrowheads="1"/>
        </xdr:cNvSpPr>
      </xdr:nvSpPr>
      <xdr:spPr bwMode="auto">
        <a:xfrm>
          <a:off x="762000" y="7505700"/>
          <a:ext cx="1895475" cy="571500"/>
        </a:xfrm>
        <a:prstGeom prst="roundRect">
          <a:avLst>
            <a:gd name="adj" fmla="val 50000"/>
          </a:avLst>
        </a:prstGeom>
        <a:solidFill>
          <a:srgbClr val="000080"/>
        </a:solidFill>
        <a:ln w="12700">
          <a:solidFill>
            <a:srgbClr val="003300"/>
          </a:solidFill>
          <a:round/>
          <a:headEnd/>
          <a:tailEnd/>
        </a:ln>
      </xdr:spPr>
      <xdr:txBody>
        <a:bodyPr vertOverflow="clip" wrap="square" lIns="0" tIns="0" rIns="0" bIns="0" anchor="ctr" upright="1"/>
        <a:lstStyle/>
        <a:p>
          <a:pPr algn="ctr" rtl="0">
            <a:defRPr sz="1000"/>
          </a:pPr>
          <a:r>
            <a:rPr lang="ja-JP" altLang="en-US" sz="2400" b="1" i="0" strike="noStrike">
              <a:solidFill>
                <a:srgbClr val="FFFFCC"/>
              </a:solidFill>
              <a:latin typeface="HG丸ｺﾞｼｯｸM-PRO"/>
              <a:ea typeface="HG丸ｺﾞｼｯｸM-PRO"/>
            </a:rPr>
            <a:t>建　設</a:t>
          </a:r>
        </a:p>
      </xdr:txBody>
    </xdr:sp>
    <xdr:clientData/>
  </xdr:twoCellAnchor>
  <xdr:twoCellAnchor>
    <xdr:from>
      <xdr:col>1</xdr:col>
      <xdr:colOff>495300</xdr:colOff>
      <xdr:row>18</xdr:row>
      <xdr:rowOff>28575</xdr:rowOff>
    </xdr:from>
    <xdr:to>
      <xdr:col>3</xdr:col>
      <xdr:colOff>1171575</xdr:colOff>
      <xdr:row>21</xdr:row>
      <xdr:rowOff>85725</xdr:rowOff>
    </xdr:to>
    <xdr:sp macro="[0]!来訪者JUMP" textlink="">
      <xdr:nvSpPr>
        <xdr:cNvPr id="9218" name="AutoShape 2">
          <a:hlinkClick xmlns:r="http://schemas.openxmlformats.org/officeDocument/2006/relationships" r:id="rId2"/>
          <a:extLst>
            <a:ext uri="{FF2B5EF4-FFF2-40B4-BE49-F238E27FC236}">
              <a16:creationId xmlns:a16="http://schemas.microsoft.com/office/drawing/2014/main" id="{4FA6335F-5213-4909-98D4-BA9C7DED0641}"/>
            </a:ext>
          </a:extLst>
        </xdr:cNvPr>
        <xdr:cNvSpPr>
          <a:spLocks noChangeArrowheads="1"/>
        </xdr:cNvSpPr>
      </xdr:nvSpPr>
      <xdr:spPr bwMode="auto">
        <a:xfrm>
          <a:off x="742950" y="8524875"/>
          <a:ext cx="1895475" cy="571500"/>
        </a:xfrm>
        <a:prstGeom prst="roundRect">
          <a:avLst>
            <a:gd name="adj" fmla="val 50000"/>
          </a:avLst>
        </a:prstGeom>
        <a:solidFill>
          <a:srgbClr val="000080"/>
        </a:solidFill>
        <a:ln w="12700">
          <a:solidFill>
            <a:srgbClr val="003300"/>
          </a:solidFill>
          <a:round/>
          <a:headEnd/>
          <a:tailEnd/>
        </a:ln>
      </xdr:spPr>
      <xdr:txBody>
        <a:bodyPr vertOverflow="clip" wrap="square" lIns="0" tIns="0" rIns="0" bIns="0" anchor="ctr" upright="1"/>
        <a:lstStyle/>
        <a:p>
          <a:pPr algn="ctr" rtl="0">
            <a:defRPr sz="1000"/>
          </a:pPr>
          <a:r>
            <a:rPr lang="ja-JP" altLang="en-US" sz="2400" b="1" i="0" strike="noStrike">
              <a:solidFill>
                <a:srgbClr val="FFFFCC"/>
              </a:solidFill>
              <a:latin typeface="HG丸ｺﾞｼｯｸM-PRO"/>
              <a:ea typeface="HG丸ｺﾞｼｯｸM-PRO"/>
            </a:rPr>
            <a:t>来訪者消費</a:t>
          </a:r>
        </a:p>
      </xdr:txBody>
    </xdr:sp>
    <xdr:clientData/>
  </xdr:twoCellAnchor>
  <xdr:twoCellAnchor>
    <xdr:from>
      <xdr:col>1</xdr:col>
      <xdr:colOff>485775</xdr:colOff>
      <xdr:row>24</xdr:row>
      <xdr:rowOff>57150</xdr:rowOff>
    </xdr:from>
    <xdr:to>
      <xdr:col>3</xdr:col>
      <xdr:colOff>1162050</xdr:colOff>
      <xdr:row>27</xdr:row>
      <xdr:rowOff>114300</xdr:rowOff>
    </xdr:to>
    <xdr:sp macro="[0]!業務JUMP" textlink="">
      <xdr:nvSpPr>
        <xdr:cNvPr id="9219" name="AutoShape 3">
          <a:hlinkClick xmlns:r="http://schemas.openxmlformats.org/officeDocument/2006/relationships" r:id="rId3"/>
          <a:extLst>
            <a:ext uri="{FF2B5EF4-FFF2-40B4-BE49-F238E27FC236}">
              <a16:creationId xmlns:a16="http://schemas.microsoft.com/office/drawing/2014/main" id="{EC73DFE9-167A-456E-8EAA-FF6E743B9516}"/>
            </a:ext>
          </a:extLst>
        </xdr:cNvPr>
        <xdr:cNvSpPr>
          <a:spLocks noChangeArrowheads="1"/>
        </xdr:cNvSpPr>
      </xdr:nvSpPr>
      <xdr:spPr bwMode="auto">
        <a:xfrm>
          <a:off x="733425" y="9582150"/>
          <a:ext cx="1895475" cy="571500"/>
        </a:xfrm>
        <a:prstGeom prst="roundRect">
          <a:avLst>
            <a:gd name="adj" fmla="val 50000"/>
          </a:avLst>
        </a:prstGeom>
        <a:solidFill>
          <a:srgbClr val="000080"/>
        </a:solidFill>
        <a:ln w="12700">
          <a:solidFill>
            <a:srgbClr val="003300"/>
          </a:solidFill>
          <a:round/>
          <a:headEnd/>
          <a:tailEnd/>
        </a:ln>
      </xdr:spPr>
      <xdr:txBody>
        <a:bodyPr vertOverflow="clip" wrap="square" lIns="0" tIns="0" rIns="0" bIns="0" anchor="ctr" upright="1"/>
        <a:lstStyle/>
        <a:p>
          <a:pPr algn="ctr" rtl="0">
            <a:defRPr sz="1000"/>
          </a:pPr>
          <a:r>
            <a:rPr lang="ja-JP" altLang="en-US" sz="2400" b="1" i="0" strike="noStrike">
              <a:solidFill>
                <a:srgbClr val="FFFFCC"/>
              </a:solidFill>
              <a:latin typeface="HG丸ｺﾞｼｯｸM-PRO"/>
              <a:ea typeface="HG丸ｺﾞｼｯｸM-PRO"/>
            </a:rPr>
            <a:t>業務</a:t>
          </a:r>
        </a:p>
      </xdr:txBody>
    </xdr:sp>
    <xdr:clientData/>
  </xdr:twoCellAnchor>
  <xdr:twoCellAnchor>
    <xdr:from>
      <xdr:col>1</xdr:col>
      <xdr:colOff>523875</xdr:colOff>
      <xdr:row>6</xdr:row>
      <xdr:rowOff>85725</xdr:rowOff>
    </xdr:from>
    <xdr:to>
      <xdr:col>3</xdr:col>
      <xdr:colOff>1200150</xdr:colOff>
      <xdr:row>9</xdr:row>
      <xdr:rowOff>171450</xdr:rowOff>
    </xdr:to>
    <xdr:sp macro="[0]!汎用JUMP" textlink="">
      <xdr:nvSpPr>
        <xdr:cNvPr id="9220" name="AutoShape 4">
          <a:hlinkClick xmlns:r="http://schemas.openxmlformats.org/officeDocument/2006/relationships" r:id="rId4"/>
          <a:extLst>
            <a:ext uri="{FF2B5EF4-FFF2-40B4-BE49-F238E27FC236}">
              <a16:creationId xmlns:a16="http://schemas.microsoft.com/office/drawing/2014/main" id="{A6B891CE-00DC-4988-9A88-725E9504F5B5}"/>
            </a:ext>
          </a:extLst>
        </xdr:cNvPr>
        <xdr:cNvSpPr>
          <a:spLocks noChangeArrowheads="1"/>
        </xdr:cNvSpPr>
      </xdr:nvSpPr>
      <xdr:spPr bwMode="auto">
        <a:xfrm>
          <a:off x="771525" y="6496050"/>
          <a:ext cx="1895475" cy="600075"/>
        </a:xfrm>
        <a:prstGeom prst="roundRect">
          <a:avLst>
            <a:gd name="adj" fmla="val 50000"/>
          </a:avLst>
        </a:prstGeom>
        <a:solidFill>
          <a:srgbClr val="000080"/>
        </a:solidFill>
        <a:ln w="12700">
          <a:solidFill>
            <a:srgbClr val="003300"/>
          </a:solidFill>
          <a:round/>
          <a:headEnd/>
          <a:tailEnd/>
        </a:ln>
      </xdr:spPr>
      <xdr:txBody>
        <a:bodyPr vertOverflow="clip" wrap="square" lIns="0" tIns="0" rIns="0" bIns="0" anchor="ctr" upright="1"/>
        <a:lstStyle/>
        <a:p>
          <a:pPr algn="ctr" rtl="0">
            <a:defRPr sz="1000"/>
          </a:pPr>
          <a:r>
            <a:rPr lang="ja-JP" altLang="en-US" sz="2400" b="1" i="0" strike="noStrike">
              <a:solidFill>
                <a:srgbClr val="FFFFCC"/>
              </a:solidFill>
              <a:latin typeface="HG丸ｺﾞｼｯｸM-PRO"/>
              <a:ea typeface="HG丸ｺﾞｼｯｸM-PRO"/>
            </a:rPr>
            <a:t>汎　用</a:t>
          </a:r>
        </a:p>
      </xdr:txBody>
    </xdr:sp>
    <xdr:clientData/>
  </xdr:twoCellAnchor>
  <xdr:twoCellAnchor>
    <xdr:from>
      <xdr:col>4</xdr:col>
      <xdr:colOff>209550</xdr:colOff>
      <xdr:row>7</xdr:row>
      <xdr:rowOff>28575</xdr:rowOff>
    </xdr:from>
    <xdr:to>
      <xdr:col>5</xdr:col>
      <xdr:colOff>190500</xdr:colOff>
      <xdr:row>9</xdr:row>
      <xdr:rowOff>39346</xdr:rowOff>
    </xdr:to>
    <xdr:sp macro="" textlink="">
      <xdr:nvSpPr>
        <xdr:cNvPr id="2" name="矢印: 右 1">
          <a:extLst>
            <a:ext uri="{FF2B5EF4-FFF2-40B4-BE49-F238E27FC236}">
              <a16:creationId xmlns:a16="http://schemas.microsoft.com/office/drawing/2014/main" id="{542DEB24-56E8-4D7C-AC2C-99CF9493258F}"/>
            </a:ext>
          </a:extLst>
        </xdr:cNvPr>
        <xdr:cNvSpPr/>
      </xdr:nvSpPr>
      <xdr:spPr>
        <a:xfrm>
          <a:off x="2962275" y="6591300"/>
          <a:ext cx="752475" cy="3727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219075</xdr:colOff>
      <xdr:row>13</xdr:row>
      <xdr:rowOff>19050</xdr:rowOff>
    </xdr:from>
    <xdr:to>
      <xdr:col>5</xdr:col>
      <xdr:colOff>200025</xdr:colOff>
      <xdr:row>15</xdr:row>
      <xdr:rowOff>29821</xdr:rowOff>
    </xdr:to>
    <xdr:sp macro="" textlink="">
      <xdr:nvSpPr>
        <xdr:cNvPr id="7" name="矢印: 右 6">
          <a:extLst>
            <a:ext uri="{FF2B5EF4-FFF2-40B4-BE49-F238E27FC236}">
              <a16:creationId xmlns:a16="http://schemas.microsoft.com/office/drawing/2014/main" id="{4E738C08-A88F-4738-9CF9-817D8A681A09}"/>
            </a:ext>
          </a:extLst>
        </xdr:cNvPr>
        <xdr:cNvSpPr/>
      </xdr:nvSpPr>
      <xdr:spPr>
        <a:xfrm>
          <a:off x="2971800" y="7610475"/>
          <a:ext cx="752475" cy="3727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219075</xdr:colOff>
      <xdr:row>18</xdr:row>
      <xdr:rowOff>104775</xdr:rowOff>
    </xdr:from>
    <xdr:to>
      <xdr:col>5</xdr:col>
      <xdr:colOff>200025</xdr:colOff>
      <xdr:row>20</xdr:row>
      <xdr:rowOff>144121</xdr:rowOff>
    </xdr:to>
    <xdr:sp macro="" textlink="">
      <xdr:nvSpPr>
        <xdr:cNvPr id="8" name="矢印: 右 7">
          <a:extLst>
            <a:ext uri="{FF2B5EF4-FFF2-40B4-BE49-F238E27FC236}">
              <a16:creationId xmlns:a16="http://schemas.microsoft.com/office/drawing/2014/main" id="{D81544CF-A368-413B-821E-9A741654BF06}"/>
            </a:ext>
          </a:extLst>
        </xdr:cNvPr>
        <xdr:cNvSpPr/>
      </xdr:nvSpPr>
      <xdr:spPr>
        <a:xfrm>
          <a:off x="2971800" y="8601075"/>
          <a:ext cx="752475" cy="3727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161925</xdr:colOff>
      <xdr:row>25</xdr:row>
      <xdr:rowOff>19050</xdr:rowOff>
    </xdr:from>
    <xdr:to>
      <xdr:col>5</xdr:col>
      <xdr:colOff>142875</xdr:colOff>
      <xdr:row>27</xdr:row>
      <xdr:rowOff>29821</xdr:rowOff>
    </xdr:to>
    <xdr:sp macro="" textlink="">
      <xdr:nvSpPr>
        <xdr:cNvPr id="9" name="矢印: 右 8">
          <a:extLst>
            <a:ext uri="{FF2B5EF4-FFF2-40B4-BE49-F238E27FC236}">
              <a16:creationId xmlns:a16="http://schemas.microsoft.com/office/drawing/2014/main" id="{0A246F8A-68A3-456A-9D15-5085735AC424}"/>
            </a:ext>
          </a:extLst>
        </xdr:cNvPr>
        <xdr:cNvSpPr/>
      </xdr:nvSpPr>
      <xdr:spPr>
        <a:xfrm>
          <a:off x="2914650" y="9696450"/>
          <a:ext cx="752475" cy="3727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200025</xdr:colOff>
      <xdr:row>0</xdr:row>
      <xdr:rowOff>76200</xdr:rowOff>
    </xdr:from>
    <xdr:to>
      <xdr:col>4</xdr:col>
      <xdr:colOff>542925</xdr:colOff>
      <xdr:row>1</xdr:row>
      <xdr:rowOff>76200</xdr:rowOff>
    </xdr:to>
    <xdr:sp macro="[0]!MENU_JUMP" textlink="">
      <xdr:nvSpPr>
        <xdr:cNvPr id="3" name="AutoShape 2">
          <a:extLst>
            <a:ext uri="{FF2B5EF4-FFF2-40B4-BE49-F238E27FC236}">
              <a16:creationId xmlns:a16="http://schemas.microsoft.com/office/drawing/2014/main" id="{2FEFCA98-2B2A-4F8E-8241-5155208EABA7}"/>
            </a:ext>
          </a:extLst>
        </xdr:cNvPr>
        <xdr:cNvSpPr>
          <a:spLocks noChangeArrowheads="1"/>
        </xdr:cNvSpPr>
      </xdr:nvSpPr>
      <xdr:spPr bwMode="auto">
        <a:xfrm>
          <a:off x="3048000" y="76200"/>
          <a:ext cx="952500" cy="304800"/>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twoCellAnchor>
    <xdr:from>
      <xdr:col>3</xdr:col>
      <xdr:colOff>285750</xdr:colOff>
      <xdr:row>10</xdr:row>
      <xdr:rowOff>76200</xdr:rowOff>
    </xdr:from>
    <xdr:to>
      <xdr:col>11</xdr:col>
      <xdr:colOff>247651</xdr:colOff>
      <xdr:row>14</xdr:row>
      <xdr:rowOff>85725</xdr:rowOff>
    </xdr:to>
    <xdr:sp macro="" textlink="">
      <xdr:nvSpPr>
        <xdr:cNvPr id="5" name="吹き出し: 左矢印 4">
          <a:extLst>
            <a:ext uri="{FF2B5EF4-FFF2-40B4-BE49-F238E27FC236}">
              <a16:creationId xmlns:a16="http://schemas.microsoft.com/office/drawing/2014/main" id="{0DBA6566-AAF3-42BD-9AFC-9EBF33328FE1}"/>
            </a:ext>
          </a:extLst>
        </xdr:cNvPr>
        <xdr:cNvSpPr/>
      </xdr:nvSpPr>
      <xdr:spPr>
        <a:xfrm>
          <a:off x="3133725" y="2324100"/>
          <a:ext cx="4838701" cy="638175"/>
        </a:xfrm>
        <a:prstGeom prst="leftArrowCallout">
          <a:avLst>
            <a:gd name="adj1" fmla="val 25000"/>
            <a:gd name="adj2" fmla="val 25000"/>
            <a:gd name="adj3" fmla="val 29478"/>
            <a:gd name="adj4" fmla="val 84250"/>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a:solidFill>
                <a:srgbClr val="0000FF"/>
              </a:solidFill>
              <a:effectLst/>
              <a:latin typeface="+mn-lt"/>
              <a:ea typeface="+mn-ea"/>
              <a:cs typeface="+mn-cs"/>
            </a:rPr>
            <a:t>B</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オフィスで業務に従事する人の数を入力してください。</a:t>
          </a:r>
        </a:p>
      </xdr:txBody>
    </xdr:sp>
    <xdr:clientData/>
  </xdr:twoCellAnchor>
  <xdr:twoCellAnchor>
    <xdr:from>
      <xdr:col>3</xdr:col>
      <xdr:colOff>209550</xdr:colOff>
      <xdr:row>3</xdr:row>
      <xdr:rowOff>133350</xdr:rowOff>
    </xdr:from>
    <xdr:to>
      <xdr:col>12</xdr:col>
      <xdr:colOff>209550</xdr:colOff>
      <xdr:row>8</xdr:row>
      <xdr:rowOff>76200</xdr:rowOff>
    </xdr:to>
    <xdr:sp macro="" textlink="">
      <xdr:nvSpPr>
        <xdr:cNvPr id="6" name="吹き出し: 左矢印 5">
          <a:extLst>
            <a:ext uri="{FF2B5EF4-FFF2-40B4-BE49-F238E27FC236}">
              <a16:creationId xmlns:a16="http://schemas.microsoft.com/office/drawing/2014/main" id="{8E9DD930-A74F-4ED0-A0F1-A50D2585E380}"/>
            </a:ext>
          </a:extLst>
        </xdr:cNvPr>
        <xdr:cNvSpPr/>
      </xdr:nvSpPr>
      <xdr:spPr>
        <a:xfrm>
          <a:off x="3133725" y="742950"/>
          <a:ext cx="5486400" cy="1047750"/>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A</a:t>
          </a:r>
        </a:p>
        <a:p>
          <a:r>
            <a:rPr kumimoji="1" lang="ja-JP" altLang="ja-JP" sz="1100">
              <a:solidFill>
                <a:srgbClr val="FF0000"/>
              </a:solidFill>
              <a:effectLst/>
              <a:latin typeface="+mn-lt"/>
              <a:ea typeface="+mn-ea"/>
              <a:cs typeface="+mn-cs"/>
            </a:rPr>
            <a:t>消費転換率</a:t>
          </a:r>
          <a:r>
            <a:rPr kumimoji="1" lang="ja-JP" altLang="ja-JP" sz="1100">
              <a:solidFill>
                <a:sysClr val="windowText" lastClr="000000"/>
              </a:solidFill>
              <a:effectLst/>
              <a:latin typeface="+mn-lt"/>
              <a:ea typeface="+mn-ea"/>
              <a:cs typeface="+mn-cs"/>
            </a:rPr>
            <a:t>が推計可能な場合は、その値を入力してください。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情報がない場合は、デフォルトの消費転換率が適用されます。（それ以</a:t>
          </a:r>
          <a:r>
            <a:rPr kumimoji="1" lang="ja-JP" altLang="en-US" sz="1100">
              <a:solidFill>
                <a:sysClr val="windowText" lastClr="000000"/>
              </a:solidFill>
              <a:effectLst/>
              <a:latin typeface="+mn-lt"/>
              <a:ea typeface="+mn-ea"/>
              <a:cs typeface="+mn-cs"/>
            </a:rPr>
            <a:t>外</a:t>
          </a:r>
          <a:r>
            <a:rPr kumimoji="1" lang="ja-JP" altLang="ja-JP" sz="1100">
              <a:solidFill>
                <a:sysClr val="windowText" lastClr="000000"/>
              </a:solidFill>
              <a:effectLst/>
              <a:latin typeface="+mn-lt"/>
              <a:ea typeface="+mn-ea"/>
              <a:cs typeface="+mn-cs"/>
            </a:rPr>
            <a:t>の消費転換率の実績値は、「消費転換率」シートを参照。）</a:t>
          </a:r>
          <a:endParaRPr lang="ja-JP" altLang="ja-JP">
            <a:solidFill>
              <a:sysClr val="windowText" lastClr="000000"/>
            </a:solidFill>
            <a:effectLst/>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342900</xdr:colOff>
      <xdr:row>1</xdr:row>
      <xdr:rowOff>95250</xdr:rowOff>
    </xdr:to>
    <xdr:sp macro="[0]!MENU_JUMP" textlink="">
      <xdr:nvSpPr>
        <xdr:cNvPr id="2" name="AutoShape 1">
          <a:extLst>
            <a:ext uri="{FF2B5EF4-FFF2-40B4-BE49-F238E27FC236}">
              <a16:creationId xmlns:a16="http://schemas.microsoft.com/office/drawing/2014/main" id="{8D159BEE-3354-4815-AF20-AFEEB19FCA9A}"/>
            </a:ext>
          </a:extLst>
        </xdr:cNvPr>
        <xdr:cNvSpPr>
          <a:spLocks noChangeArrowheads="1"/>
        </xdr:cNvSpPr>
      </xdr:nvSpPr>
      <xdr:spPr bwMode="auto">
        <a:xfrm>
          <a:off x="5524500" y="0"/>
          <a:ext cx="952500" cy="276225"/>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161925</xdr:colOff>
      <xdr:row>0</xdr:row>
      <xdr:rowOff>85725</xdr:rowOff>
    </xdr:from>
    <xdr:to>
      <xdr:col>4</xdr:col>
      <xdr:colOff>1114425</xdr:colOff>
      <xdr:row>1</xdr:row>
      <xdr:rowOff>95250</xdr:rowOff>
    </xdr:to>
    <xdr:sp macro="[0]!MENU_JUMP" textlink="">
      <xdr:nvSpPr>
        <xdr:cNvPr id="2" name="AutoShape 2">
          <a:extLst>
            <a:ext uri="{FF2B5EF4-FFF2-40B4-BE49-F238E27FC236}">
              <a16:creationId xmlns:a16="http://schemas.microsoft.com/office/drawing/2014/main" id="{E54A981E-FE38-41C3-9CC0-C304C3D80E71}"/>
            </a:ext>
          </a:extLst>
        </xdr:cNvPr>
        <xdr:cNvSpPr>
          <a:spLocks noChangeArrowheads="1"/>
        </xdr:cNvSpPr>
      </xdr:nvSpPr>
      <xdr:spPr bwMode="auto">
        <a:xfrm>
          <a:off x="4495800" y="85725"/>
          <a:ext cx="952500" cy="314325"/>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twoCellAnchor>
    <xdr:from>
      <xdr:col>1</xdr:col>
      <xdr:colOff>495300</xdr:colOff>
      <xdr:row>10</xdr:row>
      <xdr:rowOff>95250</xdr:rowOff>
    </xdr:from>
    <xdr:to>
      <xdr:col>7</xdr:col>
      <xdr:colOff>276226</xdr:colOff>
      <xdr:row>18</xdr:row>
      <xdr:rowOff>142875</xdr:rowOff>
    </xdr:to>
    <xdr:sp macro="" textlink="">
      <xdr:nvSpPr>
        <xdr:cNvPr id="6" name="吹き出し: 下矢印 5">
          <a:extLst>
            <a:ext uri="{FF2B5EF4-FFF2-40B4-BE49-F238E27FC236}">
              <a16:creationId xmlns:a16="http://schemas.microsoft.com/office/drawing/2014/main" id="{9B1CC05A-15BE-4862-B5A0-C74093784493}"/>
            </a:ext>
          </a:extLst>
        </xdr:cNvPr>
        <xdr:cNvSpPr/>
      </xdr:nvSpPr>
      <xdr:spPr>
        <a:xfrm>
          <a:off x="762000" y="2181225"/>
          <a:ext cx="5372101" cy="1952625"/>
        </a:xfrm>
        <a:prstGeom prst="downArrowCallout">
          <a:avLst>
            <a:gd name="adj1" fmla="val 25000"/>
            <a:gd name="adj2" fmla="val 25000"/>
            <a:gd name="adj3" fmla="val 17683"/>
            <a:gd name="adj4" fmla="val 72294"/>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B</a:t>
          </a:r>
        </a:p>
        <a:p>
          <a:pPr algn="l"/>
          <a:r>
            <a:rPr kumimoji="1" lang="ja-JP" altLang="en-US" sz="1100">
              <a:solidFill>
                <a:srgbClr val="FF0000"/>
              </a:solidFill>
            </a:rPr>
            <a:t>市内で発生した需要額</a:t>
          </a:r>
          <a:r>
            <a:rPr kumimoji="1" lang="ja-JP" altLang="en-US" sz="1100">
              <a:solidFill>
                <a:sysClr val="windowText" lastClr="000000"/>
              </a:solidFill>
            </a:rPr>
            <a:t>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　○購入者価格：　流通経費を含んだ、実際に市場で売買される際の金額</a:t>
          </a:r>
          <a:endParaRPr kumimoji="1" lang="en-US" altLang="ja-JP" sz="1100">
            <a:solidFill>
              <a:sysClr val="windowText" lastClr="000000"/>
            </a:solidFill>
          </a:endParaRPr>
        </a:p>
        <a:p>
          <a:pPr algn="l"/>
          <a:r>
            <a:rPr kumimoji="1" lang="ja-JP" altLang="en-US" sz="1100">
              <a:solidFill>
                <a:sysClr val="windowText" lastClr="000000"/>
              </a:solidFill>
            </a:rPr>
            <a:t>　○生産者価格：　卸売、小売業者、運送業者への支払われる流通経費を除いた金額</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baseline="0">
              <a:solidFill>
                <a:sysClr val="windowText" lastClr="000000"/>
              </a:solidFill>
            </a:rPr>
            <a:t> </a:t>
          </a:r>
          <a:r>
            <a:rPr kumimoji="1" lang="ja-JP" altLang="en-US" sz="1100">
              <a:solidFill>
                <a:sysClr val="windowText" lastClr="000000"/>
              </a:solidFill>
            </a:rPr>
            <a:t>通常の売買金額は、購入者価格なので、特別なケースを除いては、「購入者価格」の </a:t>
          </a:r>
          <a:endParaRPr kumimoji="1" lang="en-US" altLang="ja-JP" sz="1100">
            <a:solidFill>
              <a:sysClr val="windowText" lastClr="000000"/>
            </a:solidFill>
          </a:endParaRPr>
        </a:p>
        <a:p>
          <a:pPr algn="l"/>
          <a:r>
            <a:rPr kumimoji="1" lang="ja-JP" altLang="en-US" sz="1100">
              <a:solidFill>
                <a:sysClr val="windowText" lastClr="000000"/>
              </a:solidFill>
            </a:rPr>
            <a:t>列に金額を入力してください。</a:t>
          </a:r>
          <a:endParaRPr kumimoji="1" lang="en-US" altLang="ja-JP" sz="1100">
            <a:solidFill>
              <a:sysClr val="windowText" lastClr="000000"/>
            </a:solidFill>
          </a:endParaRPr>
        </a:p>
      </xdr:txBody>
    </xdr:sp>
    <xdr:clientData/>
  </xdr:twoCellAnchor>
  <xdr:twoCellAnchor>
    <xdr:from>
      <xdr:col>7</xdr:col>
      <xdr:colOff>504824</xdr:colOff>
      <xdr:row>10</xdr:row>
      <xdr:rowOff>95251</xdr:rowOff>
    </xdr:from>
    <xdr:to>
      <xdr:col>10</xdr:col>
      <xdr:colOff>1200150</xdr:colOff>
      <xdr:row>18</xdr:row>
      <xdr:rowOff>171451</xdr:rowOff>
    </xdr:to>
    <xdr:sp macro="" textlink="">
      <xdr:nvSpPr>
        <xdr:cNvPr id="7" name="吹き出し: 下矢印 6">
          <a:extLst>
            <a:ext uri="{FF2B5EF4-FFF2-40B4-BE49-F238E27FC236}">
              <a16:creationId xmlns:a16="http://schemas.microsoft.com/office/drawing/2014/main" id="{4D5387B1-617E-4F41-94B7-FD7D31B42FE1}"/>
            </a:ext>
          </a:extLst>
        </xdr:cNvPr>
        <xdr:cNvSpPr/>
      </xdr:nvSpPr>
      <xdr:spPr>
        <a:xfrm>
          <a:off x="6362699" y="2181226"/>
          <a:ext cx="3095626" cy="1981200"/>
        </a:xfrm>
        <a:prstGeom prst="downArrowCallout">
          <a:avLst>
            <a:gd name="adj1" fmla="val 25000"/>
            <a:gd name="adj2" fmla="val 25000"/>
            <a:gd name="adj3" fmla="val 17683"/>
            <a:gd name="adj4" fmla="val 72294"/>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C</a:t>
          </a:r>
        </a:p>
        <a:p>
          <a:r>
            <a:rPr kumimoji="1" lang="ja-JP" altLang="en-US" sz="1100">
              <a:solidFill>
                <a:srgbClr val="FF0000"/>
              </a:solidFill>
              <a:effectLst/>
              <a:latin typeface="+mn-lt"/>
              <a:ea typeface="+mn-ea"/>
              <a:cs typeface="+mn-cs"/>
            </a:rPr>
            <a:t>市内調達率</a:t>
          </a:r>
          <a:r>
            <a:rPr kumimoji="1" lang="ja-JP" altLang="en-US" sz="1100">
              <a:solidFill>
                <a:schemeClr val="tx1"/>
              </a:solidFill>
              <a:effectLst/>
              <a:latin typeface="+mn-lt"/>
              <a:ea typeface="+mn-ea"/>
              <a:cs typeface="+mn-cs"/>
            </a:rPr>
            <a:t>が推計可能な場合は、その値を入力してください。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情報がない場合は、</a:t>
          </a:r>
          <a:r>
            <a:rPr kumimoji="1" lang="ja-JP" altLang="en-US" sz="1100">
              <a:solidFill>
                <a:schemeClr val="tx1"/>
              </a:solidFill>
              <a:effectLst/>
              <a:latin typeface="+mn-lt"/>
              <a:ea typeface="+mn-ea"/>
              <a:cs typeface="+mn-cs"/>
            </a:rPr>
            <a:t>空欄のままにしておいてください</a:t>
          </a:r>
          <a:r>
            <a:rPr kumimoji="1" lang="ja-JP" altLang="ja-JP" sz="1100">
              <a:solidFill>
                <a:schemeClr val="tx1"/>
              </a:solidFill>
              <a:effectLst/>
              <a:latin typeface="+mn-lt"/>
              <a:ea typeface="+mn-ea"/>
              <a:cs typeface="+mn-cs"/>
            </a:rPr>
            <a:t>。デフォルトの</a:t>
          </a:r>
          <a:r>
            <a:rPr kumimoji="1" lang="ja-JP" altLang="en-US" sz="1100">
              <a:solidFill>
                <a:schemeClr val="tx1"/>
              </a:solidFill>
              <a:effectLst/>
              <a:latin typeface="+mn-lt"/>
              <a:ea typeface="+mn-ea"/>
              <a:cs typeface="+mn-cs"/>
            </a:rPr>
            <a:t>市内調達率</a:t>
          </a:r>
          <a:r>
            <a:rPr kumimoji="1" lang="ja-JP" altLang="ja-JP" sz="1100">
              <a:solidFill>
                <a:schemeClr val="tx1"/>
              </a:solidFill>
              <a:effectLst/>
              <a:latin typeface="+mn-lt"/>
              <a:ea typeface="+mn-ea"/>
              <a:cs typeface="+mn-cs"/>
            </a:rPr>
            <a:t>が適用されます。</a:t>
          </a:r>
          <a:endParaRPr lang="ja-JP" altLang="ja-JP">
            <a:solidFill>
              <a:schemeClr val="tx1"/>
            </a:solidFill>
            <a:effectLst/>
          </a:endParaRPr>
        </a:p>
      </xdr:txBody>
    </xdr:sp>
    <xdr:clientData/>
  </xdr:twoCellAnchor>
  <xdr:twoCellAnchor>
    <xdr:from>
      <xdr:col>4</xdr:col>
      <xdr:colOff>285750</xdr:colOff>
      <xdr:row>3</xdr:row>
      <xdr:rowOff>123825</xdr:rowOff>
    </xdr:from>
    <xdr:to>
      <xdr:col>10</xdr:col>
      <xdr:colOff>1047750</xdr:colOff>
      <xdr:row>9</xdr:row>
      <xdr:rowOff>9525</xdr:rowOff>
    </xdr:to>
    <xdr:sp macro="" textlink="">
      <xdr:nvSpPr>
        <xdr:cNvPr id="8" name="吹き出し: 左矢印 7">
          <a:extLst>
            <a:ext uri="{FF2B5EF4-FFF2-40B4-BE49-F238E27FC236}">
              <a16:creationId xmlns:a16="http://schemas.microsoft.com/office/drawing/2014/main" id="{5B9D8597-D78F-402D-B7BB-C6D7C16134A2}"/>
            </a:ext>
          </a:extLst>
        </xdr:cNvPr>
        <xdr:cNvSpPr/>
      </xdr:nvSpPr>
      <xdr:spPr>
        <a:xfrm>
          <a:off x="3819525" y="790575"/>
          <a:ext cx="5486400" cy="1066800"/>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A</a:t>
          </a:r>
        </a:p>
        <a:p>
          <a:pPr algn="l"/>
          <a:r>
            <a:rPr kumimoji="1" lang="ja-JP" altLang="en-US" sz="1100">
              <a:solidFill>
                <a:srgbClr val="FF0000"/>
              </a:solidFill>
            </a:rPr>
            <a:t>消費転換率</a:t>
          </a:r>
          <a:r>
            <a:rPr kumimoji="1" lang="ja-JP" altLang="en-US" sz="1100">
              <a:solidFill>
                <a:sysClr val="windowText" lastClr="000000"/>
              </a:solidFill>
            </a:rPr>
            <a:t>が推計可能な場合は、その値を入力してください。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情報がない場合は、デフォルトの消費転換率が適用されます。（それ以外の消費転換率の実績値は、「消費転換率」シートを参照。）</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369570</xdr:colOff>
      <xdr:row>1</xdr:row>
      <xdr:rowOff>179854</xdr:rowOff>
    </xdr:from>
    <xdr:ext cx="5019836" cy="685316"/>
    <xdr:sp macro="" textlink="">
      <xdr:nvSpPr>
        <xdr:cNvPr id="2" name="Text Box 35">
          <a:extLst>
            <a:ext uri="{FF2B5EF4-FFF2-40B4-BE49-F238E27FC236}">
              <a16:creationId xmlns:a16="http://schemas.microsoft.com/office/drawing/2014/main" id="{550677C6-9D5E-42CA-A217-F5123B632561}"/>
            </a:ext>
          </a:extLst>
        </xdr:cNvPr>
        <xdr:cNvSpPr txBox="1">
          <a:spLocks noChangeArrowheads="1"/>
        </xdr:cNvSpPr>
      </xdr:nvSpPr>
      <xdr:spPr bwMode="auto">
        <a:xfrm>
          <a:off x="369570" y="55132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r>
            <a:rPr lang="en-US" altLang="ja-JP" sz="1000" b="0" i="0" strike="noStrike">
              <a:solidFill>
                <a:srgbClr val="000000"/>
              </a:solidFill>
              <a:latin typeface="ＭＳ 明朝"/>
              <a:ea typeface="ＭＳ 明朝"/>
            </a:rPr>
            <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r>
            <a:rPr lang="en-US" altLang="ja-JP" sz="1000" b="0" i="0" strike="noStrike">
              <a:solidFill>
                <a:srgbClr val="000000"/>
              </a:solidFill>
              <a:latin typeface="ＭＳ 明朝"/>
              <a:ea typeface="ＭＳ 明朝"/>
            </a:rPr>
            <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342900</xdr:colOff>
      <xdr:row>1</xdr:row>
      <xdr:rowOff>95250</xdr:rowOff>
    </xdr:to>
    <xdr:sp macro="[0]!MENU_JUMP" textlink="">
      <xdr:nvSpPr>
        <xdr:cNvPr id="2" name="AutoShape 1">
          <a:extLst>
            <a:ext uri="{FF2B5EF4-FFF2-40B4-BE49-F238E27FC236}">
              <a16:creationId xmlns:a16="http://schemas.microsoft.com/office/drawing/2014/main" id="{7CAAEAE8-BE8A-411F-B671-0F146B275BEC}"/>
            </a:ext>
          </a:extLst>
        </xdr:cNvPr>
        <xdr:cNvSpPr>
          <a:spLocks noChangeArrowheads="1"/>
        </xdr:cNvSpPr>
      </xdr:nvSpPr>
      <xdr:spPr bwMode="auto">
        <a:xfrm>
          <a:off x="5524500" y="0"/>
          <a:ext cx="952500" cy="276225"/>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85725</xdr:colOff>
      <xdr:row>0</xdr:row>
      <xdr:rowOff>57150</xdr:rowOff>
    </xdr:from>
    <xdr:to>
      <xdr:col>2</xdr:col>
      <xdr:colOff>1028700</xdr:colOff>
      <xdr:row>1</xdr:row>
      <xdr:rowOff>57150</xdr:rowOff>
    </xdr:to>
    <xdr:sp macro="[0]!MENU_JUMP" textlink="">
      <xdr:nvSpPr>
        <xdr:cNvPr id="3" name="AutoShape 2">
          <a:extLst>
            <a:ext uri="{FF2B5EF4-FFF2-40B4-BE49-F238E27FC236}">
              <a16:creationId xmlns:a16="http://schemas.microsoft.com/office/drawing/2014/main" id="{642A212A-951D-4768-93B3-F2EEA4AFACB6}"/>
            </a:ext>
          </a:extLst>
        </xdr:cNvPr>
        <xdr:cNvSpPr>
          <a:spLocks noChangeArrowheads="1"/>
        </xdr:cNvSpPr>
      </xdr:nvSpPr>
      <xdr:spPr bwMode="auto">
        <a:xfrm>
          <a:off x="4238625" y="57150"/>
          <a:ext cx="942975" cy="304800"/>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twoCellAnchor>
    <xdr:from>
      <xdr:col>3</xdr:col>
      <xdr:colOff>161925</xdr:colOff>
      <xdr:row>16</xdr:row>
      <xdr:rowOff>76200</xdr:rowOff>
    </xdr:from>
    <xdr:to>
      <xdr:col>10</xdr:col>
      <xdr:colOff>581025</xdr:colOff>
      <xdr:row>19</xdr:row>
      <xdr:rowOff>104775</xdr:rowOff>
    </xdr:to>
    <xdr:sp macro="" textlink="">
      <xdr:nvSpPr>
        <xdr:cNvPr id="5" name="吹き出し: 左矢印 4">
          <a:extLst>
            <a:ext uri="{FF2B5EF4-FFF2-40B4-BE49-F238E27FC236}">
              <a16:creationId xmlns:a16="http://schemas.microsoft.com/office/drawing/2014/main" id="{A367CE6B-B372-4825-AE58-6301AC11AAE3}"/>
            </a:ext>
          </a:extLst>
        </xdr:cNvPr>
        <xdr:cNvSpPr/>
      </xdr:nvSpPr>
      <xdr:spPr>
        <a:xfrm>
          <a:off x="5381625" y="3000375"/>
          <a:ext cx="5029200" cy="628650"/>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400">
              <a:solidFill>
                <a:srgbClr val="0000FF"/>
              </a:solidFill>
            </a:rPr>
            <a:t>B</a:t>
          </a:r>
        </a:p>
        <a:p>
          <a:pPr algn="l"/>
          <a:r>
            <a:rPr kumimoji="1" lang="ja-JP" altLang="en-US" sz="1100">
              <a:solidFill>
                <a:sysClr val="windowText" lastClr="000000"/>
              </a:solidFill>
            </a:rPr>
            <a:t>工事種別の発生需要額を入力してください。</a:t>
          </a:r>
        </a:p>
      </xdr:txBody>
    </xdr:sp>
    <xdr:clientData/>
  </xdr:twoCellAnchor>
  <xdr:twoCellAnchor>
    <xdr:from>
      <xdr:col>3</xdr:col>
      <xdr:colOff>133350</xdr:colOff>
      <xdr:row>4</xdr:row>
      <xdr:rowOff>57150</xdr:rowOff>
    </xdr:from>
    <xdr:to>
      <xdr:col>11</xdr:col>
      <xdr:colOff>400050</xdr:colOff>
      <xdr:row>10</xdr:row>
      <xdr:rowOff>142875</xdr:rowOff>
    </xdr:to>
    <xdr:sp macro="" textlink="">
      <xdr:nvSpPr>
        <xdr:cNvPr id="6" name="吹き出し: 左矢印 5">
          <a:extLst>
            <a:ext uri="{FF2B5EF4-FFF2-40B4-BE49-F238E27FC236}">
              <a16:creationId xmlns:a16="http://schemas.microsoft.com/office/drawing/2014/main" id="{E1305273-45C3-467E-B196-B0AEBB504ECF}"/>
            </a:ext>
          </a:extLst>
        </xdr:cNvPr>
        <xdr:cNvSpPr/>
      </xdr:nvSpPr>
      <xdr:spPr>
        <a:xfrm>
          <a:off x="5353050" y="819150"/>
          <a:ext cx="5486400" cy="1095375"/>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A</a:t>
          </a:r>
        </a:p>
        <a:p>
          <a:r>
            <a:rPr kumimoji="1" lang="ja-JP" altLang="ja-JP" sz="1100">
              <a:solidFill>
                <a:srgbClr val="FF0000"/>
              </a:solidFill>
              <a:effectLst/>
              <a:latin typeface="+mn-lt"/>
              <a:ea typeface="+mn-ea"/>
              <a:cs typeface="+mn-cs"/>
            </a:rPr>
            <a:t>消費転換率</a:t>
          </a:r>
          <a:r>
            <a:rPr kumimoji="1" lang="ja-JP" altLang="ja-JP" sz="1100">
              <a:solidFill>
                <a:sysClr val="windowText" lastClr="000000"/>
              </a:solidFill>
              <a:effectLst/>
              <a:latin typeface="+mn-lt"/>
              <a:ea typeface="+mn-ea"/>
              <a:cs typeface="+mn-cs"/>
            </a:rPr>
            <a:t>が推計可能な場合は、その値を入力してください。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情報がない場合は、デフォルトの消費転換率が適用されます。（それ以</a:t>
          </a:r>
          <a:r>
            <a:rPr kumimoji="1" lang="ja-JP" altLang="en-US" sz="1100">
              <a:solidFill>
                <a:sysClr val="windowText" lastClr="000000"/>
              </a:solidFill>
              <a:effectLst/>
              <a:latin typeface="+mn-lt"/>
              <a:ea typeface="+mn-ea"/>
              <a:cs typeface="+mn-cs"/>
            </a:rPr>
            <a:t>外</a:t>
          </a:r>
          <a:r>
            <a:rPr kumimoji="1" lang="ja-JP" altLang="ja-JP" sz="1100">
              <a:solidFill>
                <a:sysClr val="windowText" lastClr="000000"/>
              </a:solidFill>
              <a:effectLst/>
              <a:latin typeface="+mn-lt"/>
              <a:ea typeface="+mn-ea"/>
              <a:cs typeface="+mn-cs"/>
            </a:rPr>
            <a:t>の消費転換率の実績値は、「消費転換率」シートを参照。）</a:t>
          </a:r>
          <a:endParaRPr lang="ja-JP" altLang="ja-JP">
            <a:solidFill>
              <a:sysClr val="windowText" lastClr="000000"/>
            </a:solidFill>
            <a:effectLst/>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6</xdr:row>
      <xdr:rowOff>0</xdr:rowOff>
    </xdr:from>
    <xdr:to>
      <xdr:col>6</xdr:col>
      <xdr:colOff>0</xdr:colOff>
      <xdr:row>8</xdr:row>
      <xdr:rowOff>0</xdr:rowOff>
    </xdr:to>
    <xdr:sp macro="" textlink="">
      <xdr:nvSpPr>
        <xdr:cNvPr id="40504" name="Line 6">
          <a:extLst>
            <a:ext uri="{FF2B5EF4-FFF2-40B4-BE49-F238E27FC236}">
              <a16:creationId xmlns:a16="http://schemas.microsoft.com/office/drawing/2014/main" id="{8CA010FE-0B9C-47A1-A2B5-296C6176539D}"/>
            </a:ext>
          </a:extLst>
        </xdr:cNvPr>
        <xdr:cNvSpPr>
          <a:spLocks noChangeShapeType="1"/>
        </xdr:cNvSpPr>
      </xdr:nvSpPr>
      <xdr:spPr bwMode="auto">
        <a:xfrm>
          <a:off x="2266950" y="1400175"/>
          <a:ext cx="0" cy="6096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13</xdr:row>
      <xdr:rowOff>0</xdr:rowOff>
    </xdr:to>
    <xdr:sp macro="" textlink="">
      <xdr:nvSpPr>
        <xdr:cNvPr id="40505" name="Line 7">
          <a:extLst>
            <a:ext uri="{FF2B5EF4-FFF2-40B4-BE49-F238E27FC236}">
              <a16:creationId xmlns:a16="http://schemas.microsoft.com/office/drawing/2014/main" id="{925F8BE6-D7D1-4EA7-8BE5-87A13E3CBA2E}"/>
            </a:ext>
          </a:extLst>
        </xdr:cNvPr>
        <xdr:cNvSpPr>
          <a:spLocks noChangeShapeType="1"/>
        </xdr:cNvSpPr>
      </xdr:nvSpPr>
      <xdr:spPr bwMode="auto">
        <a:xfrm>
          <a:off x="2266950" y="2924175"/>
          <a:ext cx="0" cy="6096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18</xdr:row>
      <xdr:rowOff>0</xdr:rowOff>
    </xdr:to>
    <xdr:sp macro="" textlink="">
      <xdr:nvSpPr>
        <xdr:cNvPr id="40506" name="Line 8">
          <a:extLst>
            <a:ext uri="{FF2B5EF4-FFF2-40B4-BE49-F238E27FC236}">
              <a16:creationId xmlns:a16="http://schemas.microsoft.com/office/drawing/2014/main" id="{89388A6A-0877-47D8-90DD-745024DA3FCA}"/>
            </a:ext>
          </a:extLst>
        </xdr:cNvPr>
        <xdr:cNvSpPr>
          <a:spLocks noChangeShapeType="1"/>
        </xdr:cNvSpPr>
      </xdr:nvSpPr>
      <xdr:spPr bwMode="auto">
        <a:xfrm>
          <a:off x="2266950" y="4448175"/>
          <a:ext cx="0" cy="6096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29</xdr:row>
      <xdr:rowOff>0</xdr:rowOff>
    </xdr:to>
    <xdr:sp macro="" textlink="">
      <xdr:nvSpPr>
        <xdr:cNvPr id="40507" name="Line 9">
          <a:extLst>
            <a:ext uri="{FF2B5EF4-FFF2-40B4-BE49-F238E27FC236}">
              <a16:creationId xmlns:a16="http://schemas.microsoft.com/office/drawing/2014/main" id="{E882634E-D51C-4E50-8177-669102ADF7F1}"/>
            </a:ext>
          </a:extLst>
        </xdr:cNvPr>
        <xdr:cNvSpPr>
          <a:spLocks noChangeShapeType="1"/>
        </xdr:cNvSpPr>
      </xdr:nvSpPr>
      <xdr:spPr bwMode="auto">
        <a:xfrm>
          <a:off x="2266950" y="7496175"/>
          <a:ext cx="0" cy="9144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34</xdr:row>
      <xdr:rowOff>0</xdr:rowOff>
    </xdr:to>
    <xdr:sp macro="" textlink="">
      <xdr:nvSpPr>
        <xdr:cNvPr id="40508" name="Line 10">
          <a:extLst>
            <a:ext uri="{FF2B5EF4-FFF2-40B4-BE49-F238E27FC236}">
              <a16:creationId xmlns:a16="http://schemas.microsoft.com/office/drawing/2014/main" id="{AFE40986-8B59-4D26-A2F0-5BBCCCE73862}"/>
            </a:ext>
          </a:extLst>
        </xdr:cNvPr>
        <xdr:cNvSpPr>
          <a:spLocks noChangeShapeType="1"/>
        </xdr:cNvSpPr>
      </xdr:nvSpPr>
      <xdr:spPr bwMode="auto">
        <a:xfrm>
          <a:off x="2266950" y="9020175"/>
          <a:ext cx="0" cy="9144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39</xdr:row>
      <xdr:rowOff>0</xdr:rowOff>
    </xdr:to>
    <xdr:sp macro="" textlink="">
      <xdr:nvSpPr>
        <xdr:cNvPr id="40509" name="Line 11">
          <a:extLst>
            <a:ext uri="{FF2B5EF4-FFF2-40B4-BE49-F238E27FC236}">
              <a16:creationId xmlns:a16="http://schemas.microsoft.com/office/drawing/2014/main" id="{22FC08AD-9986-49DA-9596-9511C43C7800}"/>
            </a:ext>
          </a:extLst>
        </xdr:cNvPr>
        <xdr:cNvSpPr>
          <a:spLocks noChangeShapeType="1"/>
        </xdr:cNvSpPr>
      </xdr:nvSpPr>
      <xdr:spPr bwMode="auto">
        <a:xfrm>
          <a:off x="2266950" y="10544175"/>
          <a:ext cx="0" cy="9144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43</xdr:row>
      <xdr:rowOff>0</xdr:rowOff>
    </xdr:to>
    <xdr:sp macro="" textlink="">
      <xdr:nvSpPr>
        <xdr:cNvPr id="40510" name="Line 12">
          <a:extLst>
            <a:ext uri="{FF2B5EF4-FFF2-40B4-BE49-F238E27FC236}">
              <a16:creationId xmlns:a16="http://schemas.microsoft.com/office/drawing/2014/main" id="{FE0960AE-CD5B-425A-B8A2-979F166F092C}"/>
            </a:ext>
          </a:extLst>
        </xdr:cNvPr>
        <xdr:cNvSpPr>
          <a:spLocks noChangeShapeType="1"/>
        </xdr:cNvSpPr>
      </xdr:nvSpPr>
      <xdr:spPr bwMode="auto">
        <a:xfrm>
          <a:off x="2266950" y="12068175"/>
          <a:ext cx="0" cy="6096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48</xdr:row>
      <xdr:rowOff>0</xdr:rowOff>
    </xdr:to>
    <xdr:sp macro="" textlink="">
      <xdr:nvSpPr>
        <xdr:cNvPr id="40511" name="Line 13">
          <a:extLst>
            <a:ext uri="{FF2B5EF4-FFF2-40B4-BE49-F238E27FC236}">
              <a16:creationId xmlns:a16="http://schemas.microsoft.com/office/drawing/2014/main" id="{17175EE8-E6BD-4985-AC2A-7FCA2BA528CF}"/>
            </a:ext>
          </a:extLst>
        </xdr:cNvPr>
        <xdr:cNvSpPr>
          <a:spLocks noChangeShapeType="1"/>
        </xdr:cNvSpPr>
      </xdr:nvSpPr>
      <xdr:spPr bwMode="auto">
        <a:xfrm>
          <a:off x="2266950" y="13592175"/>
          <a:ext cx="0" cy="6096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0</xdr:rowOff>
    </xdr:from>
    <xdr:to>
      <xdr:col>6</xdr:col>
      <xdr:colOff>0</xdr:colOff>
      <xdr:row>54</xdr:row>
      <xdr:rowOff>0</xdr:rowOff>
    </xdr:to>
    <xdr:sp macro="" textlink="">
      <xdr:nvSpPr>
        <xdr:cNvPr id="40512" name="Line 14">
          <a:extLst>
            <a:ext uri="{FF2B5EF4-FFF2-40B4-BE49-F238E27FC236}">
              <a16:creationId xmlns:a16="http://schemas.microsoft.com/office/drawing/2014/main" id="{F6077452-3D68-44B5-940D-525D1C1C9764}"/>
            </a:ext>
          </a:extLst>
        </xdr:cNvPr>
        <xdr:cNvSpPr>
          <a:spLocks noChangeShapeType="1"/>
        </xdr:cNvSpPr>
      </xdr:nvSpPr>
      <xdr:spPr bwMode="auto">
        <a:xfrm>
          <a:off x="2266950" y="15116175"/>
          <a:ext cx="0" cy="9144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5</xdr:col>
      <xdr:colOff>409575</xdr:colOff>
      <xdr:row>21</xdr:row>
      <xdr:rowOff>0</xdr:rowOff>
    </xdr:from>
    <xdr:to>
      <xdr:col>6</xdr:col>
      <xdr:colOff>0</xdr:colOff>
      <xdr:row>24</xdr:row>
      <xdr:rowOff>0</xdr:rowOff>
    </xdr:to>
    <xdr:sp macro="" textlink="">
      <xdr:nvSpPr>
        <xdr:cNvPr id="40513" name="Line 15">
          <a:extLst>
            <a:ext uri="{FF2B5EF4-FFF2-40B4-BE49-F238E27FC236}">
              <a16:creationId xmlns:a16="http://schemas.microsoft.com/office/drawing/2014/main" id="{4B1BDF72-CE69-4B2F-BA27-89D175524520}"/>
            </a:ext>
          </a:extLst>
        </xdr:cNvPr>
        <xdr:cNvSpPr>
          <a:spLocks noChangeShapeType="1"/>
        </xdr:cNvSpPr>
      </xdr:nvSpPr>
      <xdr:spPr bwMode="auto">
        <a:xfrm>
          <a:off x="2257425" y="5972175"/>
          <a:ext cx="9525" cy="914400"/>
        </a:xfrm>
        <a:prstGeom prst="line">
          <a:avLst/>
        </a:prstGeom>
        <a:noFill/>
        <a:ln w="952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12</xdr:col>
      <xdr:colOff>66675</xdr:colOff>
      <xdr:row>8</xdr:row>
      <xdr:rowOff>9525</xdr:rowOff>
    </xdr:to>
    <xdr:sp macro="" textlink="">
      <xdr:nvSpPr>
        <xdr:cNvPr id="40514" name="Freeform 16">
          <a:extLst>
            <a:ext uri="{FF2B5EF4-FFF2-40B4-BE49-F238E27FC236}">
              <a16:creationId xmlns:a16="http://schemas.microsoft.com/office/drawing/2014/main" id="{696F2997-689E-4B3C-8112-D7AFDBD2F30B}"/>
            </a:ext>
          </a:extLst>
        </xdr:cNvPr>
        <xdr:cNvSpPr>
          <a:spLocks/>
        </xdr:cNvSpPr>
      </xdr:nvSpPr>
      <xdr:spPr bwMode="auto">
        <a:xfrm>
          <a:off x="2266950" y="1704975"/>
          <a:ext cx="2438400" cy="314325"/>
        </a:xfrm>
        <a:custGeom>
          <a:avLst/>
          <a:gdLst>
            <a:gd name="T0" fmla="*/ 0 w 327"/>
            <a:gd name="T1" fmla="*/ 0 h 21"/>
            <a:gd name="T2" fmla="*/ 2147483646 w 327"/>
            <a:gd name="T3" fmla="*/ 0 h 21"/>
            <a:gd name="T4" fmla="*/ 2147483646 w 327"/>
            <a:gd name="T5" fmla="*/ 2147483646 h 21"/>
            <a:gd name="T6" fmla="*/ 0 60000 65536"/>
            <a:gd name="T7" fmla="*/ 0 60000 65536"/>
            <a:gd name="T8" fmla="*/ 0 60000 65536"/>
            <a:gd name="T9" fmla="*/ 0 w 327"/>
            <a:gd name="T10" fmla="*/ 0 h 21"/>
            <a:gd name="T11" fmla="*/ 327 w 327"/>
            <a:gd name="T12" fmla="*/ 21 h 21"/>
          </a:gdLst>
          <a:ahLst/>
          <a:cxnLst>
            <a:cxn ang="T6">
              <a:pos x="T0" y="T1"/>
            </a:cxn>
            <a:cxn ang="T7">
              <a:pos x="T2" y="T3"/>
            </a:cxn>
            <a:cxn ang="T8">
              <a:pos x="T4" y="T5"/>
            </a:cxn>
          </a:cxnLst>
          <a:rect l="T9" t="T10" r="T11" b="T12"/>
          <a:pathLst>
            <a:path w="327" h="21">
              <a:moveTo>
                <a:pt x="0" y="0"/>
              </a:moveTo>
              <a:lnTo>
                <a:pt x="327" y="0"/>
              </a:lnTo>
              <a:lnTo>
                <a:pt x="327" y="21"/>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57150</xdr:colOff>
      <xdr:row>7</xdr:row>
      <xdr:rowOff>0</xdr:rowOff>
    </xdr:from>
    <xdr:to>
      <xdr:col>18</xdr:col>
      <xdr:colOff>0</xdr:colOff>
      <xdr:row>8</xdr:row>
      <xdr:rowOff>0</xdr:rowOff>
    </xdr:to>
    <xdr:sp macro="" textlink="">
      <xdr:nvSpPr>
        <xdr:cNvPr id="40515" name="Freeform 17">
          <a:extLst>
            <a:ext uri="{FF2B5EF4-FFF2-40B4-BE49-F238E27FC236}">
              <a16:creationId xmlns:a16="http://schemas.microsoft.com/office/drawing/2014/main" id="{0B579D4A-CA07-47E5-8FA7-14ED84900DCD}"/>
            </a:ext>
          </a:extLst>
        </xdr:cNvPr>
        <xdr:cNvSpPr>
          <a:spLocks/>
        </xdr:cNvSpPr>
      </xdr:nvSpPr>
      <xdr:spPr bwMode="auto">
        <a:xfrm>
          <a:off x="4695825" y="1704975"/>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7</xdr:row>
      <xdr:rowOff>0</xdr:rowOff>
    </xdr:from>
    <xdr:to>
      <xdr:col>23</xdr:col>
      <xdr:colOff>314325</xdr:colOff>
      <xdr:row>8</xdr:row>
      <xdr:rowOff>0</xdr:rowOff>
    </xdr:to>
    <xdr:sp macro="" textlink="">
      <xdr:nvSpPr>
        <xdr:cNvPr id="40516" name="Freeform 18">
          <a:extLst>
            <a:ext uri="{FF2B5EF4-FFF2-40B4-BE49-F238E27FC236}">
              <a16:creationId xmlns:a16="http://schemas.microsoft.com/office/drawing/2014/main" id="{0ED47D43-9E13-42CC-8ABE-8F0D8C650C8C}"/>
            </a:ext>
          </a:extLst>
        </xdr:cNvPr>
        <xdr:cNvSpPr>
          <a:spLocks/>
        </xdr:cNvSpPr>
      </xdr:nvSpPr>
      <xdr:spPr bwMode="auto">
        <a:xfrm>
          <a:off x="6867525" y="1704975"/>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22</xdr:row>
      <xdr:rowOff>0</xdr:rowOff>
    </xdr:from>
    <xdr:to>
      <xdr:col>12</xdr:col>
      <xdr:colOff>66675</xdr:colOff>
      <xdr:row>23</xdr:row>
      <xdr:rowOff>9525</xdr:rowOff>
    </xdr:to>
    <xdr:sp macro="" textlink="">
      <xdr:nvSpPr>
        <xdr:cNvPr id="40517" name="Freeform 19">
          <a:extLst>
            <a:ext uri="{FF2B5EF4-FFF2-40B4-BE49-F238E27FC236}">
              <a16:creationId xmlns:a16="http://schemas.microsoft.com/office/drawing/2014/main" id="{1823208D-5E8D-4943-92E2-66FCAFF19C58}"/>
            </a:ext>
          </a:extLst>
        </xdr:cNvPr>
        <xdr:cNvSpPr>
          <a:spLocks/>
        </xdr:cNvSpPr>
      </xdr:nvSpPr>
      <xdr:spPr bwMode="auto">
        <a:xfrm>
          <a:off x="2266950" y="6276975"/>
          <a:ext cx="2438400" cy="314325"/>
        </a:xfrm>
        <a:custGeom>
          <a:avLst/>
          <a:gdLst>
            <a:gd name="T0" fmla="*/ 0 w 327"/>
            <a:gd name="T1" fmla="*/ 0 h 21"/>
            <a:gd name="T2" fmla="*/ 2147483646 w 327"/>
            <a:gd name="T3" fmla="*/ 0 h 21"/>
            <a:gd name="T4" fmla="*/ 2147483646 w 327"/>
            <a:gd name="T5" fmla="*/ 2147483646 h 21"/>
            <a:gd name="T6" fmla="*/ 0 60000 65536"/>
            <a:gd name="T7" fmla="*/ 0 60000 65536"/>
            <a:gd name="T8" fmla="*/ 0 60000 65536"/>
            <a:gd name="T9" fmla="*/ 0 w 327"/>
            <a:gd name="T10" fmla="*/ 0 h 21"/>
            <a:gd name="T11" fmla="*/ 327 w 327"/>
            <a:gd name="T12" fmla="*/ 21 h 21"/>
          </a:gdLst>
          <a:ahLst/>
          <a:cxnLst>
            <a:cxn ang="T6">
              <a:pos x="T0" y="T1"/>
            </a:cxn>
            <a:cxn ang="T7">
              <a:pos x="T2" y="T3"/>
            </a:cxn>
            <a:cxn ang="T8">
              <a:pos x="T4" y="T5"/>
            </a:cxn>
          </a:cxnLst>
          <a:rect l="T9" t="T10" r="T11" b="T12"/>
          <a:pathLst>
            <a:path w="327" h="21">
              <a:moveTo>
                <a:pt x="0" y="0"/>
              </a:moveTo>
              <a:lnTo>
                <a:pt x="327" y="0"/>
              </a:lnTo>
              <a:lnTo>
                <a:pt x="327" y="21"/>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57150</xdr:colOff>
      <xdr:row>22</xdr:row>
      <xdr:rowOff>0</xdr:rowOff>
    </xdr:from>
    <xdr:to>
      <xdr:col>18</xdr:col>
      <xdr:colOff>0</xdr:colOff>
      <xdr:row>23</xdr:row>
      <xdr:rowOff>0</xdr:rowOff>
    </xdr:to>
    <xdr:sp macro="" textlink="">
      <xdr:nvSpPr>
        <xdr:cNvPr id="40518" name="Freeform 20">
          <a:extLst>
            <a:ext uri="{FF2B5EF4-FFF2-40B4-BE49-F238E27FC236}">
              <a16:creationId xmlns:a16="http://schemas.microsoft.com/office/drawing/2014/main" id="{39902A85-21D9-4871-B08B-708E4AE4BD86}"/>
            </a:ext>
          </a:extLst>
        </xdr:cNvPr>
        <xdr:cNvSpPr>
          <a:spLocks/>
        </xdr:cNvSpPr>
      </xdr:nvSpPr>
      <xdr:spPr bwMode="auto">
        <a:xfrm>
          <a:off x="4695825" y="6276975"/>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22</xdr:row>
      <xdr:rowOff>0</xdr:rowOff>
    </xdr:from>
    <xdr:to>
      <xdr:col>23</xdr:col>
      <xdr:colOff>314325</xdr:colOff>
      <xdr:row>23</xdr:row>
      <xdr:rowOff>0</xdr:rowOff>
    </xdr:to>
    <xdr:sp macro="" textlink="">
      <xdr:nvSpPr>
        <xdr:cNvPr id="40519" name="Freeform 21">
          <a:extLst>
            <a:ext uri="{FF2B5EF4-FFF2-40B4-BE49-F238E27FC236}">
              <a16:creationId xmlns:a16="http://schemas.microsoft.com/office/drawing/2014/main" id="{330ED63D-2DEE-46B9-9002-3D9D10E415DD}"/>
            </a:ext>
          </a:extLst>
        </xdr:cNvPr>
        <xdr:cNvSpPr>
          <a:spLocks/>
        </xdr:cNvSpPr>
      </xdr:nvSpPr>
      <xdr:spPr bwMode="auto">
        <a:xfrm>
          <a:off x="6867525" y="6276975"/>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51</xdr:row>
      <xdr:rowOff>142875</xdr:rowOff>
    </xdr:from>
    <xdr:to>
      <xdr:col>12</xdr:col>
      <xdr:colOff>66675</xdr:colOff>
      <xdr:row>53</xdr:row>
      <xdr:rowOff>0</xdr:rowOff>
    </xdr:to>
    <xdr:sp macro="" textlink="">
      <xdr:nvSpPr>
        <xdr:cNvPr id="40520" name="Freeform 22">
          <a:extLst>
            <a:ext uri="{FF2B5EF4-FFF2-40B4-BE49-F238E27FC236}">
              <a16:creationId xmlns:a16="http://schemas.microsoft.com/office/drawing/2014/main" id="{D1DE6B1D-2146-4513-865C-2867478AF8D7}"/>
            </a:ext>
          </a:extLst>
        </xdr:cNvPr>
        <xdr:cNvSpPr>
          <a:spLocks/>
        </xdr:cNvSpPr>
      </xdr:nvSpPr>
      <xdr:spPr bwMode="auto">
        <a:xfrm>
          <a:off x="2266950" y="15259050"/>
          <a:ext cx="2438400" cy="466725"/>
        </a:xfrm>
        <a:custGeom>
          <a:avLst/>
          <a:gdLst>
            <a:gd name="T0" fmla="*/ 0 w 327"/>
            <a:gd name="T1" fmla="*/ 0 h 21"/>
            <a:gd name="T2" fmla="*/ 2147483646 w 327"/>
            <a:gd name="T3" fmla="*/ 0 h 21"/>
            <a:gd name="T4" fmla="*/ 2147483646 w 327"/>
            <a:gd name="T5" fmla="*/ 2147483646 h 21"/>
            <a:gd name="T6" fmla="*/ 0 60000 65536"/>
            <a:gd name="T7" fmla="*/ 0 60000 65536"/>
            <a:gd name="T8" fmla="*/ 0 60000 65536"/>
            <a:gd name="T9" fmla="*/ 0 w 327"/>
            <a:gd name="T10" fmla="*/ 0 h 21"/>
            <a:gd name="T11" fmla="*/ 327 w 327"/>
            <a:gd name="T12" fmla="*/ 21 h 21"/>
          </a:gdLst>
          <a:ahLst/>
          <a:cxnLst>
            <a:cxn ang="T6">
              <a:pos x="T0" y="T1"/>
            </a:cxn>
            <a:cxn ang="T7">
              <a:pos x="T2" y="T3"/>
            </a:cxn>
            <a:cxn ang="T8">
              <a:pos x="T4" y="T5"/>
            </a:cxn>
          </a:cxnLst>
          <a:rect l="T9" t="T10" r="T11" b="T12"/>
          <a:pathLst>
            <a:path w="327" h="21">
              <a:moveTo>
                <a:pt x="0" y="0"/>
              </a:moveTo>
              <a:lnTo>
                <a:pt x="327" y="0"/>
              </a:lnTo>
              <a:lnTo>
                <a:pt x="327" y="21"/>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57150</xdr:colOff>
      <xdr:row>51</xdr:row>
      <xdr:rowOff>142875</xdr:rowOff>
    </xdr:from>
    <xdr:to>
      <xdr:col>18</xdr:col>
      <xdr:colOff>0</xdr:colOff>
      <xdr:row>52</xdr:row>
      <xdr:rowOff>142875</xdr:rowOff>
    </xdr:to>
    <xdr:sp macro="" textlink="">
      <xdr:nvSpPr>
        <xdr:cNvPr id="40521" name="Freeform 23">
          <a:extLst>
            <a:ext uri="{FF2B5EF4-FFF2-40B4-BE49-F238E27FC236}">
              <a16:creationId xmlns:a16="http://schemas.microsoft.com/office/drawing/2014/main" id="{23EAA2E5-640F-4944-B250-D9F3D22DE937}"/>
            </a:ext>
          </a:extLst>
        </xdr:cNvPr>
        <xdr:cNvSpPr>
          <a:spLocks/>
        </xdr:cNvSpPr>
      </xdr:nvSpPr>
      <xdr:spPr bwMode="auto">
        <a:xfrm>
          <a:off x="4695825" y="15259050"/>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51</xdr:row>
      <xdr:rowOff>142875</xdr:rowOff>
    </xdr:from>
    <xdr:to>
      <xdr:col>23</xdr:col>
      <xdr:colOff>314325</xdr:colOff>
      <xdr:row>52</xdr:row>
      <xdr:rowOff>142875</xdr:rowOff>
    </xdr:to>
    <xdr:sp macro="" textlink="">
      <xdr:nvSpPr>
        <xdr:cNvPr id="40522" name="Freeform 24">
          <a:extLst>
            <a:ext uri="{FF2B5EF4-FFF2-40B4-BE49-F238E27FC236}">
              <a16:creationId xmlns:a16="http://schemas.microsoft.com/office/drawing/2014/main" id="{4FE0F560-DF71-4C73-A59C-05CA3E8072D9}"/>
            </a:ext>
          </a:extLst>
        </xdr:cNvPr>
        <xdr:cNvSpPr>
          <a:spLocks/>
        </xdr:cNvSpPr>
      </xdr:nvSpPr>
      <xdr:spPr bwMode="auto">
        <a:xfrm>
          <a:off x="6867525" y="15259050"/>
          <a:ext cx="2171700" cy="304800"/>
        </a:xfrm>
        <a:custGeom>
          <a:avLst/>
          <a:gdLst>
            <a:gd name="T0" fmla="*/ 0 w 292"/>
            <a:gd name="T1" fmla="*/ 0 h 20"/>
            <a:gd name="T2" fmla="*/ 2147483646 w 292"/>
            <a:gd name="T3" fmla="*/ 0 h 20"/>
            <a:gd name="T4" fmla="*/ 2147483646 w 292"/>
            <a:gd name="T5" fmla="*/ 2147483646 h 20"/>
            <a:gd name="T6" fmla="*/ 0 60000 65536"/>
            <a:gd name="T7" fmla="*/ 0 60000 65536"/>
            <a:gd name="T8" fmla="*/ 0 60000 65536"/>
            <a:gd name="T9" fmla="*/ 0 w 292"/>
            <a:gd name="T10" fmla="*/ 0 h 20"/>
            <a:gd name="T11" fmla="*/ 292 w 292"/>
            <a:gd name="T12" fmla="*/ 20 h 20"/>
          </a:gdLst>
          <a:ahLst/>
          <a:cxnLst>
            <a:cxn ang="T6">
              <a:pos x="T0" y="T1"/>
            </a:cxn>
            <a:cxn ang="T7">
              <a:pos x="T2" y="T3"/>
            </a:cxn>
            <a:cxn ang="T8">
              <a:pos x="T4" y="T5"/>
            </a:cxn>
          </a:cxnLst>
          <a:rect l="T9" t="T10" r="T11" b="T12"/>
          <a:pathLst>
            <a:path w="292" h="20">
              <a:moveTo>
                <a:pt x="0" y="0"/>
              </a:moveTo>
              <a:lnTo>
                <a:pt x="292" y="0"/>
              </a:lnTo>
              <a:lnTo>
                <a:pt x="292" y="2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26</xdr:row>
      <xdr:rowOff>0</xdr:rowOff>
    </xdr:from>
    <xdr:to>
      <xdr:col>20</xdr:col>
      <xdr:colOff>0</xdr:colOff>
      <xdr:row>30</xdr:row>
      <xdr:rowOff>0</xdr:rowOff>
    </xdr:to>
    <xdr:sp macro="" textlink="">
      <xdr:nvSpPr>
        <xdr:cNvPr id="40523" name="Freeform 25">
          <a:extLst>
            <a:ext uri="{FF2B5EF4-FFF2-40B4-BE49-F238E27FC236}">
              <a16:creationId xmlns:a16="http://schemas.microsoft.com/office/drawing/2014/main" id="{20874358-CAEE-4C62-9201-CA328216740B}"/>
            </a:ext>
          </a:extLst>
        </xdr:cNvPr>
        <xdr:cNvSpPr>
          <a:spLocks/>
        </xdr:cNvSpPr>
      </xdr:nvSpPr>
      <xdr:spPr bwMode="auto">
        <a:xfrm>
          <a:off x="3524250" y="7496175"/>
          <a:ext cx="4086225" cy="1219200"/>
        </a:xfrm>
        <a:custGeom>
          <a:avLst/>
          <a:gdLst>
            <a:gd name="T0" fmla="*/ 2147483646 w 539"/>
            <a:gd name="T1" fmla="*/ 0 h 80"/>
            <a:gd name="T2" fmla="*/ 2147483646 w 539"/>
            <a:gd name="T3" fmla="*/ 2147483646 h 80"/>
            <a:gd name="T4" fmla="*/ 0 w 539"/>
            <a:gd name="T5" fmla="*/ 2147483646 h 80"/>
            <a:gd name="T6" fmla="*/ 0 60000 65536"/>
            <a:gd name="T7" fmla="*/ 0 60000 65536"/>
            <a:gd name="T8" fmla="*/ 0 60000 65536"/>
            <a:gd name="T9" fmla="*/ 0 w 539"/>
            <a:gd name="T10" fmla="*/ 0 h 80"/>
            <a:gd name="T11" fmla="*/ 539 w 539"/>
            <a:gd name="T12" fmla="*/ 80 h 80"/>
          </a:gdLst>
          <a:ahLst/>
          <a:cxnLst>
            <a:cxn ang="T6">
              <a:pos x="T0" y="T1"/>
            </a:cxn>
            <a:cxn ang="T7">
              <a:pos x="T2" y="T3"/>
            </a:cxn>
            <a:cxn ang="T8">
              <a:pos x="T4" y="T5"/>
            </a:cxn>
          </a:cxnLst>
          <a:rect l="T9" t="T10" r="T11" b="T12"/>
          <a:pathLst>
            <a:path w="539" h="80">
              <a:moveTo>
                <a:pt x="539" y="0"/>
              </a:moveTo>
              <a:lnTo>
                <a:pt x="539" y="80"/>
              </a:lnTo>
              <a:lnTo>
                <a:pt x="0" y="80"/>
              </a:lnTo>
            </a:path>
          </a:pathLst>
        </a:custGeom>
        <a:noFill/>
        <a:ln w="9525">
          <a:solidFill>
            <a:srgbClr val="000000"/>
          </a:solidFill>
          <a:round/>
          <a:headEn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11</xdr:row>
      <xdr:rowOff>0</xdr:rowOff>
    </xdr:from>
    <xdr:to>
      <xdr:col>29</xdr:col>
      <xdr:colOff>0</xdr:colOff>
      <xdr:row>30</xdr:row>
      <xdr:rowOff>0</xdr:rowOff>
    </xdr:to>
    <xdr:sp macro="" textlink="">
      <xdr:nvSpPr>
        <xdr:cNvPr id="40524" name="Freeform 26">
          <a:extLst>
            <a:ext uri="{FF2B5EF4-FFF2-40B4-BE49-F238E27FC236}">
              <a16:creationId xmlns:a16="http://schemas.microsoft.com/office/drawing/2014/main" id="{A01E95A2-305F-4916-9CCD-E0269FF4324D}"/>
            </a:ext>
          </a:extLst>
        </xdr:cNvPr>
        <xdr:cNvSpPr>
          <a:spLocks/>
        </xdr:cNvSpPr>
      </xdr:nvSpPr>
      <xdr:spPr bwMode="auto">
        <a:xfrm>
          <a:off x="7239000" y="2924175"/>
          <a:ext cx="3714750" cy="5791200"/>
        </a:xfrm>
        <a:custGeom>
          <a:avLst/>
          <a:gdLst>
            <a:gd name="T0" fmla="*/ 2147483646 w 500"/>
            <a:gd name="T1" fmla="*/ 0 h 380"/>
            <a:gd name="T2" fmla="*/ 2147483646 w 500"/>
            <a:gd name="T3" fmla="*/ 2147483646 h 380"/>
            <a:gd name="T4" fmla="*/ 2147483646 w 500"/>
            <a:gd name="T5" fmla="*/ 2147483646 h 380"/>
            <a:gd name="T6" fmla="*/ 2147483646 w 500"/>
            <a:gd name="T7" fmla="*/ 2147483646 h 380"/>
            <a:gd name="T8" fmla="*/ 0 w 500"/>
            <a:gd name="T9" fmla="*/ 2147483646 h 380"/>
            <a:gd name="T10" fmla="*/ 0 60000 65536"/>
            <a:gd name="T11" fmla="*/ 0 60000 65536"/>
            <a:gd name="T12" fmla="*/ 0 60000 65536"/>
            <a:gd name="T13" fmla="*/ 0 60000 65536"/>
            <a:gd name="T14" fmla="*/ 0 60000 65536"/>
            <a:gd name="T15" fmla="*/ 0 w 500"/>
            <a:gd name="T16" fmla="*/ 0 h 380"/>
            <a:gd name="T17" fmla="*/ 500 w 500"/>
            <a:gd name="T18" fmla="*/ 380 h 380"/>
          </a:gdLst>
          <a:ahLst/>
          <a:cxnLst>
            <a:cxn ang="T10">
              <a:pos x="T0" y="T1"/>
            </a:cxn>
            <a:cxn ang="T11">
              <a:pos x="T2" y="T3"/>
            </a:cxn>
            <a:cxn ang="T12">
              <a:pos x="T4" y="T5"/>
            </a:cxn>
            <a:cxn ang="T13">
              <a:pos x="T6" y="T7"/>
            </a:cxn>
            <a:cxn ang="T14">
              <a:pos x="T8" y="T9"/>
            </a:cxn>
          </a:cxnLst>
          <a:rect l="T15" t="T16" r="T17" b="T18"/>
          <a:pathLst>
            <a:path w="500" h="380">
              <a:moveTo>
                <a:pt x="50" y="0"/>
              </a:moveTo>
              <a:lnTo>
                <a:pt x="50" y="60"/>
              </a:lnTo>
              <a:lnTo>
                <a:pt x="500" y="60"/>
              </a:lnTo>
              <a:lnTo>
                <a:pt x="500" y="380"/>
              </a:lnTo>
              <a:lnTo>
                <a:pt x="0" y="38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4</xdr:row>
      <xdr:rowOff>0</xdr:rowOff>
    </xdr:from>
    <xdr:to>
      <xdr:col>12</xdr:col>
      <xdr:colOff>0</xdr:colOff>
      <xdr:row>7</xdr:row>
      <xdr:rowOff>0</xdr:rowOff>
    </xdr:to>
    <xdr:sp macro="" textlink="">
      <xdr:nvSpPr>
        <xdr:cNvPr id="2" name="Text Box 1">
          <a:extLst>
            <a:ext uri="{FF2B5EF4-FFF2-40B4-BE49-F238E27FC236}">
              <a16:creationId xmlns:a16="http://schemas.microsoft.com/office/drawing/2014/main" id="{55F31B50-75D1-4431-A273-D89345891314}"/>
            </a:ext>
          </a:extLst>
        </xdr:cNvPr>
        <xdr:cNvSpPr txBox="1">
          <a:spLocks noChangeArrowheads="1"/>
        </xdr:cNvSpPr>
      </xdr:nvSpPr>
      <xdr:spPr bwMode="auto">
        <a:xfrm>
          <a:off x="4914900" y="790575"/>
          <a:ext cx="3657600" cy="68580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strike="noStrike">
              <a:solidFill>
                <a:srgbClr val="FF0000"/>
              </a:solidFill>
              <a:latin typeface="ＭＳ Ｐゴシック"/>
              <a:ea typeface="ＭＳ Ｐゴシック"/>
            </a:rPr>
            <a:t>※</a:t>
          </a:r>
          <a:r>
            <a:rPr lang="ja-JP" altLang="en-US" sz="1000" b="0" i="0" strike="noStrike">
              <a:solidFill>
                <a:srgbClr val="FF0000"/>
              </a:solidFill>
              <a:latin typeface="ＭＳ Ｐゴシック"/>
              <a:ea typeface="ＭＳ Ｐゴシック"/>
            </a:rPr>
            <a:t>建設業の「市内」概念</a:t>
          </a:r>
          <a:endParaRPr lang="ja-JP" altLang="en-US" sz="1000" b="0" i="0" strike="noStrike">
            <a:solidFill>
              <a:srgbClr val="000000"/>
            </a:solidFill>
            <a:latin typeface="ＭＳ 明朝"/>
            <a:ea typeface="ＭＳ 明朝"/>
          </a:endParaRPr>
        </a:p>
        <a:p>
          <a:pPr algn="l" rtl="0">
            <a:lnSpc>
              <a:spcPts val="1100"/>
            </a:lnSpc>
            <a:defRPr sz="1000"/>
          </a:pPr>
          <a:r>
            <a:rPr lang="ja-JP" altLang="en-US" sz="1000" b="0" i="0" strike="noStrike">
              <a:solidFill>
                <a:srgbClr val="000000"/>
              </a:solidFill>
              <a:latin typeface="ＭＳ 明朝"/>
              <a:ea typeface="ＭＳ 明朝"/>
            </a:rPr>
            <a:t>建設業については、市内で行われた工事が「市内」とされる（その事業者が市内企業か市外企業は関係ない）ので、発生需要額＝直接効果の市内生産額となる。</a:t>
          </a:r>
        </a:p>
      </xdr:txBody>
    </xdr:sp>
    <xdr:clientData/>
  </xdr:twoCellAnchor>
  <xdr:twoCellAnchor>
    <xdr:from>
      <xdr:col>7</xdr:col>
      <xdr:colOff>266700</xdr:colOff>
      <xdr:row>0</xdr:row>
      <xdr:rowOff>0</xdr:rowOff>
    </xdr:from>
    <xdr:to>
      <xdr:col>9</xdr:col>
      <xdr:colOff>0</xdr:colOff>
      <xdr:row>1</xdr:row>
      <xdr:rowOff>95250</xdr:rowOff>
    </xdr:to>
    <xdr:sp macro="[0]!MENU_JUMP" textlink="">
      <xdr:nvSpPr>
        <xdr:cNvPr id="3" name="AutoShape 2">
          <a:extLst>
            <a:ext uri="{FF2B5EF4-FFF2-40B4-BE49-F238E27FC236}">
              <a16:creationId xmlns:a16="http://schemas.microsoft.com/office/drawing/2014/main" id="{6516741C-F13F-4012-BE79-43DA98544270}"/>
            </a:ext>
          </a:extLst>
        </xdr:cNvPr>
        <xdr:cNvSpPr>
          <a:spLocks noChangeArrowheads="1"/>
        </xdr:cNvSpPr>
      </xdr:nvSpPr>
      <xdr:spPr bwMode="auto">
        <a:xfrm>
          <a:off x="5791200" y="0"/>
          <a:ext cx="952500" cy="276225"/>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628650</xdr:colOff>
      <xdr:row>0</xdr:row>
      <xdr:rowOff>66675</xdr:rowOff>
    </xdr:from>
    <xdr:to>
      <xdr:col>6</xdr:col>
      <xdr:colOff>695325</xdr:colOff>
      <xdr:row>2</xdr:row>
      <xdr:rowOff>66675</xdr:rowOff>
    </xdr:to>
    <xdr:sp macro="[0]!MENU_JUMP" textlink="">
      <xdr:nvSpPr>
        <xdr:cNvPr id="4" name="AutoShape 3">
          <a:extLst>
            <a:ext uri="{FF2B5EF4-FFF2-40B4-BE49-F238E27FC236}">
              <a16:creationId xmlns:a16="http://schemas.microsoft.com/office/drawing/2014/main" id="{08510531-5C7F-4DEA-AF46-CD06C0D4675A}"/>
            </a:ext>
          </a:extLst>
        </xdr:cNvPr>
        <xdr:cNvSpPr>
          <a:spLocks noChangeArrowheads="1"/>
        </xdr:cNvSpPr>
      </xdr:nvSpPr>
      <xdr:spPr bwMode="auto">
        <a:xfrm>
          <a:off x="5124450" y="66675"/>
          <a:ext cx="952500" cy="457200"/>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twoCellAnchor>
    <xdr:from>
      <xdr:col>4</xdr:col>
      <xdr:colOff>142875</xdr:colOff>
      <xdr:row>15</xdr:row>
      <xdr:rowOff>95249</xdr:rowOff>
    </xdr:from>
    <xdr:to>
      <xdr:col>9</xdr:col>
      <xdr:colOff>76200</xdr:colOff>
      <xdr:row>19</xdr:row>
      <xdr:rowOff>28574</xdr:rowOff>
    </xdr:to>
    <xdr:sp macro="" textlink="">
      <xdr:nvSpPr>
        <xdr:cNvPr id="6" name="吹き出し: 左矢印 5">
          <a:extLst>
            <a:ext uri="{FF2B5EF4-FFF2-40B4-BE49-F238E27FC236}">
              <a16:creationId xmlns:a16="http://schemas.microsoft.com/office/drawing/2014/main" id="{249C918E-CF7D-4778-8CE8-A54C8ADD95C4}"/>
            </a:ext>
          </a:extLst>
        </xdr:cNvPr>
        <xdr:cNvSpPr/>
      </xdr:nvSpPr>
      <xdr:spPr>
        <a:xfrm>
          <a:off x="3752850" y="2857499"/>
          <a:ext cx="4010025" cy="638175"/>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a:solidFill>
                <a:srgbClr val="0000FF"/>
              </a:solidFill>
              <a:effectLst/>
              <a:latin typeface="+mn-lt"/>
              <a:ea typeface="+mn-ea"/>
              <a:cs typeface="+mn-cs"/>
            </a:rPr>
            <a:t>B</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宿泊、日帰りの別に</a:t>
          </a:r>
          <a:r>
            <a:rPr kumimoji="1" lang="ja-JP" altLang="en-US" sz="1100">
              <a:solidFill>
                <a:srgbClr val="FF0000"/>
              </a:solidFill>
            </a:rPr>
            <a:t>来訪者数</a:t>
          </a:r>
          <a:r>
            <a:rPr kumimoji="1" lang="ja-JP" altLang="en-US" sz="1100">
              <a:solidFill>
                <a:sysClr val="windowText" lastClr="000000"/>
              </a:solidFill>
            </a:rPr>
            <a:t>を入力してください。</a:t>
          </a:r>
        </a:p>
      </xdr:txBody>
    </xdr:sp>
    <xdr:clientData/>
  </xdr:twoCellAnchor>
  <xdr:twoCellAnchor>
    <xdr:from>
      <xdr:col>4</xdr:col>
      <xdr:colOff>95250</xdr:colOff>
      <xdr:row>24</xdr:row>
      <xdr:rowOff>38100</xdr:rowOff>
    </xdr:from>
    <xdr:to>
      <xdr:col>9</xdr:col>
      <xdr:colOff>76200</xdr:colOff>
      <xdr:row>31</xdr:row>
      <xdr:rowOff>123825</xdr:rowOff>
    </xdr:to>
    <xdr:sp macro="" textlink="">
      <xdr:nvSpPr>
        <xdr:cNvPr id="7" name="吹き出し: 左矢印 6">
          <a:extLst>
            <a:ext uri="{FF2B5EF4-FFF2-40B4-BE49-F238E27FC236}">
              <a16:creationId xmlns:a16="http://schemas.microsoft.com/office/drawing/2014/main" id="{710DE1EF-72A0-4E1C-AB33-950A092A9D58}"/>
            </a:ext>
          </a:extLst>
        </xdr:cNvPr>
        <xdr:cNvSpPr/>
      </xdr:nvSpPr>
      <xdr:spPr>
        <a:xfrm>
          <a:off x="3705225" y="4419600"/>
          <a:ext cx="4057650" cy="1152525"/>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400">
              <a:solidFill>
                <a:srgbClr val="0000FF"/>
              </a:solidFill>
            </a:rPr>
            <a:t>C</a:t>
          </a:r>
        </a:p>
        <a:p>
          <a:pPr algn="l"/>
          <a:r>
            <a:rPr kumimoji="1" lang="ja-JP" altLang="en-US" sz="1100">
              <a:solidFill>
                <a:srgbClr val="FF0000"/>
              </a:solidFill>
            </a:rPr>
            <a:t>消費単価（１回の訪問での支出額）</a:t>
          </a:r>
          <a:r>
            <a:rPr kumimoji="1" lang="ja-JP" altLang="en-US" sz="1100">
              <a:solidFill>
                <a:sysClr val="windowText" lastClr="000000"/>
              </a:solidFill>
            </a:rPr>
            <a:t>の情報をお持ちの場合は入力してください。</a:t>
          </a:r>
          <a:endParaRPr kumimoji="1" lang="en-US" altLang="ja-JP" sz="1100">
            <a:solidFill>
              <a:sysClr val="windowText" lastClr="000000"/>
            </a:solidFill>
          </a:endParaRPr>
        </a:p>
        <a:p>
          <a:pPr algn="l"/>
          <a:r>
            <a:rPr kumimoji="1" lang="ja-JP" altLang="en-US" sz="1100">
              <a:solidFill>
                <a:sysClr val="windowText" lastClr="000000"/>
              </a:solidFill>
            </a:rPr>
            <a:t>情報がない場合は、入力不要です。デフォルトの消費単価が適用されます。</a:t>
          </a:r>
        </a:p>
      </xdr:txBody>
    </xdr:sp>
    <xdr:clientData/>
  </xdr:twoCellAnchor>
  <xdr:twoCellAnchor>
    <xdr:from>
      <xdr:col>3</xdr:col>
      <xdr:colOff>128588</xdr:colOff>
      <xdr:row>6</xdr:row>
      <xdr:rowOff>47626</xdr:rowOff>
    </xdr:from>
    <xdr:to>
      <xdr:col>10</xdr:col>
      <xdr:colOff>42863</xdr:colOff>
      <xdr:row>11</xdr:row>
      <xdr:rowOff>59532</xdr:rowOff>
    </xdr:to>
    <xdr:sp macro="" textlink="">
      <xdr:nvSpPr>
        <xdr:cNvPr id="9" name="吹き出し: 左矢印 8">
          <a:extLst>
            <a:ext uri="{FF2B5EF4-FFF2-40B4-BE49-F238E27FC236}">
              <a16:creationId xmlns:a16="http://schemas.microsoft.com/office/drawing/2014/main" id="{12D302A0-947D-4BB1-9FEE-33BA789F6DB0}"/>
            </a:ext>
          </a:extLst>
        </xdr:cNvPr>
        <xdr:cNvSpPr/>
      </xdr:nvSpPr>
      <xdr:spPr>
        <a:xfrm>
          <a:off x="2926557" y="1131095"/>
          <a:ext cx="5462587" cy="976312"/>
        </a:xfrm>
        <a:prstGeom prst="leftArrowCallout">
          <a:avLst>
            <a:gd name="adj1" fmla="val 25000"/>
            <a:gd name="adj2" fmla="val 25000"/>
            <a:gd name="adj3" fmla="val 25000"/>
            <a:gd name="adj4" fmla="val 89171"/>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0000FF"/>
              </a:solidFill>
            </a:rPr>
            <a:t>A</a:t>
          </a:r>
        </a:p>
        <a:p>
          <a:r>
            <a:rPr kumimoji="1" lang="ja-JP" altLang="ja-JP" sz="1100">
              <a:solidFill>
                <a:srgbClr val="FF0000"/>
              </a:solidFill>
              <a:effectLst/>
              <a:latin typeface="+mn-lt"/>
              <a:ea typeface="+mn-ea"/>
              <a:cs typeface="+mn-cs"/>
            </a:rPr>
            <a:t>消費転換率</a:t>
          </a:r>
          <a:r>
            <a:rPr kumimoji="1" lang="ja-JP" altLang="ja-JP" sz="1100">
              <a:solidFill>
                <a:schemeClr val="tx1"/>
              </a:solidFill>
              <a:effectLst/>
              <a:latin typeface="+mn-lt"/>
              <a:ea typeface="+mn-ea"/>
              <a:cs typeface="+mn-cs"/>
            </a:rPr>
            <a:t>が推計可能な場合は、その値を入力してください。</a:t>
          </a:r>
          <a:endParaRPr lang="ja-JP" altLang="ja-JP">
            <a:solidFill>
              <a:schemeClr val="tx1"/>
            </a:solidFill>
            <a:effectLst/>
          </a:endParaRPr>
        </a:p>
        <a:p>
          <a:r>
            <a:rPr kumimoji="1" lang="ja-JP" altLang="ja-JP" sz="1100">
              <a:solidFill>
                <a:schemeClr val="tx1"/>
              </a:solidFill>
              <a:effectLst/>
              <a:latin typeface="+mn-lt"/>
              <a:ea typeface="+mn-ea"/>
              <a:cs typeface="+mn-cs"/>
            </a:rPr>
            <a:t>情報がない場合は、デフォルトの消費転換率が適用されます。（それ以</a:t>
          </a:r>
          <a:r>
            <a:rPr kumimoji="1" lang="ja-JP" altLang="en-US" sz="1100">
              <a:solidFill>
                <a:schemeClr val="tx1"/>
              </a:solidFill>
              <a:effectLst/>
              <a:latin typeface="+mn-lt"/>
              <a:ea typeface="+mn-ea"/>
              <a:cs typeface="+mn-cs"/>
            </a:rPr>
            <a:t>外</a:t>
          </a:r>
          <a:r>
            <a:rPr kumimoji="1" lang="ja-JP" altLang="ja-JP" sz="1100">
              <a:solidFill>
                <a:schemeClr val="tx1"/>
              </a:solidFill>
              <a:effectLst/>
              <a:latin typeface="+mn-lt"/>
              <a:ea typeface="+mn-ea"/>
              <a:cs typeface="+mn-cs"/>
            </a:rPr>
            <a:t>の消費転換率の実績値は、「消費転換率」シートを参照。）</a:t>
          </a:r>
          <a:endParaRPr lang="ja-JP" altLang="ja-JP">
            <a:solidFill>
              <a:schemeClr val="tx1"/>
            </a:solidFill>
            <a:effectLst/>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342900</xdr:colOff>
      <xdr:row>1</xdr:row>
      <xdr:rowOff>95250</xdr:rowOff>
    </xdr:to>
    <xdr:sp macro="[0]!MENU_JUMP" textlink="">
      <xdr:nvSpPr>
        <xdr:cNvPr id="2" name="AutoShape 1">
          <a:extLst>
            <a:ext uri="{FF2B5EF4-FFF2-40B4-BE49-F238E27FC236}">
              <a16:creationId xmlns:a16="http://schemas.microsoft.com/office/drawing/2014/main" id="{4AA4A423-59B2-4167-BDA1-B801AAFCF62F}"/>
            </a:ext>
          </a:extLst>
        </xdr:cNvPr>
        <xdr:cNvSpPr>
          <a:spLocks noChangeArrowheads="1"/>
        </xdr:cNvSpPr>
      </xdr:nvSpPr>
      <xdr:spPr bwMode="auto">
        <a:xfrm>
          <a:off x="5524500" y="0"/>
          <a:ext cx="952500" cy="276225"/>
        </a:xfrm>
        <a:prstGeom prst="roundRect">
          <a:avLst>
            <a:gd name="adj" fmla="val 50000"/>
          </a:avLst>
        </a:prstGeom>
        <a:solidFill>
          <a:srgbClr val="FFFFCC"/>
        </a:solidFill>
        <a:ln w="19050">
          <a:solidFill>
            <a:srgbClr val="000000"/>
          </a:solidFill>
          <a:round/>
          <a:headEnd/>
          <a:tailEnd/>
        </a:ln>
      </xdr:spPr>
      <xdr:txBody>
        <a:bodyPr vertOverflow="clip" wrap="square" lIns="0" tIns="0" rIns="0" bIns="0" anchor="ctr" upright="1"/>
        <a:lstStyle/>
        <a:p>
          <a:pPr algn="ctr" rtl="0">
            <a:defRPr sz="1000"/>
          </a:pPr>
          <a:r>
            <a:rPr lang="en-US" altLang="ja-JP" sz="1400" b="1" i="0" strike="noStrike">
              <a:solidFill>
                <a:srgbClr val="000000"/>
              </a:solidFill>
              <a:latin typeface="Times New Roman"/>
              <a:cs typeface="Times New Roman"/>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65297;&#65296;&#30476;&#27665;&#32076;&#28168;&#35336;&#31639;\&#22577;&#21578;&#26360;\&#22577;&#21578;&#2636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lky-way\bwo\WINDOWS\TEMP\USFreight97-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V_N20\&#32113;&#35336;&#37096;\&#29983;&#29987;&#32113;&#35336;&#35506;\09&#28417;&#26989;&#29983;&#29987;&#32113;&#35336;&#29677;\15&#24180;&#27010;&#25968;&#21462;&#12426;&#12414;&#12392;&#12417;\&#26908;&#35342;&#29992;&#12501;&#12449;&#12452;&#12523;\&#22320;&#26041;&#20462;&#27491;&#21453;&#26144;&#29256;\0407&#20986;&#21147;&#32080;&#26524;&#34920;&#65288;&#22577;&#21578;&#12501;&#12449;&#12452;&#12523;&#12395;&#12424;&#12427;&#20462;&#27491;&#21453;&#26144;&#29256;&#65289;\GNA1H\GNA1S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9809073\hd-qssu2%20(f)\&#25152;&#24471;&#32113;&#35336;&#20418;\01_&#36786;&#26519;&#29983;&#29987;&#38989;\&#9312;&#36786;&#26989;&#25152;&#24471;\20&#24180;&#36786;&#26989;&#25152;&#24471;\20&#24180;&#37117;&#36947;&#24220;&#30476;&#21029;&#25512;&#35336;\20&#24180;&#36895;&#22577;\&#9312;20&#24180;&#36786;&#26989;&#29987;&#20986;&#38989;&#65288;&#38306;&#36899;&#12487;&#12540;&#12479;&#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Z72S\W_DRIVE$\GJB1H\Gjb_p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OURIN790\&#20998;&#26512;&#29677;\&#12373;&#12373;&#12376;13\13&#24180;&#32207;&#29987;&#20986;&#38989;&#65288;&#27010;&#31639;&#65289;\&#25512;&#35336;&#32080;&#26524;&#65288;13&#27010;&#31639;&#65289;\&#29987;&#20986;11&#27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4308374\&#21205;&#21521;&#65298;&#20418;\&#36196;&#30707;WORK\DOC\NEW\FS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Z72S\W_DRIVE$\GJC1H\Gjc1h0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28.53.10:30080/Documents%20and%20Settings/miyauchi-k2hn/My%20Documents/My%20eBooks/&#35201;&#35239;&#27083;&#25104;/pdf&#29992;&#19977;&#20998;&#21106;&#26410;&#23450;&#31295;080611&#36939;&#36664;&#32113;&#35336;&#35201;&#35239;2008/&#32113;&#35336;&#35201;&#35239;&#38306;&#20418;&#36039;&#26009;/F12&#36861;&#21152;&#20998;/1-2&#20877;&#38598;&#35336;&#20107;&#25925;/071011&#20107;&#25925;/070913&#35686;&#23519;&#20132;&#36890;&#32113;&#35336;shibouzik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v_n20\tk_common\&#26376;&#27425;\&#36895;&#22577;H.10\12&#26376;\&#36786;&#26989;12&#2637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0.28.53.10:30080/Publications/Synthese/An01/SYNTH01_A3_envoi%20D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L-KT600\toukei\toukei\05&#29983;&#29987;\&#37326;&#36794;&#22618;&#30000;&#20195;\&#26524;&#27193;&#38306;&#20418;\&#38306;&#26481;%20&#26524;&#27193;&#32113;&#35336;&#34920;\17&#24180;&#29987;&#26524;&#27193;&#32113;&#35336;&#34920;\17&#38306;&#26481;&#26524;&#27193;&#32113;&#35336;&#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1030494\&#32113;&#35336;&#26360;\&#31532;85&#22238;\&#35519;&#26619;&#20381;&#38972;&#3108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3801342\&#20998;&#26512;&#29677;\&#25152;&#24471;&#32113;&#35336;&#20418;\01_&#36786;&#26519;&#29983;&#29987;&#38989;\&#9312;&#36786;&#26989;&#25152;&#24471;\24&#24180;&#36786;&#26989;&#25152;&#24471;\10_&#20840;&#22269;&#25512;&#35336;\10_&#31532;&#65297;&#22577;\24&#24180;\Book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lgl74e\share\&#32113;&#35336;&#26360;\&#31532;87&#22238;\&#32113;&#35336;&#26360;_DATA\t09\t0913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00120XSV2\&#35299;&#26512;\&#29987;&#26989;&#36899;&#38306;&#34920;&#38306;&#20418;\&#65320;&#65303;&#29987;&#26989;&#36899;&#38306;&#34920;&#20844;&#34920;&#29992;&#36039;&#26009;\&#27010;&#35201;\&#29983;&#29987;&#38989;\&#65320;&#65303;&#29987;&#26989;&#36899;&#38306;&#34920;&#29983;&#29987;&#38989;&#25512;&#35336;&#12381;&#12398;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Users\108277\Desktop\&#35519;&#26619;&#31080;(orig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oldom01-srv02\E\Documents%20and%20Settings\&#26377;&#30000;&#12288;&#38534;&#19968;\&#12487;&#12473;&#12463;&#12488;&#12483;&#12503;\&#12372;&#124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SON3\&#27604;&#36611;&#24180;&#34920;&#32232;&#38598;\&#22823;&#37117;&#24066;\&#27604;&#36611;&#24180;&#34920;_&#21508;&#24066;&#37197;&#24067;&#29992;\&#20837;&#21147;&#31080;_1998\&#8553;&#8546;&#12288;&#36939;&#36664;&#21450;&#12403;&#36890;&#2044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OURIN768\&#36786;&#32076;&#29677;&#20849;&#29992;\&#36786;&#32076;&#29677;&#20849;&#29992;\&#30033;&#20316;&#32076;&#21942;&#32113;&#35336;&#20418;\14&#24180;&#29987;\14&#24180;&#29987;&#26908;&#35342;&#36039;&#26009;\14&#24180;&#29987;04&#12373;&#12392;&#12358;&#12365;&#12403;\11&#35430;&#31639;&#34920;\14&#12373;&#12392;&#12358;&#12365;&#12403;&#35430;&#31639;&#34920;&#12304;&#12362;&#12540;&#12418;&#12392;&#123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10.28.53.10:30080/Publications/STI/An00/St21_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I-SHARE2\AJ\2011&#24180;\2011_&#21315;&#33865;&#24066;&#38599;&#29992;&#34920;\03_&#25512;&#35336;&#20316;&#26989;&#65288;Ye&#65289;\&#20462;&#27491;&#29256;_&#19979;&#30000;&#27663;\100_H17&#24180;&#22269;&#21218;&#35519;&#26619;&#12487;&#12540;&#12479;&#12398;&#25972;&#29702;_&#65288;a005-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②"/>
      <sheetName val="裏表紙"/>
      <sheetName val="はしがき"/>
      <sheetName val="利用者のために"/>
      <sheetName val="目次"/>
      <sheetName val="関連図"/>
      <sheetName val="循環図①"/>
      <sheetName val="循環図②"/>
      <sheetName val="1"/>
      <sheetName val="2"/>
      <sheetName val="3"/>
      <sheetName val="4"/>
      <sheetName val="5"/>
      <sheetName val="6"/>
      <sheetName val="7"/>
      <sheetName val="8"/>
      <sheetName val="9"/>
      <sheetName val="10"/>
      <sheetName val="11"/>
      <sheetName val="12"/>
      <sheetName val="13"/>
      <sheetName val="14（白紙）"/>
      <sheetName val="中表紙①"/>
      <sheetName val="15"/>
      <sheetName val="16、17"/>
      <sheetName val="18,19"/>
      <sheetName val="20、21"/>
      <sheetName val="22,23"/>
      <sheetName val="24-29"/>
      <sheetName val="30-35"/>
      <sheetName val="36（白紙）"/>
      <sheetName val="37"/>
      <sheetName val="38-43"/>
      <sheetName val="44-49"/>
      <sheetName val="50-55"/>
      <sheetName val="56-61"/>
      <sheetName val="62-67"/>
      <sheetName val="68-71"/>
      <sheetName val="72（白紙）"/>
      <sheetName val="73"/>
      <sheetName val="74,75"/>
      <sheetName val="76,77"/>
      <sheetName val="78-101"/>
      <sheetName val="102-107"/>
      <sheetName val="108,109"/>
      <sheetName val="110-157"/>
      <sheetName val="158-163"/>
      <sheetName val="164､165"/>
      <sheetName val="166（白紙）"/>
      <sheetName val="167"/>
      <sheetName val="168､169"/>
      <sheetName val="170､171"/>
      <sheetName val="172（白紙） "/>
      <sheetName val="173"/>
      <sheetName val="174-187"/>
      <sheetName val="188-193"/>
      <sheetName val="194-201"/>
      <sheetName val="202（白紙）"/>
      <sheetName val="中表紙②"/>
      <sheetName val="203"/>
      <sheetName val="204-223"/>
      <sheetName val="224（白紙） "/>
      <sheetName val="225"/>
      <sheetName val="226（白紙） "/>
      <sheetName val="227-253"/>
      <sheetName val="254-257"/>
      <sheetName val="258-270"/>
      <sheetName val="271,272"/>
      <sheetName val="273-278"/>
      <sheetName val="279"/>
      <sheetName val="280-288"/>
      <sheetName val="289,290"/>
      <sheetName val="291"/>
      <sheetName val="巻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 shipments 93-97"/>
      <sheetName val="Waterborne Flows 93-97"/>
      <sheetName val="Air and vessel 93-97"/>
      <sheetName val="Figure 2 compare"/>
      <sheetName val="Factors Comparisons"/>
      <sheetName val="1997  Table 1a Modified"/>
      <sheetName val="Figure 1"/>
      <sheetName val="1993-97 Table 1  US Highlights"/>
      <sheetName val="93-97 US Freight Table 1"/>
      <sheetName val="93-97 US Freight Table 1 (b)"/>
      <sheetName val="93-97 Percents Tab 2&amp;3"/>
      <sheetName val="Integrated View 93-97"/>
      <sheetName val="Figure 3 modal shares"/>
      <sheetName val="1993-97 Percents"/>
      <sheetName val="BTS &amp; ORNL estimates"/>
      <sheetName val="Oil Pipeline (2)"/>
      <sheetName val="1997 Table 2"/>
      <sheetName val="Table 4 Distance"/>
      <sheetName val="Distance percent change"/>
      <sheetName val="Distance 93-97"/>
      <sheetName val="Distance Fig value per ton"/>
      <sheetName val="Distance Bar"/>
      <sheetName val="Table 5 Size 93-97"/>
      <sheetName val="Size percent change"/>
      <sheetName val="Size Fig value per ton"/>
      <sheetName val="Size Bar "/>
      <sheetName val="BTS Mode"/>
      <sheetName val="Ton-miles data"/>
      <sheetName val="Ton-miles figure"/>
      <sheetName val="table 3 commodities"/>
      <sheetName val="Commodities ranked by value"/>
      <sheetName val="Commod ranked by tons"/>
      <sheetName val="Commod ranked by ton-miles"/>
      <sheetName val="Commod ranked by miles per ton "/>
      <sheetName val="Commod ranked by val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漁業地域別漁業経営体整理表"/>
      <sheetName val="漁業経営体整理表"/>
      <sheetName val="経営組織別及び経営体階層別検討表"/>
      <sheetName val="経営体階層別１位の漁業種類別検討表"/>
      <sheetName val="従事日数別経営体数"/>
      <sheetName val="使用漁船隻数・トン数・施設数検討表"/>
      <sheetName val="漁労体整理表"/>
      <sheetName val="漁労体数等検討表"/>
      <sheetName val="収獲量検討表"/>
      <sheetName val="漁労体規模別漁獲量"/>
      <sheetName val="漁業種類別魚種別漁（収）穫量検討表"/>
      <sheetName val="主要魚種"/>
      <sheetName val="経営規模別漁業種類別漁獲量検討表"/>
      <sheetName val="経営組織別漁業種類別漁獲量検討表"/>
      <sheetName val="年間海上作業従事日数区分別漁業種類別漁獲量検討表"/>
      <sheetName val="Sheet4"/>
      <sheetName val="Sheet3"/>
      <sheetName val="Sheet2"/>
      <sheetName val="Sheet1"/>
      <sheetName val="Sheet13"/>
      <sheetName val="Sheet1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するデータ案１"/>
      <sheetName val="×関連するデータ案２"/>
      <sheetName val="①20年農業産出額（関連データ）"/>
    </sheetNames>
    <definedNames>
      <definedName name="rv"/>
    </defined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b_p11"/>
    </sheetNames>
    <definedNames>
      <definedName name="Macro_Last"/>
      <definedName name="Macro_Pdn"/>
      <definedName name="Macro_print"/>
      <definedName name="Macro_Pup"/>
      <definedName name="Macro_Quit"/>
      <definedName name="Macro_Start"/>
      <definedName name="Macro_W"/>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表"/>
      <sheetName val="印刷表"/>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1"/>
    </sheetNames>
    <definedNames>
      <definedName name="JumpBack"/>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c1h060"/>
    </sheetNames>
    <definedNames>
      <definedName name="Macro_Exit"/>
      <definedName name="Macro_Pnd"/>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指標表(P2)"/>
      <sheetName val="月別死者(P6)"/>
      <sheetName val="年齢(P7)"/>
      <sheetName val="人口(P8)"/>
      <sheetName val="状態(P9)"/>
      <sheetName val="ＳＢ1(P10)"/>
      <sheetName val="ＳＢ2(P10)"/>
      <sheetName val="年状1(P12)"/>
      <sheetName val="年状2(P13)"/>
      <sheetName val="高状(P14)"/>
      <sheetName val="自歩法(P15)"/>
      <sheetName val="前高状(P16)"/>
      <sheetName val="後高状(P17)"/>
      <sheetName val="自動年(P18)"/>
      <sheetName val="昼夜(P19)"/>
      <sheetName val="昼夜態(P19)"/>
      <sheetName val="昼夜状(P20)"/>
      <sheetName val="昼夜年(P20)"/>
      <sheetName val="昼夜年状(P21)"/>
      <sheetName val="当事者(P22)"/>
      <sheetName val="運転年(P23)"/>
      <sheetName val="運転免(P24)"/>
      <sheetName val="違反(P25)"/>
      <sheetName val="年齢違反(P26)"/>
      <sheetName val="若違反(P27)"/>
      <sheetName val="高違反(P28)"/>
      <sheetName val="飲酒(P29)"/>
      <sheetName val="年齢速度(P30)"/>
      <sheetName val="昼夜速度(P31)"/>
      <sheetName val="類型(P32)"/>
      <sheetName val="年齢類型(P33)"/>
      <sheetName val="類型違反(P34)"/>
      <sheetName val="形状(P35)"/>
      <sheetName val="形状類型(P36)"/>
      <sheetName val="取締(P37)"/>
      <sheetName val="高速・月別(P38･39)"/>
      <sheetName val="高速・路線別(P40)"/>
      <sheetName val="高速・違反別 (P41)"/>
      <sheetName val="高速・車種別(P42･43)"/>
      <sheetName val="高速・類型別(P44)"/>
      <sheetName val="高速・シートベルト(P45）"/>
      <sheetName val="高速・時間別（P46)"/>
      <sheetName val="高速・速度別（P47)"/>
      <sheetName val="高速･昼夜別･速度別(P47)"/>
      <sheetName val="高速・違反(P48)"/>
      <sheetName val="走行キロ（P49)"/>
      <sheetName val="ガソリン軽油(P50)"/>
      <sheetName val="高齢人口(P51)"/>
      <sheetName val="都道府県(P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括"/>
      <sheetName val="粗収益"/>
      <sheetName val="経営費"/>
      <sheetName val="農外"/>
      <sheetName val="年金，固定資産"/>
      <sheetName val="家計費"/>
      <sheetName val="地域別・単"/>
      <sheetName val="地域別・累"/>
      <sheetName val="全農家"/>
      <sheetName val="表紙２"/>
      <sheetName val="消費水準"/>
      <sheetName val="消費水準 (2)"/>
      <sheetName val="利用上の注意"/>
      <sheetName val="利用上の注意 (2)"/>
      <sheetName val="チェック表"/>
      <sheetName val="グラフ"/>
      <sheetName val="１ページ"/>
      <sheetName val="２ページ"/>
      <sheetName val="３ページ"/>
      <sheetName val="４ペー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粗収益</v>
          </cell>
          <cell r="B2" t="str">
            <v>合計</v>
          </cell>
          <cell r="C2" t="str">
            <v>農業現金収入</v>
          </cell>
          <cell r="D2" t="str">
            <v>畜産</v>
          </cell>
        </row>
        <row r="3">
          <cell r="B3" t="str">
            <v>ok</v>
          </cell>
          <cell r="C3" t="str">
            <v>ok</v>
          </cell>
          <cell r="D3" t="str">
            <v>ok</v>
          </cell>
        </row>
        <row r="5">
          <cell r="A5" t="str">
            <v>経営費</v>
          </cell>
          <cell r="B5" t="str">
            <v>合計</v>
          </cell>
          <cell r="C5" t="str">
            <v>農業現金支出</v>
          </cell>
        </row>
        <row r="6">
          <cell r="B6" t="str">
            <v>ok</v>
          </cell>
          <cell r="C6" t="str">
            <v>ok</v>
          </cell>
        </row>
        <row r="8">
          <cell r="A8" t="str">
            <v>農外収入</v>
          </cell>
          <cell r="B8" t="str">
            <v>合計</v>
          </cell>
          <cell r="C8" t="str">
            <v>現金収入</v>
          </cell>
          <cell r="D8" t="str">
            <v>労賃俸給収入</v>
          </cell>
        </row>
        <row r="9">
          <cell r="B9" t="str">
            <v>ok</v>
          </cell>
          <cell r="C9" t="str">
            <v>ok</v>
          </cell>
          <cell r="D9" t="str">
            <v>ok</v>
          </cell>
        </row>
        <row r="11">
          <cell r="A11" t="str">
            <v>農外支出</v>
          </cell>
          <cell r="B11" t="str">
            <v>合計</v>
          </cell>
          <cell r="C11" t="str">
            <v>現金支出</v>
          </cell>
        </row>
        <row r="12">
          <cell r="B12" t="str">
            <v>ok</v>
          </cell>
          <cell r="C12" t="str">
            <v>ok</v>
          </cell>
        </row>
        <row r="14">
          <cell r="A14" t="str">
            <v>年金</v>
          </cell>
          <cell r="B14" t="str">
            <v>合計</v>
          </cell>
        </row>
        <row r="15">
          <cell r="B15" t="str">
            <v>ok</v>
          </cell>
        </row>
        <row r="17">
          <cell r="A17" t="str">
            <v>家計費</v>
          </cell>
          <cell r="B17" t="str">
            <v>合計</v>
          </cell>
          <cell r="C17" t="str">
            <v>現金支出</v>
          </cell>
        </row>
        <row r="18">
          <cell r="B18" t="str">
            <v>ok</v>
          </cell>
          <cell r="C18" t="str">
            <v>ok</v>
          </cell>
        </row>
        <row r="20">
          <cell r="A20" t="str">
            <v>全農家</v>
          </cell>
          <cell r="B20" t="str">
            <v>合計</v>
          </cell>
          <cell r="C20" t="str">
            <v>現金支出</v>
          </cell>
        </row>
        <row r="21">
          <cell r="B21" t="str">
            <v>ok</v>
          </cell>
          <cell r="C21" t="str">
            <v>ok</v>
          </cell>
        </row>
      </sheetData>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
      <sheetName val="Graph Synthèse"/>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 (関東農政局) (2)"/>
      <sheetName val="１７主要 増減率 (原数) "/>
      <sheetName val="１７主要 (関東農政局) (原数)"/>
      <sheetName val="主要 (関東農政局)"/>
      <sheetName val="１６年産原数（主産県組み替え）"/>
      <sheetName val="果樹計（県別）"/>
      <sheetName val="みかん計、早生温州、ハウスみかん、極早生"/>
      <sheetName val="普通温州、なつみかん、はっさく、いよかん"/>
      <sheetName val="ネーブルオレンジ、りんご計、ふじ、つがる"/>
      <sheetName val="ジョナゴールド、王林、陸奥，その他りんご"/>
      <sheetName val="日本なし計、幸水、豊水、二十世紀"/>
      <sheetName val="新高、日本なしその他、西洋なし計、ﾗ･ﾌﾗﾝｽ"/>
      <sheetName val="ﾊﾞｰレット、ﾏｯｸｽ・ﾚｯﾄ・ﾊﾞｰﾄﾚｯﾄ、西洋なしその他"/>
      <sheetName val="かき計、富有、次郎、西村早生"/>
      <sheetName val="その他甘がき、平種無，刀根早生、その他渋がき"/>
      <sheetName val="びわ、もも計、白鳳、日川白鳳"/>
      <sheetName val="川中島白桃、浅間白桃、あかつき、その他もも"/>
      <sheetName val="すもも、おうとう、佐藤錦、高砂"/>
      <sheetName val="うめ計、南高、白加賀、うめその他"/>
      <sheetName val="ぶどう計、デラウエア、キャンベルアーリー、マスカットベーリーA"/>
      <sheetName val="甲州、巨峰、甲斐路、ピオーネ"/>
      <sheetName val="ぶどうその他、くり、キウイフルーツ"/>
      <sheetName val="関数の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B6">
            <v>0</v>
          </cell>
          <cell r="C6">
            <v>0</v>
          </cell>
        </row>
        <row r="7">
          <cell r="B7">
            <v>1000</v>
          </cell>
          <cell r="C7">
            <v>-1</v>
          </cell>
        </row>
        <row r="8">
          <cell r="B8">
            <v>10000</v>
          </cell>
          <cell r="C8">
            <v>-2</v>
          </cell>
        </row>
        <row r="9">
          <cell r="B9">
            <v>1000000</v>
          </cell>
          <cell r="C9">
            <v>-3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依頼票"/>
    </sheetNames>
    <sheetDataSet>
      <sheetData sheetId="0">
        <row r="76">
          <cell r="F76" t="str">
            <v>曜▼</v>
          </cell>
        </row>
        <row r="77">
          <cell r="E77" t="str">
            <v>レ</v>
          </cell>
          <cell r="F77" t="str">
            <v>（日）</v>
          </cell>
        </row>
        <row r="78">
          <cell r="F78" t="str">
            <v>（月）</v>
          </cell>
        </row>
        <row r="79">
          <cell r="F79" t="str">
            <v>（火）</v>
          </cell>
        </row>
        <row r="80">
          <cell r="F80" t="str">
            <v>（水）</v>
          </cell>
        </row>
        <row r="81">
          <cell r="F81" t="str">
            <v>（木）</v>
          </cell>
        </row>
        <row r="82">
          <cell r="F82" t="str">
            <v>（金）</v>
          </cell>
        </row>
        <row r="83">
          <cell r="F83" t="str">
            <v>（土）</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REF"/>
      <sheetName val="取りセン16.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91305（乗車）"/>
      <sheetName val="T091305（降車）"/>
      <sheetName val="メモ"/>
      <sheetName val="T091305（乗降人員）"/>
    </sheetNames>
    <sheetDataSet>
      <sheetData sheetId="0"/>
      <sheetData sheetId="1">
        <row r="3">
          <cell r="F3">
            <v>366</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データ"/>
      <sheetName val="調査票印刷データ_県"/>
    </sheetNames>
    <sheetDataSet>
      <sheetData sheetId="0" refreshError="1"/>
      <sheetData sheetId="1">
        <row r="1">
          <cell r="A1" t="str">
            <v>番号</v>
          </cell>
          <cell r="B1" t="str">
            <v>都道府県番号</v>
          </cell>
          <cell r="C1" t="str">
            <v>都道府県番号１</v>
          </cell>
          <cell r="D1" t="str">
            <v>都道府県番号２</v>
          </cell>
          <cell r="E1" t="str">
            <v>都道府県内一連番号</v>
          </cell>
          <cell r="F1" t="str">
            <v>整理番号１</v>
          </cell>
          <cell r="G1" t="str">
            <v>整理番号２</v>
          </cell>
          <cell r="H1" t="str">
            <v>整理番号３</v>
          </cell>
          <cell r="I1" t="str">
            <v>整理番号４</v>
          </cell>
          <cell r="J1" t="str">
            <v>整理番号５</v>
          </cell>
          <cell r="K1" t="str">
            <v>経済省対象フラグ</v>
          </cell>
          <cell r="L1" t="str">
            <v>企業名</v>
          </cell>
          <cell r="M1" t="str">
            <v>事業所名</v>
          </cell>
          <cell r="N1" t="str">
            <v>郵便番号</v>
          </cell>
          <cell r="O1" t="str">
            <v>都道府県名</v>
          </cell>
          <cell r="P1" t="str">
            <v>市区町村名</v>
          </cell>
          <cell r="Q1" t="str">
            <v>所在地番地</v>
          </cell>
          <cell r="R1" t="str">
            <v>品目番号1</v>
          </cell>
          <cell r="S1" t="str">
            <v>品目名称1</v>
          </cell>
          <cell r="T1" t="str">
            <v>品目番号2</v>
          </cell>
          <cell r="U1" t="str">
            <v>品目名称2</v>
          </cell>
          <cell r="V1" t="str">
            <v>品目番号3</v>
          </cell>
          <cell r="W1" t="str">
            <v>品目名称3</v>
          </cell>
          <cell r="X1" t="str">
            <v>品目番号4</v>
          </cell>
          <cell r="Y1" t="str">
            <v>品目名称4</v>
          </cell>
          <cell r="Z1" t="str">
            <v>品目番号5</v>
          </cell>
          <cell r="AA1" t="str">
            <v>品目名称5</v>
          </cell>
          <cell r="AB1" t="str">
            <v>印刷対象区分</v>
          </cell>
          <cell r="AC1" t="str">
            <v>参考経済産業局</v>
          </cell>
          <cell r="AD1" t="str">
            <v>参考経済産業局名称</v>
          </cell>
          <cell r="AE1" t="str">
            <v>同一事業所内番号</v>
          </cell>
          <cell r="AF1" t="str">
            <v>同一事業所内番号MAX</v>
          </cell>
        </row>
        <row r="2">
          <cell r="A2">
            <v>1</v>
          </cell>
          <cell r="B2">
            <v>31</v>
          </cell>
          <cell r="C2">
            <v>3</v>
          </cell>
          <cell r="D2">
            <v>1</v>
          </cell>
          <cell r="E2" t="str">
            <v>00001</v>
          </cell>
          <cell r="F2" t="str">
            <v>0</v>
          </cell>
          <cell r="G2" t="str">
            <v>0</v>
          </cell>
          <cell r="H2" t="str">
            <v>0</v>
          </cell>
          <cell r="I2" t="str">
            <v>0</v>
          </cell>
          <cell r="J2" t="str">
            <v>1</v>
          </cell>
          <cell r="K2">
            <v>0</v>
          </cell>
          <cell r="L2" t="str">
            <v>ＸＸＸＸＸＸ</v>
          </cell>
          <cell r="M2" t="str">
            <v>ＡＡＡＡＡ</v>
          </cell>
          <cell r="O2" t="str">
            <v>広島県</v>
          </cell>
          <cell r="P2" t="str">
            <v>広島市安佐南区ＸＸＸＸＸ１－１－１</v>
          </cell>
          <cell r="R2" t="str">
            <v>００１</v>
          </cell>
          <cell r="S2" t="str">
            <v>ＳＳＳ</v>
          </cell>
          <cell r="T2" t="str">
            <v>００２</v>
          </cell>
          <cell r="U2" t="str">
            <v>123456789012345</v>
          </cell>
          <cell r="AE2">
            <v>1</v>
          </cell>
          <cell r="AF2">
            <v>1</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ＥＲＤ_OLD"/>
      <sheetName val="ＥＲＤ_20011029"/>
      <sheetName val="正規化版"/>
      <sheetName val="バックアップ１"/>
      <sheetName val="Sheet1"/>
      <sheetName val="とりあえず保存"/>
      <sheetName val="ＥＲＤ"/>
      <sheetName val="結果表・表頭・表側対比一覧"/>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sheetName val="82"/>
      <sheetName val="83"/>
      <sheetName val="84"/>
      <sheetName val="86"/>
      <sheetName val="87"/>
      <sheetName val="88"/>
      <sheetName val="89"/>
      <sheetName val="90"/>
      <sheetName val="91"/>
      <sheetName val="92"/>
      <sheetName val="93"/>
      <sheetName val="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農家DO NOT TOUCH"/>
      <sheetName val="鹿児島"/>
      <sheetName val="沖縄"/>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
      <sheetName val="data"/>
      <sheetName val="DIFAN"/>
      <sheetName val="REM"/>
    </sheetNames>
    <sheetDataSet>
      <sheetData sheetId="0" refreshError="1"/>
      <sheetData sheetId="1">
        <row r="1">
          <cell r="C1" t="str">
            <v>2</v>
          </cell>
          <cell r="D1" t="str">
            <v>3</v>
          </cell>
          <cell r="F1" t="str">
            <v>4</v>
          </cell>
          <cell r="G1" t="str">
            <v>5</v>
          </cell>
          <cell r="H1" t="str">
            <v>6</v>
          </cell>
          <cell r="I1" t="str">
            <v>7</v>
          </cell>
          <cell r="J1" t="str">
            <v>8</v>
          </cell>
          <cell r="K1" t="str">
            <v>9</v>
          </cell>
          <cell r="L1" t="str">
            <v>10</v>
          </cell>
          <cell r="M1" t="str">
            <v>11</v>
          </cell>
          <cell r="N1" t="str">
            <v>12</v>
          </cell>
          <cell r="O1" t="str">
            <v>13</v>
          </cell>
          <cell r="P1" t="str">
            <v>14</v>
          </cell>
          <cell r="Q1" t="str">
            <v>15</v>
          </cell>
          <cell r="R1" t="str">
            <v>16</v>
          </cell>
          <cell r="S1" t="str">
            <v>17</v>
          </cell>
          <cell r="T1" t="str">
            <v>18</v>
          </cell>
          <cell r="U1" t="str">
            <v>19</v>
          </cell>
          <cell r="V1" t="str">
            <v>20</v>
          </cell>
          <cell r="W1" t="str">
            <v>21</v>
          </cell>
          <cell r="X1" t="str">
            <v>22</v>
          </cell>
          <cell r="Y1" t="str">
            <v>23</v>
          </cell>
          <cell r="Z1" t="str">
            <v>24</v>
          </cell>
        </row>
        <row r="2">
          <cell r="F2" t="str">
            <v>E f f e c t i f s   à   l a   f i n   d e   l ' a n n é e</v>
          </cell>
          <cell r="Q2" t="str">
            <v>E f f e c t i f s   m o y e n s   a n n u e l s</v>
          </cell>
        </row>
        <row r="3">
          <cell r="F3" t="str">
            <v>Loco-</v>
          </cell>
          <cell r="K3" t="str">
            <v>Automotrices</v>
          </cell>
          <cell r="O3" t="str">
            <v>Automotrices</v>
          </cell>
        </row>
        <row r="4">
          <cell r="E4" t="str">
            <v>écar-</v>
          </cell>
          <cell r="F4" t="str">
            <v>motives</v>
          </cell>
          <cell r="G4" t="str">
            <v>Locomotives</v>
          </cell>
          <cell r="I4" t="str">
            <v>Locomotives</v>
          </cell>
          <cell r="K4" t="str">
            <v>diesel</v>
          </cell>
          <cell r="O4" t="str">
            <v xml:space="preserve"> électriques</v>
          </cell>
          <cell r="Q4" t="str">
            <v>Locomotives</v>
          </cell>
          <cell r="S4" t="str">
            <v>Locomotives</v>
          </cell>
          <cell r="U4" t="str">
            <v>Locomotives</v>
          </cell>
          <cell r="W4" t="str">
            <v>Automotrices</v>
          </cell>
          <cell r="Y4" t="str">
            <v>Automotrices</v>
          </cell>
        </row>
        <row r="5">
          <cell r="E5" t="str">
            <v xml:space="preserve">tement </v>
          </cell>
          <cell r="F5" t="str">
            <v>à</v>
          </cell>
          <cell r="G5" t="str">
            <v>diesel</v>
          </cell>
          <cell r="I5" t="str">
            <v>électriques</v>
          </cell>
          <cell r="K5" t="str">
            <v>Isolées</v>
          </cell>
          <cell r="L5" t="str">
            <v>Rames</v>
          </cell>
          <cell r="N5" t="str">
            <v>Isolées</v>
          </cell>
          <cell r="O5" t="str">
            <v>Rames</v>
          </cell>
          <cell r="Q5" t="str">
            <v>à vapeur</v>
          </cell>
          <cell r="S5" t="str">
            <v>diesel</v>
          </cell>
          <cell r="U5" t="str">
            <v>électriques</v>
          </cell>
          <cell r="W5" t="str">
            <v>diesel</v>
          </cell>
          <cell r="Y5" t="str">
            <v>électriques</v>
          </cell>
        </row>
        <row r="6">
          <cell r="F6" t="str">
            <v>vapeur</v>
          </cell>
          <cell r="L6" t="str">
            <v>indéformables</v>
          </cell>
          <cell r="O6" t="str">
            <v>indéformables</v>
          </cell>
        </row>
        <row r="7">
          <cell r="C7" t="str">
            <v>Réseaux</v>
          </cell>
          <cell r="D7" t="str">
            <v>Année</v>
          </cell>
          <cell r="E7" t="str">
            <v>des</v>
          </cell>
          <cell r="R7" t="str">
            <v>dont</v>
          </cell>
          <cell r="T7" t="str">
            <v>dont</v>
          </cell>
          <cell r="V7" t="str">
            <v>dont</v>
          </cell>
          <cell r="X7" t="str">
            <v>dont</v>
          </cell>
          <cell r="Z7" t="str">
            <v>dont</v>
          </cell>
        </row>
        <row r="8">
          <cell r="H8" t="str">
            <v>dont</v>
          </cell>
          <cell r="J8" t="str">
            <v>dont</v>
          </cell>
          <cell r="M8" t="str">
            <v>Nombre</v>
          </cell>
          <cell r="P8" t="str">
            <v>Nombre</v>
          </cell>
          <cell r="R8" t="str">
            <v>immobili-</v>
          </cell>
          <cell r="T8" t="str">
            <v>immobili-</v>
          </cell>
          <cell r="V8" t="str">
            <v>immobili-</v>
          </cell>
          <cell r="X8" t="str">
            <v>immobili-</v>
          </cell>
          <cell r="Z8" t="str">
            <v>immobili-</v>
          </cell>
        </row>
        <row r="9">
          <cell r="E9" t="str">
            <v>rails</v>
          </cell>
          <cell r="F9" t="str">
            <v>Nombre</v>
          </cell>
          <cell r="G9" t="str">
            <v>Nombre</v>
          </cell>
          <cell r="H9" t="str">
            <v>supérieures</v>
          </cell>
          <cell r="I9" t="str">
            <v>Nombre</v>
          </cell>
          <cell r="J9" t="str">
            <v>supérieures</v>
          </cell>
          <cell r="K9" t="str">
            <v>Nombre</v>
          </cell>
          <cell r="L9" t="str">
            <v>Nombre</v>
          </cell>
          <cell r="M9" t="str">
            <v>total</v>
          </cell>
          <cell r="N9" t="str">
            <v>Nombre</v>
          </cell>
          <cell r="O9" t="str">
            <v>Nombre</v>
          </cell>
          <cell r="P9" t="str">
            <v>total</v>
          </cell>
          <cell r="Q9" t="str">
            <v>Total</v>
          </cell>
          <cell r="R9" t="str">
            <v>sées pour</v>
          </cell>
          <cell r="S9" t="str">
            <v>Total</v>
          </cell>
          <cell r="T9" t="str">
            <v>sées pour</v>
          </cell>
          <cell r="U9" t="str">
            <v>Total</v>
          </cell>
          <cell r="V9" t="str">
            <v>sées pour</v>
          </cell>
          <cell r="W9" t="str">
            <v>Total</v>
          </cell>
          <cell r="X9" t="str">
            <v>sées pour</v>
          </cell>
          <cell r="Y9" t="str">
            <v>Total</v>
          </cell>
          <cell r="Z9" t="str">
            <v>sées pour</v>
          </cell>
        </row>
        <row r="10">
          <cell r="F10" t="str">
            <v>total</v>
          </cell>
          <cell r="G10" t="str">
            <v>total</v>
          </cell>
          <cell r="H10" t="str">
            <v>à</v>
          </cell>
          <cell r="I10" t="str">
            <v>total</v>
          </cell>
          <cell r="J10" t="str">
            <v>à</v>
          </cell>
          <cell r="K10" t="str">
            <v>total</v>
          </cell>
          <cell r="M10" t="str">
            <v>des</v>
          </cell>
          <cell r="N10" t="str">
            <v>total</v>
          </cell>
          <cell r="P10" t="str">
            <v>des</v>
          </cell>
          <cell r="R10" t="str">
            <v>entretien</v>
          </cell>
          <cell r="T10" t="str">
            <v>entretien</v>
          </cell>
          <cell r="V10" t="str">
            <v>entretien</v>
          </cell>
          <cell r="X10" t="str">
            <v>entretien</v>
          </cell>
          <cell r="Z10" t="str">
            <v>entretien</v>
          </cell>
        </row>
        <row r="11">
          <cell r="H11" t="str">
            <v>1 500 kW</v>
          </cell>
          <cell r="J11" t="str">
            <v>3 000 kW</v>
          </cell>
          <cell r="M11" t="str">
            <v>véhicules</v>
          </cell>
          <cell r="P11" t="str">
            <v>véhicules</v>
          </cell>
          <cell r="R11" t="str">
            <v>et</v>
          </cell>
          <cell r="T11" t="str">
            <v>et</v>
          </cell>
          <cell r="V11" t="str">
            <v>et</v>
          </cell>
          <cell r="X11" t="str">
            <v>et</v>
          </cell>
          <cell r="Z11" t="str">
            <v>et</v>
          </cell>
        </row>
        <row r="12">
          <cell r="R12" t="str">
            <v>réparation</v>
          </cell>
          <cell r="T12" t="str">
            <v>réparation</v>
          </cell>
          <cell r="V12" t="str">
            <v>réparation</v>
          </cell>
          <cell r="X12" t="str">
            <v>réparation</v>
          </cell>
          <cell r="Z12" t="str">
            <v>réparation</v>
          </cell>
        </row>
        <row r="13">
          <cell r="A13" t="str">
            <v>AAEN1999</v>
          </cell>
          <cell r="B13" t="str">
            <v>DE</v>
          </cell>
          <cell r="C13" t="str">
            <v>AAE</v>
          </cell>
          <cell r="D13">
            <v>1999</v>
          </cell>
          <cell r="E13" t="str">
            <v>N</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row>
        <row r="14">
          <cell r="A14" t="str">
            <v>AAEN1998</v>
          </cell>
          <cell r="B14" t="str">
            <v>DE</v>
          </cell>
          <cell r="C14" t="str">
            <v>AAE</v>
          </cell>
          <cell r="D14">
            <v>1998</v>
          </cell>
          <cell r="E14" t="str">
            <v>N</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row>
        <row r="15">
          <cell r="A15" t="str">
            <v>AAR Class 1N1998</v>
          </cell>
          <cell r="B15" t="str">
            <v>US</v>
          </cell>
          <cell r="C15" t="str">
            <v>AAR Class 1</v>
          </cell>
          <cell r="D15">
            <v>1998</v>
          </cell>
          <cell r="E15" t="str">
            <v>N</v>
          </cell>
          <cell r="F15">
            <v>0</v>
          </cell>
          <cell r="G15">
            <v>20261</v>
          </cell>
          <cell r="H15" t="str">
            <v>...</v>
          </cell>
          <cell r="I15">
            <v>0</v>
          </cell>
          <cell r="J15">
            <v>0</v>
          </cell>
          <cell r="K15">
            <v>0</v>
          </cell>
          <cell r="L15">
            <v>0</v>
          </cell>
          <cell r="M15">
            <v>0</v>
          </cell>
          <cell r="N15">
            <v>0</v>
          </cell>
          <cell r="O15">
            <v>0</v>
          </cell>
          <cell r="P15">
            <v>0</v>
          </cell>
          <cell r="Q15">
            <v>0</v>
          </cell>
          <cell r="R15">
            <v>0</v>
          </cell>
          <cell r="S15" t="str">
            <v>...</v>
          </cell>
          <cell r="T15" t="str">
            <v>...</v>
          </cell>
          <cell r="U15">
            <v>0</v>
          </cell>
          <cell r="V15">
            <v>0</v>
          </cell>
          <cell r="W15">
            <v>0</v>
          </cell>
          <cell r="X15">
            <v>0</v>
          </cell>
          <cell r="Y15">
            <v>0</v>
          </cell>
          <cell r="Z15">
            <v>0</v>
          </cell>
        </row>
        <row r="16">
          <cell r="A16" t="str">
            <v>AAR Class 1N1999</v>
          </cell>
          <cell r="B16" t="str">
            <v>US</v>
          </cell>
          <cell r="C16" t="str">
            <v>AAR Class 1</v>
          </cell>
          <cell r="D16">
            <v>1999</v>
          </cell>
          <cell r="E16" t="str">
            <v>N</v>
          </cell>
          <cell r="F16">
            <v>0</v>
          </cell>
          <cell r="G16">
            <v>20256</v>
          </cell>
          <cell r="H16" t="str">
            <v>...</v>
          </cell>
          <cell r="I16">
            <v>0</v>
          </cell>
          <cell r="J16">
            <v>0</v>
          </cell>
          <cell r="K16">
            <v>0</v>
          </cell>
          <cell r="L16">
            <v>0</v>
          </cell>
          <cell r="M16">
            <v>0</v>
          </cell>
          <cell r="N16">
            <v>0</v>
          </cell>
          <cell r="O16">
            <v>0</v>
          </cell>
          <cell r="P16">
            <v>0</v>
          </cell>
          <cell r="Q16">
            <v>0</v>
          </cell>
          <cell r="R16">
            <v>0</v>
          </cell>
          <cell r="S16" t="str">
            <v>...</v>
          </cell>
          <cell r="T16" t="str">
            <v>...</v>
          </cell>
          <cell r="U16">
            <v>0</v>
          </cell>
          <cell r="V16">
            <v>0</v>
          </cell>
          <cell r="W16">
            <v>0</v>
          </cell>
          <cell r="X16">
            <v>0</v>
          </cell>
          <cell r="Y16">
            <v>0</v>
          </cell>
          <cell r="Z16">
            <v>0</v>
          </cell>
        </row>
        <row r="17">
          <cell r="A17" t="str">
            <v>AMTRAKN1999</v>
          </cell>
          <cell r="B17" t="str">
            <v>US</v>
          </cell>
          <cell r="C17" t="str">
            <v>AMTRAK</v>
          </cell>
          <cell r="D17">
            <v>1999</v>
          </cell>
          <cell r="E17" t="str">
            <v>N</v>
          </cell>
          <cell r="F17">
            <v>0</v>
          </cell>
          <cell r="G17" t="str">
            <v>...</v>
          </cell>
          <cell r="H17" t="str">
            <v>...</v>
          </cell>
          <cell r="I17" t="str">
            <v>...</v>
          </cell>
          <cell r="J17">
            <v>0</v>
          </cell>
          <cell r="K17">
            <v>0</v>
          </cell>
          <cell r="L17">
            <v>0</v>
          </cell>
          <cell r="M17">
            <v>0</v>
          </cell>
          <cell r="N17">
            <v>0</v>
          </cell>
          <cell r="O17">
            <v>0</v>
          </cell>
          <cell r="P17">
            <v>0</v>
          </cell>
          <cell r="Q17">
            <v>0</v>
          </cell>
          <cell r="R17">
            <v>0</v>
          </cell>
          <cell r="S17" t="str">
            <v>...</v>
          </cell>
          <cell r="T17" t="str">
            <v>...</v>
          </cell>
          <cell r="U17" t="str">
            <v>...</v>
          </cell>
          <cell r="V17">
            <v>0</v>
          </cell>
          <cell r="W17">
            <v>0</v>
          </cell>
          <cell r="X17">
            <v>0</v>
          </cell>
          <cell r="Y17">
            <v>0</v>
          </cell>
          <cell r="Z17">
            <v>0</v>
          </cell>
        </row>
        <row r="18">
          <cell r="A18" t="str">
            <v>AMTRAKN1998</v>
          </cell>
          <cell r="B18" t="str">
            <v>US</v>
          </cell>
          <cell r="C18" t="str">
            <v>AMTRAK</v>
          </cell>
          <cell r="D18">
            <v>1998</v>
          </cell>
          <cell r="E18" t="str">
            <v>N</v>
          </cell>
          <cell r="F18">
            <v>0</v>
          </cell>
          <cell r="G18">
            <v>362</v>
          </cell>
          <cell r="H18" t="str">
            <v>...</v>
          </cell>
          <cell r="I18" t="str">
            <v>...</v>
          </cell>
          <cell r="J18">
            <v>0</v>
          </cell>
          <cell r="K18">
            <v>0</v>
          </cell>
          <cell r="L18">
            <v>0</v>
          </cell>
          <cell r="M18">
            <v>0</v>
          </cell>
          <cell r="N18">
            <v>0</v>
          </cell>
          <cell r="O18">
            <v>0</v>
          </cell>
          <cell r="P18">
            <v>0</v>
          </cell>
          <cell r="Q18">
            <v>0</v>
          </cell>
          <cell r="R18">
            <v>0</v>
          </cell>
          <cell r="S18" t="str">
            <v>...</v>
          </cell>
          <cell r="T18" t="str">
            <v>...</v>
          </cell>
          <cell r="U18" t="str">
            <v>...</v>
          </cell>
          <cell r="V18">
            <v>0</v>
          </cell>
          <cell r="W18">
            <v>0</v>
          </cell>
          <cell r="X18">
            <v>0</v>
          </cell>
          <cell r="Y18">
            <v>0</v>
          </cell>
          <cell r="Z18">
            <v>0</v>
          </cell>
        </row>
        <row r="19">
          <cell r="A19" t="str">
            <v>ARCE1998</v>
          </cell>
          <cell r="B19" t="str">
            <v>JO</v>
          </cell>
          <cell r="C19" t="str">
            <v>ARC</v>
          </cell>
          <cell r="D19">
            <v>1998</v>
          </cell>
          <cell r="E19" t="str">
            <v>E</v>
          </cell>
          <cell r="F19">
            <v>0</v>
          </cell>
          <cell r="G19" t="str">
            <v>...</v>
          </cell>
          <cell r="H19" t="str">
            <v>...</v>
          </cell>
          <cell r="I19">
            <v>0</v>
          </cell>
          <cell r="J19">
            <v>0</v>
          </cell>
          <cell r="K19">
            <v>0</v>
          </cell>
          <cell r="L19">
            <v>0</v>
          </cell>
          <cell r="M19">
            <v>0</v>
          </cell>
          <cell r="N19">
            <v>0</v>
          </cell>
          <cell r="O19">
            <v>0</v>
          </cell>
          <cell r="P19">
            <v>0</v>
          </cell>
          <cell r="Q19">
            <v>0</v>
          </cell>
          <cell r="R19">
            <v>0</v>
          </cell>
          <cell r="S19" t="str">
            <v>...</v>
          </cell>
          <cell r="T19" t="str">
            <v>...</v>
          </cell>
          <cell r="U19">
            <v>0</v>
          </cell>
          <cell r="V19">
            <v>0</v>
          </cell>
          <cell r="W19">
            <v>0</v>
          </cell>
          <cell r="X19">
            <v>0</v>
          </cell>
          <cell r="Y19">
            <v>0</v>
          </cell>
          <cell r="Z19">
            <v>0</v>
          </cell>
        </row>
        <row r="20">
          <cell r="A20" t="str">
            <v>ARCE1999</v>
          </cell>
          <cell r="B20" t="str">
            <v>JO</v>
          </cell>
          <cell r="C20" t="str">
            <v>ARC</v>
          </cell>
          <cell r="D20">
            <v>1999</v>
          </cell>
          <cell r="E20" t="str">
            <v>E</v>
          </cell>
          <cell r="F20">
            <v>0</v>
          </cell>
          <cell r="G20" t="str">
            <v>...</v>
          </cell>
          <cell r="H20" t="str">
            <v>...</v>
          </cell>
          <cell r="I20">
            <v>0</v>
          </cell>
          <cell r="J20">
            <v>0</v>
          </cell>
          <cell r="K20">
            <v>0</v>
          </cell>
          <cell r="L20" t="str">
            <v>...</v>
          </cell>
          <cell r="M20">
            <v>0</v>
          </cell>
          <cell r="N20">
            <v>0</v>
          </cell>
          <cell r="O20">
            <v>0</v>
          </cell>
          <cell r="P20">
            <v>0</v>
          </cell>
          <cell r="Q20">
            <v>0</v>
          </cell>
          <cell r="R20">
            <v>0</v>
          </cell>
          <cell r="S20" t="str">
            <v>...</v>
          </cell>
          <cell r="T20" t="str">
            <v>...</v>
          </cell>
          <cell r="U20">
            <v>0</v>
          </cell>
          <cell r="V20" t="str">
            <v>...</v>
          </cell>
          <cell r="W20">
            <v>0</v>
          </cell>
          <cell r="X20">
            <v>0</v>
          </cell>
          <cell r="Y20">
            <v>0</v>
          </cell>
          <cell r="Z20">
            <v>0</v>
          </cell>
        </row>
        <row r="21">
          <cell r="A21" t="str">
            <v>ARML1998</v>
          </cell>
          <cell r="B21" t="str">
            <v>AM</v>
          </cell>
          <cell r="C21" t="str">
            <v>ARM</v>
          </cell>
          <cell r="D21">
            <v>1998</v>
          </cell>
          <cell r="E21" t="str">
            <v>L</v>
          </cell>
          <cell r="F21">
            <v>0</v>
          </cell>
          <cell r="G21">
            <v>11</v>
          </cell>
          <cell r="H21" t="str">
            <v>...</v>
          </cell>
          <cell r="I21">
            <v>46</v>
          </cell>
          <cell r="J21" t="str">
            <v>...</v>
          </cell>
          <cell r="K21">
            <v>0</v>
          </cell>
          <cell r="L21">
            <v>0</v>
          </cell>
          <cell r="M21">
            <v>0</v>
          </cell>
          <cell r="N21">
            <v>0</v>
          </cell>
          <cell r="O21">
            <v>28</v>
          </cell>
          <cell r="P21" t="str">
            <v>...</v>
          </cell>
          <cell r="Q21">
            <v>0</v>
          </cell>
          <cell r="R21">
            <v>0</v>
          </cell>
          <cell r="S21" t="str">
            <v>...</v>
          </cell>
          <cell r="T21" t="str">
            <v>...</v>
          </cell>
          <cell r="U21" t="str">
            <v>...</v>
          </cell>
          <cell r="V21" t="str">
            <v>...</v>
          </cell>
          <cell r="W21">
            <v>0</v>
          </cell>
          <cell r="X21">
            <v>0</v>
          </cell>
          <cell r="Y21" t="str">
            <v>...</v>
          </cell>
          <cell r="Z21" t="str">
            <v>...</v>
          </cell>
        </row>
        <row r="22">
          <cell r="A22" t="str">
            <v>ARML1999</v>
          </cell>
          <cell r="B22" t="str">
            <v>AM</v>
          </cell>
          <cell r="C22" t="str">
            <v>ARM</v>
          </cell>
          <cell r="D22">
            <v>1999</v>
          </cell>
          <cell r="E22" t="str">
            <v>L</v>
          </cell>
          <cell r="F22">
            <v>0</v>
          </cell>
          <cell r="G22" t="str">
            <v>...</v>
          </cell>
          <cell r="H22" t="str">
            <v>...</v>
          </cell>
          <cell r="I22" t="str">
            <v>...</v>
          </cell>
          <cell r="J22" t="str">
            <v>...</v>
          </cell>
          <cell r="K22">
            <v>0</v>
          </cell>
          <cell r="L22">
            <v>0</v>
          </cell>
          <cell r="M22">
            <v>0</v>
          </cell>
          <cell r="N22">
            <v>0</v>
          </cell>
          <cell r="O22" t="str">
            <v>...</v>
          </cell>
          <cell r="P22" t="str">
            <v>...</v>
          </cell>
          <cell r="Q22">
            <v>0</v>
          </cell>
          <cell r="R22">
            <v>0</v>
          </cell>
          <cell r="S22" t="str">
            <v>...</v>
          </cell>
          <cell r="T22" t="str">
            <v>...</v>
          </cell>
          <cell r="U22" t="str">
            <v>...</v>
          </cell>
          <cell r="V22" t="str">
            <v>...</v>
          </cell>
          <cell r="W22">
            <v>0</v>
          </cell>
          <cell r="X22">
            <v>0</v>
          </cell>
          <cell r="Y22" t="str">
            <v>...</v>
          </cell>
          <cell r="Z22" t="str">
            <v>...</v>
          </cell>
        </row>
        <row r="23">
          <cell r="A23" t="str">
            <v>ATOCN1998</v>
          </cell>
          <cell r="B23" t="str">
            <v>GB</v>
          </cell>
          <cell r="C23" t="str">
            <v>ATOC</v>
          </cell>
          <cell r="D23">
            <v>1998</v>
          </cell>
          <cell r="E23" t="str">
            <v>N</v>
          </cell>
          <cell r="F23">
            <v>0</v>
          </cell>
          <cell r="G23" t="str">
            <v>...</v>
          </cell>
          <cell r="H23" t="str">
            <v>...</v>
          </cell>
          <cell r="I23" t="str">
            <v>...</v>
          </cell>
          <cell r="J23" t="str">
            <v>...</v>
          </cell>
          <cell r="K23" t="str">
            <v>...</v>
          </cell>
          <cell r="L23" t="str">
            <v>...</v>
          </cell>
          <cell r="M23" t="str">
            <v>...</v>
          </cell>
          <cell r="N23" t="str">
            <v>...</v>
          </cell>
          <cell r="O23" t="str">
            <v>...</v>
          </cell>
          <cell r="P23" t="str">
            <v>...</v>
          </cell>
          <cell r="Q23">
            <v>0</v>
          </cell>
          <cell r="R23">
            <v>0</v>
          </cell>
          <cell r="S23" t="str">
            <v>...</v>
          </cell>
          <cell r="T23" t="str">
            <v>...</v>
          </cell>
          <cell r="U23" t="str">
            <v>...</v>
          </cell>
          <cell r="V23" t="str">
            <v>...</v>
          </cell>
          <cell r="W23" t="str">
            <v>...</v>
          </cell>
          <cell r="X23" t="str">
            <v>...</v>
          </cell>
          <cell r="Y23" t="str">
            <v>...</v>
          </cell>
          <cell r="Z23" t="str">
            <v>...</v>
          </cell>
        </row>
        <row r="24">
          <cell r="A24" t="str">
            <v>ATOCN1999</v>
          </cell>
          <cell r="B24" t="str">
            <v>GB</v>
          </cell>
          <cell r="C24" t="str">
            <v>ATOC</v>
          </cell>
          <cell r="D24">
            <v>1999</v>
          </cell>
          <cell r="E24" t="str">
            <v>N</v>
          </cell>
          <cell r="F24">
            <v>0</v>
          </cell>
          <cell r="G24" t="str">
            <v>...</v>
          </cell>
          <cell r="H24" t="str">
            <v>...</v>
          </cell>
          <cell r="I24" t="str">
            <v>...</v>
          </cell>
          <cell r="J24" t="str">
            <v>...</v>
          </cell>
          <cell r="K24" t="str">
            <v>...</v>
          </cell>
          <cell r="L24" t="str">
            <v>...</v>
          </cell>
          <cell r="M24" t="str">
            <v>...</v>
          </cell>
          <cell r="N24" t="str">
            <v>...</v>
          </cell>
          <cell r="O24" t="str">
            <v>...</v>
          </cell>
          <cell r="P24" t="str">
            <v>...</v>
          </cell>
          <cell r="Q24">
            <v>0</v>
          </cell>
          <cell r="R24">
            <v>0</v>
          </cell>
          <cell r="S24" t="str">
            <v>...</v>
          </cell>
          <cell r="T24" t="str">
            <v>...</v>
          </cell>
          <cell r="U24" t="str">
            <v>...</v>
          </cell>
          <cell r="V24" t="str">
            <v>...</v>
          </cell>
          <cell r="W24" t="str">
            <v>...</v>
          </cell>
          <cell r="X24" t="str">
            <v>...</v>
          </cell>
          <cell r="Y24" t="str">
            <v>...</v>
          </cell>
          <cell r="Z24" t="str">
            <v>...</v>
          </cell>
        </row>
        <row r="25">
          <cell r="A25" t="str">
            <v>AZL1998</v>
          </cell>
          <cell r="B25" t="str">
            <v>AZ</v>
          </cell>
          <cell r="C25" t="str">
            <v>AZ</v>
          </cell>
          <cell r="D25">
            <v>1998</v>
          </cell>
          <cell r="E25" t="str">
            <v>L</v>
          </cell>
          <cell r="F25">
            <v>59</v>
          </cell>
          <cell r="G25">
            <v>279</v>
          </cell>
          <cell r="H25" t="str">
            <v>...</v>
          </cell>
          <cell r="I25">
            <v>238</v>
          </cell>
          <cell r="J25" t="str">
            <v>...</v>
          </cell>
          <cell r="K25">
            <v>0</v>
          </cell>
          <cell r="L25">
            <v>1</v>
          </cell>
          <cell r="M25">
            <v>2</v>
          </cell>
          <cell r="N25">
            <v>0</v>
          </cell>
          <cell r="O25">
            <v>76</v>
          </cell>
          <cell r="P25">
            <v>154</v>
          </cell>
          <cell r="Q25">
            <v>79</v>
          </cell>
          <cell r="R25" t="str">
            <v>...</v>
          </cell>
          <cell r="S25">
            <v>280</v>
          </cell>
          <cell r="T25" t="str">
            <v>...</v>
          </cell>
          <cell r="U25">
            <v>239</v>
          </cell>
          <cell r="V25" t="str">
            <v>...</v>
          </cell>
          <cell r="W25">
            <v>1</v>
          </cell>
          <cell r="X25" t="str">
            <v>...</v>
          </cell>
          <cell r="Y25">
            <v>76</v>
          </cell>
          <cell r="Z25" t="str">
            <v>...</v>
          </cell>
        </row>
        <row r="26">
          <cell r="A26" t="str">
            <v>AZL1999</v>
          </cell>
          <cell r="B26" t="str">
            <v>AZ</v>
          </cell>
          <cell r="C26" t="str">
            <v>AZ</v>
          </cell>
          <cell r="D26">
            <v>1999</v>
          </cell>
          <cell r="E26" t="str">
            <v>L</v>
          </cell>
          <cell r="F26">
            <v>59</v>
          </cell>
          <cell r="G26">
            <v>279</v>
          </cell>
          <cell r="H26" t="str">
            <v>...</v>
          </cell>
          <cell r="I26">
            <v>235</v>
          </cell>
          <cell r="J26" t="str">
            <v>...</v>
          </cell>
          <cell r="K26">
            <v>0</v>
          </cell>
          <cell r="L26">
            <v>1</v>
          </cell>
          <cell r="M26">
            <v>2</v>
          </cell>
          <cell r="N26">
            <v>0</v>
          </cell>
          <cell r="O26">
            <v>76</v>
          </cell>
          <cell r="P26">
            <v>154</v>
          </cell>
          <cell r="Q26">
            <v>59</v>
          </cell>
          <cell r="R26">
            <v>0</v>
          </cell>
          <cell r="S26">
            <v>80</v>
          </cell>
          <cell r="T26">
            <v>0</v>
          </cell>
          <cell r="U26">
            <v>81</v>
          </cell>
          <cell r="V26">
            <v>0</v>
          </cell>
          <cell r="W26">
            <v>0</v>
          </cell>
          <cell r="X26">
            <v>0</v>
          </cell>
          <cell r="Y26">
            <v>15</v>
          </cell>
          <cell r="Z26">
            <v>0</v>
          </cell>
        </row>
        <row r="27">
          <cell r="A27" t="str">
            <v>BCL1999</v>
          </cell>
          <cell r="B27" t="str">
            <v>BY</v>
          </cell>
          <cell r="C27" t="str">
            <v>BC</v>
          </cell>
          <cell r="D27">
            <v>1999</v>
          </cell>
          <cell r="E27" t="str">
            <v>L</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row>
        <row r="28">
          <cell r="A28" t="str">
            <v>BCN1999</v>
          </cell>
          <cell r="B28" t="str">
            <v>BY</v>
          </cell>
          <cell r="C28" t="str">
            <v>BC</v>
          </cell>
          <cell r="D28">
            <v>1999</v>
          </cell>
          <cell r="E28" t="str">
            <v>N</v>
          </cell>
          <cell r="F28">
            <v>0</v>
          </cell>
          <cell r="G28" t="str">
            <v>...</v>
          </cell>
          <cell r="H28">
            <v>0</v>
          </cell>
          <cell r="I28">
            <v>0</v>
          </cell>
          <cell r="J28">
            <v>0</v>
          </cell>
          <cell r="K28">
            <v>0</v>
          </cell>
          <cell r="L28">
            <v>0</v>
          </cell>
          <cell r="M28">
            <v>0</v>
          </cell>
          <cell r="N28">
            <v>0</v>
          </cell>
          <cell r="O28">
            <v>0</v>
          </cell>
          <cell r="P28">
            <v>0</v>
          </cell>
          <cell r="Q28">
            <v>0</v>
          </cell>
          <cell r="R28">
            <v>0</v>
          </cell>
          <cell r="S28" t="str">
            <v>...</v>
          </cell>
          <cell r="T28" t="str">
            <v>...</v>
          </cell>
          <cell r="U28">
            <v>0</v>
          </cell>
          <cell r="V28">
            <v>0</v>
          </cell>
          <cell r="W28">
            <v>0</v>
          </cell>
          <cell r="X28">
            <v>0</v>
          </cell>
          <cell r="Y28">
            <v>0</v>
          </cell>
          <cell r="Z28">
            <v>0</v>
          </cell>
        </row>
        <row r="29">
          <cell r="A29" t="str">
            <v>BCTotal1998</v>
          </cell>
          <cell r="B29" t="str">
            <v>BY</v>
          </cell>
          <cell r="C29" t="str">
            <v>BC</v>
          </cell>
          <cell r="D29">
            <v>1998</v>
          </cell>
          <cell r="E29" t="str">
            <v>Total</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row>
        <row r="30">
          <cell r="A30" t="str">
            <v>BCN1998</v>
          </cell>
          <cell r="B30" t="str">
            <v>BY</v>
          </cell>
          <cell r="C30" t="str">
            <v>BC</v>
          </cell>
          <cell r="D30">
            <v>1998</v>
          </cell>
          <cell r="E30" t="str">
            <v>N</v>
          </cell>
          <cell r="F30">
            <v>0</v>
          </cell>
          <cell r="G30" t="str">
            <v>...</v>
          </cell>
          <cell r="H30">
            <v>0</v>
          </cell>
          <cell r="I30">
            <v>0</v>
          </cell>
          <cell r="J30">
            <v>0</v>
          </cell>
          <cell r="K30">
            <v>0</v>
          </cell>
          <cell r="L30">
            <v>0</v>
          </cell>
          <cell r="M30">
            <v>0</v>
          </cell>
          <cell r="N30">
            <v>0</v>
          </cell>
          <cell r="O30">
            <v>0</v>
          </cell>
          <cell r="P30">
            <v>0</v>
          </cell>
          <cell r="Q30">
            <v>0</v>
          </cell>
          <cell r="R30">
            <v>0</v>
          </cell>
          <cell r="S30" t="str">
            <v>...</v>
          </cell>
          <cell r="T30" t="str">
            <v>...</v>
          </cell>
          <cell r="U30">
            <v>0</v>
          </cell>
          <cell r="V30">
            <v>0</v>
          </cell>
          <cell r="W30">
            <v>0</v>
          </cell>
          <cell r="X30">
            <v>0</v>
          </cell>
          <cell r="Y30">
            <v>0</v>
          </cell>
          <cell r="Z30">
            <v>0</v>
          </cell>
        </row>
        <row r="31">
          <cell r="A31" t="str">
            <v>BCL1998</v>
          </cell>
          <cell r="B31" t="str">
            <v>BY</v>
          </cell>
          <cell r="C31" t="str">
            <v>BC</v>
          </cell>
          <cell r="D31">
            <v>1998</v>
          </cell>
          <cell r="E31" t="str">
            <v>L</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row>
        <row r="32">
          <cell r="A32" t="str">
            <v>BCTotal1999</v>
          </cell>
          <cell r="B32" t="str">
            <v>BY</v>
          </cell>
          <cell r="C32" t="str">
            <v>BC</v>
          </cell>
          <cell r="D32">
            <v>1999</v>
          </cell>
          <cell r="E32" t="str">
            <v>Total</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row>
        <row r="33">
          <cell r="A33" t="str">
            <v>BDZN1998</v>
          </cell>
          <cell r="B33" t="str">
            <v>BG</v>
          </cell>
          <cell r="C33" t="str">
            <v>BDZ</v>
          </cell>
          <cell r="D33">
            <v>1998</v>
          </cell>
          <cell r="E33" t="str">
            <v>N</v>
          </cell>
          <cell r="F33">
            <v>0</v>
          </cell>
          <cell r="G33">
            <v>387</v>
          </cell>
          <cell r="H33">
            <v>152</v>
          </cell>
          <cell r="I33">
            <v>305</v>
          </cell>
          <cell r="J33">
            <v>283</v>
          </cell>
          <cell r="K33">
            <v>1</v>
          </cell>
          <cell r="L33">
            <v>3</v>
          </cell>
          <cell r="M33">
            <v>9</v>
          </cell>
          <cell r="N33">
            <v>0</v>
          </cell>
          <cell r="O33">
            <v>80</v>
          </cell>
          <cell r="P33">
            <v>320</v>
          </cell>
          <cell r="Q33">
            <v>0</v>
          </cell>
          <cell r="R33">
            <v>0</v>
          </cell>
          <cell r="S33">
            <v>402</v>
          </cell>
          <cell r="T33">
            <v>111</v>
          </cell>
          <cell r="U33">
            <v>313</v>
          </cell>
          <cell r="V33">
            <v>77</v>
          </cell>
          <cell r="W33">
            <v>3</v>
          </cell>
          <cell r="X33">
            <v>0</v>
          </cell>
          <cell r="Y33">
            <v>80</v>
          </cell>
          <cell r="Z33">
            <v>23</v>
          </cell>
        </row>
        <row r="34">
          <cell r="A34" t="str">
            <v>BDZTotal1998</v>
          </cell>
          <cell r="B34" t="str">
            <v>BG</v>
          </cell>
          <cell r="C34" t="str">
            <v>BDZ</v>
          </cell>
          <cell r="D34">
            <v>1998</v>
          </cell>
          <cell r="E34" t="str">
            <v>Total</v>
          </cell>
          <cell r="F34">
            <v>0</v>
          </cell>
          <cell r="G34">
            <v>410</v>
          </cell>
          <cell r="H34">
            <v>152</v>
          </cell>
          <cell r="I34">
            <v>305</v>
          </cell>
          <cell r="J34">
            <v>283</v>
          </cell>
          <cell r="K34">
            <v>1</v>
          </cell>
          <cell r="L34">
            <v>3</v>
          </cell>
          <cell r="M34">
            <v>9</v>
          </cell>
          <cell r="N34">
            <v>0</v>
          </cell>
          <cell r="O34">
            <v>80</v>
          </cell>
          <cell r="P34">
            <v>320</v>
          </cell>
          <cell r="Q34">
            <v>0</v>
          </cell>
          <cell r="R34">
            <v>0</v>
          </cell>
          <cell r="S34">
            <v>428</v>
          </cell>
          <cell r="T34">
            <v>114</v>
          </cell>
          <cell r="U34">
            <v>313</v>
          </cell>
          <cell r="V34">
            <v>77</v>
          </cell>
          <cell r="W34">
            <v>3</v>
          </cell>
          <cell r="X34">
            <v>0</v>
          </cell>
          <cell r="Y34">
            <v>80</v>
          </cell>
          <cell r="Z34">
            <v>23</v>
          </cell>
        </row>
        <row r="35">
          <cell r="A35" t="str">
            <v>BDZN1999</v>
          </cell>
          <cell r="B35" t="str">
            <v>BG</v>
          </cell>
          <cell r="C35" t="str">
            <v>BDZ</v>
          </cell>
          <cell r="D35">
            <v>1999</v>
          </cell>
          <cell r="E35" t="str">
            <v>N</v>
          </cell>
          <cell r="F35">
            <v>0</v>
          </cell>
          <cell r="G35">
            <v>386</v>
          </cell>
          <cell r="H35">
            <v>152</v>
          </cell>
          <cell r="I35">
            <v>302</v>
          </cell>
          <cell r="J35">
            <v>282</v>
          </cell>
          <cell r="K35">
            <v>1</v>
          </cell>
          <cell r="L35">
            <v>3</v>
          </cell>
          <cell r="M35">
            <v>9</v>
          </cell>
          <cell r="N35">
            <v>0</v>
          </cell>
          <cell r="O35">
            <v>78</v>
          </cell>
          <cell r="P35">
            <v>312</v>
          </cell>
          <cell r="Q35">
            <v>0</v>
          </cell>
          <cell r="R35">
            <v>0</v>
          </cell>
          <cell r="S35">
            <v>394</v>
          </cell>
          <cell r="T35">
            <v>108</v>
          </cell>
          <cell r="U35">
            <v>303</v>
          </cell>
          <cell r="V35">
            <v>75</v>
          </cell>
          <cell r="W35">
            <v>3</v>
          </cell>
          <cell r="X35">
            <v>0</v>
          </cell>
          <cell r="Y35">
            <v>78</v>
          </cell>
          <cell r="Z35">
            <v>21</v>
          </cell>
        </row>
        <row r="36">
          <cell r="A36" t="str">
            <v>BDZTotal1999</v>
          </cell>
          <cell r="B36" t="str">
            <v>BG</v>
          </cell>
          <cell r="C36" t="str">
            <v>BDZ</v>
          </cell>
          <cell r="D36">
            <v>1999</v>
          </cell>
          <cell r="E36" t="str">
            <v>Total</v>
          </cell>
          <cell r="F36">
            <v>0</v>
          </cell>
          <cell r="G36">
            <v>409</v>
          </cell>
          <cell r="H36">
            <v>152</v>
          </cell>
          <cell r="I36">
            <v>302</v>
          </cell>
          <cell r="J36">
            <v>282</v>
          </cell>
          <cell r="K36">
            <v>1</v>
          </cell>
          <cell r="L36">
            <v>3</v>
          </cell>
          <cell r="M36">
            <v>9</v>
          </cell>
          <cell r="N36">
            <v>0</v>
          </cell>
          <cell r="O36">
            <v>78</v>
          </cell>
          <cell r="P36">
            <v>312</v>
          </cell>
          <cell r="Q36">
            <v>0</v>
          </cell>
          <cell r="R36">
            <v>0</v>
          </cell>
          <cell r="S36">
            <v>417</v>
          </cell>
          <cell r="T36">
            <v>111</v>
          </cell>
          <cell r="U36">
            <v>303</v>
          </cell>
          <cell r="V36">
            <v>75</v>
          </cell>
          <cell r="W36">
            <v>3</v>
          </cell>
          <cell r="X36">
            <v>0</v>
          </cell>
          <cell r="Y36">
            <v>78</v>
          </cell>
          <cell r="Z36">
            <v>21</v>
          </cell>
        </row>
        <row r="37">
          <cell r="A37" t="str">
            <v>BDZE1998</v>
          </cell>
          <cell r="B37" t="str">
            <v>BG</v>
          </cell>
          <cell r="C37" t="str">
            <v>BDZ</v>
          </cell>
          <cell r="D37">
            <v>1998</v>
          </cell>
          <cell r="E37" t="str">
            <v>E</v>
          </cell>
          <cell r="F37">
            <v>0</v>
          </cell>
          <cell r="G37">
            <v>23</v>
          </cell>
          <cell r="H37">
            <v>0</v>
          </cell>
          <cell r="I37">
            <v>0</v>
          </cell>
          <cell r="J37">
            <v>0</v>
          </cell>
          <cell r="K37">
            <v>0</v>
          </cell>
          <cell r="L37">
            <v>0</v>
          </cell>
          <cell r="M37">
            <v>0</v>
          </cell>
          <cell r="N37">
            <v>0</v>
          </cell>
          <cell r="O37">
            <v>0</v>
          </cell>
          <cell r="P37">
            <v>0</v>
          </cell>
          <cell r="Q37">
            <v>0</v>
          </cell>
          <cell r="R37">
            <v>0</v>
          </cell>
          <cell r="S37">
            <v>26</v>
          </cell>
          <cell r="T37">
            <v>3</v>
          </cell>
          <cell r="U37">
            <v>0</v>
          </cell>
          <cell r="V37">
            <v>0</v>
          </cell>
          <cell r="W37">
            <v>0</v>
          </cell>
          <cell r="X37">
            <v>0</v>
          </cell>
          <cell r="Y37">
            <v>0</v>
          </cell>
          <cell r="Z37">
            <v>0</v>
          </cell>
        </row>
        <row r="38">
          <cell r="A38" t="str">
            <v>BDZE1999</v>
          </cell>
          <cell r="B38" t="str">
            <v>BG</v>
          </cell>
          <cell r="C38" t="str">
            <v>BDZ</v>
          </cell>
          <cell r="D38">
            <v>1999</v>
          </cell>
          <cell r="E38" t="str">
            <v>E</v>
          </cell>
          <cell r="F38">
            <v>0</v>
          </cell>
          <cell r="G38">
            <v>23</v>
          </cell>
          <cell r="H38">
            <v>0</v>
          </cell>
          <cell r="I38">
            <v>0</v>
          </cell>
          <cell r="J38">
            <v>0</v>
          </cell>
          <cell r="K38">
            <v>0</v>
          </cell>
          <cell r="L38">
            <v>0</v>
          </cell>
          <cell r="M38">
            <v>0</v>
          </cell>
          <cell r="N38">
            <v>0</v>
          </cell>
          <cell r="O38">
            <v>0</v>
          </cell>
          <cell r="P38">
            <v>0</v>
          </cell>
          <cell r="Q38">
            <v>0</v>
          </cell>
          <cell r="R38">
            <v>0</v>
          </cell>
          <cell r="S38">
            <v>23</v>
          </cell>
          <cell r="T38">
            <v>3</v>
          </cell>
          <cell r="U38">
            <v>0</v>
          </cell>
          <cell r="V38">
            <v>0</v>
          </cell>
          <cell r="W38">
            <v>0</v>
          </cell>
          <cell r="X38">
            <v>0</v>
          </cell>
          <cell r="Y38">
            <v>0</v>
          </cell>
          <cell r="Z38" t="str">
            <v>...</v>
          </cell>
        </row>
        <row r="39">
          <cell r="A39" t="str">
            <v>BDZN.E1998</v>
          </cell>
          <cell r="B39" t="str">
            <v>BG</v>
          </cell>
          <cell r="C39" t="str">
            <v>BDZ</v>
          </cell>
          <cell r="D39">
            <v>1998</v>
          </cell>
          <cell r="E39" t="str">
            <v>N.E</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row>
        <row r="40">
          <cell r="A40" t="str">
            <v>BDZN.E1999</v>
          </cell>
          <cell r="B40" t="str">
            <v>BG</v>
          </cell>
          <cell r="C40" t="str">
            <v>BDZ</v>
          </cell>
          <cell r="D40">
            <v>1999</v>
          </cell>
          <cell r="E40" t="str">
            <v>N.E</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row>
        <row r="41">
          <cell r="A41" t="str">
            <v>BKN1999</v>
          </cell>
          <cell r="B41" t="str">
            <v>SE</v>
          </cell>
          <cell r="C41" t="str">
            <v>BK</v>
          </cell>
          <cell r="D41">
            <v>1999</v>
          </cell>
          <cell r="E41" t="str">
            <v>N</v>
          </cell>
          <cell r="F41">
            <v>0</v>
          </cell>
          <cell r="G41" t="str">
            <v>...</v>
          </cell>
          <cell r="H41" t="str">
            <v>...</v>
          </cell>
          <cell r="I41" t="str">
            <v>...</v>
          </cell>
          <cell r="J41" t="str">
            <v>...</v>
          </cell>
          <cell r="K41" t="str">
            <v>...</v>
          </cell>
          <cell r="L41">
            <v>0</v>
          </cell>
          <cell r="M41">
            <v>0</v>
          </cell>
          <cell r="N41">
            <v>0</v>
          </cell>
          <cell r="O41">
            <v>0</v>
          </cell>
          <cell r="P41">
            <v>0</v>
          </cell>
          <cell r="Q41">
            <v>0</v>
          </cell>
          <cell r="R41">
            <v>0</v>
          </cell>
          <cell r="S41" t="str">
            <v>...</v>
          </cell>
          <cell r="T41" t="str">
            <v>...</v>
          </cell>
          <cell r="U41" t="str">
            <v>...</v>
          </cell>
          <cell r="V41" t="str">
            <v>...</v>
          </cell>
          <cell r="W41" t="str">
            <v>...</v>
          </cell>
          <cell r="X41" t="str">
            <v>...</v>
          </cell>
          <cell r="Y41">
            <v>0</v>
          </cell>
          <cell r="Z41">
            <v>0</v>
          </cell>
        </row>
        <row r="42">
          <cell r="A42" t="str">
            <v>BKN1998</v>
          </cell>
          <cell r="B42" t="str">
            <v>SE</v>
          </cell>
          <cell r="C42" t="str">
            <v>BK</v>
          </cell>
          <cell r="D42">
            <v>1998</v>
          </cell>
          <cell r="E42" t="str">
            <v>N</v>
          </cell>
          <cell r="F42">
            <v>0</v>
          </cell>
          <cell r="G42" t="str">
            <v>...</v>
          </cell>
          <cell r="H42" t="str">
            <v>...</v>
          </cell>
          <cell r="I42" t="str">
            <v>...</v>
          </cell>
          <cell r="J42" t="str">
            <v>...</v>
          </cell>
          <cell r="K42" t="str">
            <v>...</v>
          </cell>
          <cell r="L42">
            <v>0</v>
          </cell>
          <cell r="M42">
            <v>0</v>
          </cell>
          <cell r="N42">
            <v>0</v>
          </cell>
          <cell r="O42">
            <v>0</v>
          </cell>
          <cell r="P42">
            <v>0</v>
          </cell>
          <cell r="Q42">
            <v>0</v>
          </cell>
          <cell r="R42">
            <v>0</v>
          </cell>
          <cell r="S42" t="str">
            <v>...</v>
          </cell>
          <cell r="T42" t="str">
            <v>...</v>
          </cell>
          <cell r="U42" t="str">
            <v>...</v>
          </cell>
          <cell r="V42" t="str">
            <v>...</v>
          </cell>
          <cell r="W42" t="str">
            <v>...</v>
          </cell>
          <cell r="X42" t="str">
            <v>...</v>
          </cell>
          <cell r="Y42">
            <v>0</v>
          </cell>
          <cell r="Z42">
            <v>0</v>
          </cell>
        </row>
        <row r="43">
          <cell r="A43" t="str">
            <v>BLSN1999</v>
          </cell>
          <cell r="B43" t="str">
            <v>CH</v>
          </cell>
          <cell r="C43" t="str">
            <v>BLS</v>
          </cell>
          <cell r="D43">
            <v>1999</v>
          </cell>
          <cell r="E43" t="str">
            <v>N</v>
          </cell>
          <cell r="F43">
            <v>1</v>
          </cell>
          <cell r="G43">
            <v>33</v>
          </cell>
          <cell r="H43">
            <v>0</v>
          </cell>
          <cell r="I43">
            <v>75</v>
          </cell>
          <cell r="J43">
            <v>43</v>
          </cell>
          <cell r="K43">
            <v>0</v>
          </cell>
          <cell r="L43">
            <v>0</v>
          </cell>
          <cell r="M43">
            <v>0</v>
          </cell>
          <cell r="N43">
            <v>2</v>
          </cell>
          <cell r="O43">
            <v>38</v>
          </cell>
          <cell r="P43">
            <v>114</v>
          </cell>
          <cell r="Q43">
            <v>1</v>
          </cell>
          <cell r="R43">
            <v>0</v>
          </cell>
          <cell r="S43">
            <v>33</v>
          </cell>
          <cell r="T43">
            <v>3</v>
          </cell>
          <cell r="U43">
            <v>75</v>
          </cell>
          <cell r="V43">
            <v>6</v>
          </cell>
          <cell r="W43">
            <v>0</v>
          </cell>
          <cell r="X43">
            <v>0</v>
          </cell>
          <cell r="Y43">
            <v>40</v>
          </cell>
          <cell r="Z43">
            <v>4</v>
          </cell>
        </row>
        <row r="44">
          <cell r="A44" t="str">
            <v>BLSN1998</v>
          </cell>
          <cell r="B44" t="str">
            <v>CH</v>
          </cell>
          <cell r="C44" t="str">
            <v>BLS</v>
          </cell>
          <cell r="D44">
            <v>1998</v>
          </cell>
          <cell r="E44" t="str">
            <v>N</v>
          </cell>
          <cell r="F44">
            <v>1</v>
          </cell>
          <cell r="G44">
            <v>33</v>
          </cell>
          <cell r="H44">
            <v>0</v>
          </cell>
          <cell r="I44">
            <v>80</v>
          </cell>
          <cell r="J44">
            <v>48</v>
          </cell>
          <cell r="K44">
            <v>0</v>
          </cell>
          <cell r="L44">
            <v>0</v>
          </cell>
          <cell r="M44">
            <v>0</v>
          </cell>
          <cell r="N44">
            <v>2</v>
          </cell>
          <cell r="O44">
            <v>39</v>
          </cell>
          <cell r="P44">
            <v>117</v>
          </cell>
          <cell r="Q44">
            <v>1</v>
          </cell>
          <cell r="R44">
            <v>0</v>
          </cell>
          <cell r="S44">
            <v>33</v>
          </cell>
          <cell r="T44">
            <v>3</v>
          </cell>
          <cell r="U44">
            <v>80</v>
          </cell>
          <cell r="V44">
            <v>7</v>
          </cell>
          <cell r="W44">
            <v>0</v>
          </cell>
          <cell r="X44">
            <v>0</v>
          </cell>
          <cell r="Y44">
            <v>41</v>
          </cell>
          <cell r="Z44">
            <v>4</v>
          </cell>
        </row>
        <row r="45">
          <cell r="A45" t="str">
            <v>BoRE1999</v>
          </cell>
          <cell r="B45" t="str">
            <v>BW</v>
          </cell>
          <cell r="C45" t="str">
            <v>BoR</v>
          </cell>
          <cell r="D45">
            <v>1999</v>
          </cell>
          <cell r="E45" t="str">
            <v>E</v>
          </cell>
          <cell r="F45">
            <v>0</v>
          </cell>
          <cell r="G45">
            <v>40</v>
          </cell>
          <cell r="H45">
            <v>40</v>
          </cell>
          <cell r="I45">
            <v>0</v>
          </cell>
          <cell r="J45">
            <v>0</v>
          </cell>
          <cell r="K45">
            <v>1</v>
          </cell>
          <cell r="L45">
            <v>0</v>
          </cell>
          <cell r="M45">
            <v>0</v>
          </cell>
          <cell r="N45">
            <v>0</v>
          </cell>
          <cell r="O45">
            <v>0</v>
          </cell>
          <cell r="P45">
            <v>0</v>
          </cell>
          <cell r="Q45">
            <v>0</v>
          </cell>
          <cell r="R45">
            <v>0</v>
          </cell>
          <cell r="S45" t="str">
            <v>...</v>
          </cell>
          <cell r="T45" t="str">
            <v>...</v>
          </cell>
          <cell r="U45" t="str">
            <v>...</v>
          </cell>
          <cell r="V45" t="str">
            <v>...</v>
          </cell>
          <cell r="W45" t="str">
            <v>...</v>
          </cell>
          <cell r="X45" t="str">
            <v>...</v>
          </cell>
          <cell r="Y45" t="str">
            <v>...</v>
          </cell>
          <cell r="Z45" t="str">
            <v>...</v>
          </cell>
        </row>
        <row r="46">
          <cell r="A46" t="str">
            <v>BoRE1998</v>
          </cell>
          <cell r="B46" t="str">
            <v>BW</v>
          </cell>
          <cell r="C46" t="str">
            <v>BoR</v>
          </cell>
          <cell r="D46">
            <v>1998</v>
          </cell>
          <cell r="E46" t="str">
            <v>E</v>
          </cell>
          <cell r="F46">
            <v>0</v>
          </cell>
          <cell r="G46">
            <v>40</v>
          </cell>
          <cell r="H46">
            <v>40</v>
          </cell>
          <cell r="I46">
            <v>0</v>
          </cell>
          <cell r="J46">
            <v>0</v>
          </cell>
          <cell r="K46">
            <v>1</v>
          </cell>
          <cell r="L46">
            <v>0</v>
          </cell>
          <cell r="M46">
            <v>0</v>
          </cell>
          <cell r="N46">
            <v>0</v>
          </cell>
          <cell r="O46">
            <v>0</v>
          </cell>
          <cell r="P46">
            <v>0</v>
          </cell>
          <cell r="Q46">
            <v>0</v>
          </cell>
          <cell r="R46">
            <v>0</v>
          </cell>
          <cell r="S46" t="str">
            <v>...</v>
          </cell>
          <cell r="T46" t="str">
            <v>...</v>
          </cell>
          <cell r="U46">
            <v>0</v>
          </cell>
          <cell r="V46">
            <v>0</v>
          </cell>
          <cell r="W46" t="str">
            <v>...</v>
          </cell>
          <cell r="X46" t="str">
            <v>...</v>
          </cell>
          <cell r="Y46">
            <v>0</v>
          </cell>
          <cell r="Z46">
            <v>0</v>
          </cell>
        </row>
        <row r="47">
          <cell r="A47" t="str">
            <v>BRN1999</v>
          </cell>
          <cell r="B47" t="str">
            <v>GB</v>
          </cell>
          <cell r="C47" t="str">
            <v>BR</v>
          </cell>
          <cell r="D47">
            <v>1999</v>
          </cell>
          <cell r="E47" t="str">
            <v>N</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row>
        <row r="48">
          <cell r="A48" t="str">
            <v>BRN1998</v>
          </cell>
          <cell r="B48" t="str">
            <v>GB</v>
          </cell>
          <cell r="C48" t="str">
            <v>BR</v>
          </cell>
          <cell r="D48">
            <v>1998</v>
          </cell>
          <cell r="E48" t="str">
            <v>N</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row>
        <row r="49">
          <cell r="A49" t="str">
            <v>BRAE1999</v>
          </cell>
          <cell r="B49" t="str">
            <v>BW</v>
          </cell>
          <cell r="C49" t="str">
            <v>BRA</v>
          </cell>
          <cell r="D49">
            <v>1999</v>
          </cell>
          <cell r="E49" t="str">
            <v>E</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row>
        <row r="50">
          <cell r="A50" t="str">
            <v>BRAE1998</v>
          </cell>
          <cell r="B50" t="str">
            <v>BW</v>
          </cell>
          <cell r="C50" t="str">
            <v>BRA</v>
          </cell>
          <cell r="D50">
            <v>1998</v>
          </cell>
          <cell r="E50" t="str">
            <v>E</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row>
        <row r="51">
          <cell r="A51" t="str">
            <v>BRBTotal1998</v>
          </cell>
          <cell r="B51" t="str">
            <v>BD</v>
          </cell>
          <cell r="C51" t="str">
            <v>BRB</v>
          </cell>
          <cell r="D51">
            <v>1998</v>
          </cell>
          <cell r="E51" t="str">
            <v>Total</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row>
        <row r="52">
          <cell r="A52" t="str">
            <v>BRBE1998</v>
          </cell>
          <cell r="B52" t="str">
            <v>BD</v>
          </cell>
          <cell r="C52" t="str">
            <v>BRB</v>
          </cell>
          <cell r="D52">
            <v>1998</v>
          </cell>
          <cell r="E52" t="str">
            <v>E</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row>
        <row r="53">
          <cell r="A53" t="str">
            <v>BRBL1999</v>
          </cell>
          <cell r="B53" t="str">
            <v>BD</v>
          </cell>
          <cell r="C53" t="str">
            <v>BRB</v>
          </cell>
          <cell r="D53">
            <v>1999</v>
          </cell>
          <cell r="E53" t="str">
            <v>L</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row>
        <row r="54">
          <cell r="A54" t="str">
            <v>BRBE1999</v>
          </cell>
          <cell r="B54" t="str">
            <v>BD</v>
          </cell>
          <cell r="C54" t="str">
            <v>BRB</v>
          </cell>
          <cell r="D54">
            <v>1999</v>
          </cell>
          <cell r="E54" t="str">
            <v>E</v>
          </cell>
          <cell r="F54">
            <v>0</v>
          </cell>
          <cell r="G54" t="str">
            <v>...</v>
          </cell>
          <cell r="H54" t="str">
            <v>...</v>
          </cell>
          <cell r="I54">
            <v>0</v>
          </cell>
          <cell r="J54">
            <v>0</v>
          </cell>
          <cell r="K54">
            <v>0</v>
          </cell>
          <cell r="L54">
            <v>0</v>
          </cell>
          <cell r="M54">
            <v>0</v>
          </cell>
          <cell r="N54">
            <v>0</v>
          </cell>
          <cell r="O54">
            <v>0</v>
          </cell>
          <cell r="P54">
            <v>0</v>
          </cell>
          <cell r="Q54">
            <v>0</v>
          </cell>
          <cell r="R54">
            <v>0</v>
          </cell>
          <cell r="S54" t="str">
            <v>...</v>
          </cell>
          <cell r="T54" t="str">
            <v>...</v>
          </cell>
          <cell r="U54">
            <v>0</v>
          </cell>
          <cell r="V54">
            <v>0</v>
          </cell>
          <cell r="W54">
            <v>0</v>
          </cell>
          <cell r="X54">
            <v>0</v>
          </cell>
          <cell r="Y54">
            <v>0</v>
          </cell>
          <cell r="Z54">
            <v>0</v>
          </cell>
        </row>
        <row r="55">
          <cell r="A55" t="str">
            <v>BRBL.E1998</v>
          </cell>
          <cell r="B55" t="str">
            <v>BD</v>
          </cell>
          <cell r="C55" t="str">
            <v>BRB</v>
          </cell>
          <cell r="D55">
            <v>1998</v>
          </cell>
          <cell r="E55" t="str">
            <v>L.E</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row>
        <row r="56">
          <cell r="A56" t="str">
            <v>BRBL.E1999</v>
          </cell>
          <cell r="B56" t="str">
            <v>BD</v>
          </cell>
          <cell r="C56" t="str">
            <v>BRB</v>
          </cell>
          <cell r="D56">
            <v>1999</v>
          </cell>
          <cell r="E56" t="str">
            <v>L.E</v>
          </cell>
          <cell r="F56" t="str">
            <v>...</v>
          </cell>
          <cell r="G56" t="str">
            <v>...</v>
          </cell>
          <cell r="H56" t="str">
            <v>...</v>
          </cell>
          <cell r="I56">
            <v>0</v>
          </cell>
          <cell r="J56">
            <v>0</v>
          </cell>
          <cell r="K56" t="str">
            <v>...</v>
          </cell>
          <cell r="L56" t="str">
            <v>...</v>
          </cell>
          <cell r="M56" t="str">
            <v>...</v>
          </cell>
          <cell r="N56">
            <v>0</v>
          </cell>
          <cell r="O56">
            <v>0</v>
          </cell>
          <cell r="P56">
            <v>0</v>
          </cell>
          <cell r="Q56" t="str">
            <v>...</v>
          </cell>
          <cell r="R56" t="str">
            <v>...</v>
          </cell>
          <cell r="S56" t="str">
            <v>...</v>
          </cell>
          <cell r="T56" t="str">
            <v>...</v>
          </cell>
          <cell r="U56">
            <v>0</v>
          </cell>
          <cell r="V56">
            <v>0</v>
          </cell>
          <cell r="W56" t="str">
            <v>...</v>
          </cell>
          <cell r="X56" t="str">
            <v>...</v>
          </cell>
          <cell r="Y56">
            <v>0</v>
          </cell>
          <cell r="Z56">
            <v>0</v>
          </cell>
        </row>
        <row r="57">
          <cell r="A57" t="str">
            <v>BRBTotal1999</v>
          </cell>
          <cell r="B57" t="str">
            <v>BD</v>
          </cell>
          <cell r="C57" t="str">
            <v>BRB</v>
          </cell>
          <cell r="D57">
            <v>1999</v>
          </cell>
          <cell r="E57" t="str">
            <v>Total</v>
          </cell>
          <cell r="F57">
            <v>0</v>
          </cell>
          <cell r="G57" t="str">
            <v>...</v>
          </cell>
          <cell r="H57" t="str">
            <v>...</v>
          </cell>
          <cell r="I57">
            <v>0</v>
          </cell>
          <cell r="J57">
            <v>0</v>
          </cell>
          <cell r="K57">
            <v>0</v>
          </cell>
          <cell r="L57">
            <v>0</v>
          </cell>
          <cell r="M57">
            <v>0</v>
          </cell>
          <cell r="N57">
            <v>0</v>
          </cell>
          <cell r="O57">
            <v>0</v>
          </cell>
          <cell r="P57">
            <v>0</v>
          </cell>
          <cell r="Q57">
            <v>0</v>
          </cell>
          <cell r="R57">
            <v>0</v>
          </cell>
          <cell r="S57" t="str">
            <v>...</v>
          </cell>
          <cell r="T57" t="str">
            <v>...</v>
          </cell>
          <cell r="U57">
            <v>0</v>
          </cell>
          <cell r="V57">
            <v>0</v>
          </cell>
          <cell r="W57">
            <v>0</v>
          </cell>
          <cell r="X57">
            <v>0</v>
          </cell>
          <cell r="Y57">
            <v>0</v>
          </cell>
          <cell r="Z57">
            <v>0</v>
          </cell>
        </row>
        <row r="58">
          <cell r="A58" t="str">
            <v>BRBL1998</v>
          </cell>
          <cell r="B58" t="str">
            <v>BD</v>
          </cell>
          <cell r="C58" t="str">
            <v>BRB</v>
          </cell>
          <cell r="D58">
            <v>1998</v>
          </cell>
          <cell r="E58" t="str">
            <v>L</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row>
        <row r="59">
          <cell r="A59" t="str">
            <v>BSN1999</v>
          </cell>
          <cell r="B59" t="str">
            <v>DK</v>
          </cell>
          <cell r="C59" t="str">
            <v>BS</v>
          </cell>
          <cell r="D59">
            <v>1999</v>
          </cell>
          <cell r="E59" t="str">
            <v>N</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t="str">
            <v>BSN1998</v>
          </cell>
          <cell r="B60" t="str">
            <v>DK</v>
          </cell>
          <cell r="C60" t="str">
            <v>BS</v>
          </cell>
          <cell r="D60">
            <v>1998</v>
          </cell>
          <cell r="E60" t="str">
            <v>N</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t="str">
            <v>BVN1999</v>
          </cell>
          <cell r="B61" t="str">
            <v>SE</v>
          </cell>
          <cell r="C61" t="str">
            <v>BV</v>
          </cell>
          <cell r="D61">
            <v>1999</v>
          </cell>
          <cell r="E61" t="str">
            <v>N</v>
          </cell>
          <cell r="F61">
            <v>0</v>
          </cell>
          <cell r="G61" t="str">
            <v>...</v>
          </cell>
          <cell r="H61">
            <v>0</v>
          </cell>
          <cell r="I61" t="str">
            <v>...</v>
          </cell>
          <cell r="J61">
            <v>0</v>
          </cell>
          <cell r="K61">
            <v>0</v>
          </cell>
          <cell r="L61">
            <v>0</v>
          </cell>
          <cell r="M61">
            <v>0</v>
          </cell>
          <cell r="N61">
            <v>0</v>
          </cell>
          <cell r="O61">
            <v>0</v>
          </cell>
          <cell r="P61">
            <v>0</v>
          </cell>
          <cell r="Q61">
            <v>0</v>
          </cell>
          <cell r="R61">
            <v>0</v>
          </cell>
          <cell r="S61" t="str">
            <v>...</v>
          </cell>
          <cell r="T61" t="str">
            <v>...</v>
          </cell>
          <cell r="U61" t="str">
            <v>...</v>
          </cell>
          <cell r="V61" t="str">
            <v>...</v>
          </cell>
          <cell r="W61" t="str">
            <v>...</v>
          </cell>
          <cell r="X61" t="str">
            <v>...</v>
          </cell>
          <cell r="Y61" t="str">
            <v>...</v>
          </cell>
          <cell r="Z61" t="str">
            <v>...</v>
          </cell>
        </row>
        <row r="62">
          <cell r="A62" t="str">
            <v>BVN1998</v>
          </cell>
          <cell r="B62" t="str">
            <v>SE</v>
          </cell>
          <cell r="C62" t="str">
            <v>BV</v>
          </cell>
          <cell r="D62">
            <v>1998</v>
          </cell>
          <cell r="E62" t="str">
            <v>N</v>
          </cell>
          <cell r="F62">
            <v>0</v>
          </cell>
          <cell r="G62" t="str">
            <v>...</v>
          </cell>
          <cell r="H62">
            <v>0</v>
          </cell>
          <cell r="I62" t="str">
            <v>...</v>
          </cell>
          <cell r="J62">
            <v>0</v>
          </cell>
          <cell r="K62">
            <v>0</v>
          </cell>
          <cell r="L62">
            <v>0</v>
          </cell>
          <cell r="M62">
            <v>0</v>
          </cell>
          <cell r="N62">
            <v>0</v>
          </cell>
          <cell r="O62">
            <v>0</v>
          </cell>
          <cell r="P62">
            <v>0</v>
          </cell>
          <cell r="Q62">
            <v>0</v>
          </cell>
          <cell r="R62">
            <v>0</v>
          </cell>
          <cell r="S62" t="str">
            <v>...</v>
          </cell>
          <cell r="T62" t="str">
            <v>...</v>
          </cell>
          <cell r="U62" t="str">
            <v>...</v>
          </cell>
          <cell r="V62" t="str">
            <v>...</v>
          </cell>
          <cell r="W62" t="str">
            <v>...</v>
          </cell>
          <cell r="X62" t="str">
            <v>...</v>
          </cell>
          <cell r="Y62" t="str">
            <v>...</v>
          </cell>
          <cell r="Z62" t="str">
            <v>...</v>
          </cell>
        </row>
        <row r="63">
          <cell r="A63" t="str">
            <v>CAMRAILE1999</v>
          </cell>
          <cell r="B63" t="str">
            <v>CM</v>
          </cell>
          <cell r="C63" t="str">
            <v>CAMRAIL</v>
          </cell>
          <cell r="D63">
            <v>1999</v>
          </cell>
          <cell r="E63" t="str">
            <v>E</v>
          </cell>
          <cell r="F63">
            <v>0</v>
          </cell>
          <cell r="G63">
            <v>66</v>
          </cell>
          <cell r="H63">
            <v>28</v>
          </cell>
          <cell r="I63">
            <v>0</v>
          </cell>
          <cell r="J63">
            <v>0</v>
          </cell>
          <cell r="K63">
            <v>0</v>
          </cell>
          <cell r="L63">
            <v>0</v>
          </cell>
          <cell r="M63">
            <v>0</v>
          </cell>
          <cell r="N63">
            <v>0</v>
          </cell>
          <cell r="O63">
            <v>0</v>
          </cell>
          <cell r="P63">
            <v>0</v>
          </cell>
          <cell r="Q63">
            <v>0</v>
          </cell>
          <cell r="R63">
            <v>0</v>
          </cell>
          <cell r="S63">
            <v>66</v>
          </cell>
          <cell r="T63">
            <v>26</v>
          </cell>
          <cell r="U63">
            <v>0</v>
          </cell>
          <cell r="V63">
            <v>0</v>
          </cell>
          <cell r="W63">
            <v>0</v>
          </cell>
          <cell r="X63">
            <v>0</v>
          </cell>
          <cell r="Y63">
            <v>0</v>
          </cell>
          <cell r="Z63">
            <v>0</v>
          </cell>
        </row>
        <row r="64">
          <cell r="A64" t="str">
            <v>CAMRAILE1998</v>
          </cell>
          <cell r="B64" t="str">
            <v>CM</v>
          </cell>
          <cell r="C64" t="str">
            <v>CAMRAIL</v>
          </cell>
          <cell r="D64">
            <v>1998</v>
          </cell>
          <cell r="E64" t="str">
            <v>E</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row>
        <row r="65">
          <cell r="A65" t="str">
            <v>CDTotal1999</v>
          </cell>
          <cell r="B65" t="str">
            <v>CZ</v>
          </cell>
          <cell r="C65" t="str">
            <v>CD</v>
          </cell>
          <cell r="D65">
            <v>1999</v>
          </cell>
          <cell r="E65" t="str">
            <v>Total</v>
          </cell>
          <cell r="F65">
            <v>18</v>
          </cell>
          <cell r="G65">
            <v>1651</v>
          </cell>
          <cell r="H65">
            <v>1</v>
          </cell>
          <cell r="I65">
            <v>1049</v>
          </cell>
          <cell r="J65">
            <v>509</v>
          </cell>
          <cell r="K65">
            <v>811</v>
          </cell>
          <cell r="L65">
            <v>0</v>
          </cell>
          <cell r="M65">
            <v>0</v>
          </cell>
          <cell r="N65">
            <v>0</v>
          </cell>
          <cell r="O65">
            <v>83</v>
          </cell>
          <cell r="P65">
            <v>369</v>
          </cell>
          <cell r="Q65">
            <v>18</v>
          </cell>
          <cell r="R65">
            <v>5</v>
          </cell>
          <cell r="S65">
            <v>1668</v>
          </cell>
          <cell r="T65">
            <v>240</v>
          </cell>
          <cell r="U65">
            <v>1060</v>
          </cell>
          <cell r="V65">
            <v>71</v>
          </cell>
          <cell r="W65">
            <v>801</v>
          </cell>
          <cell r="X65">
            <v>84</v>
          </cell>
          <cell r="Y65">
            <v>83</v>
          </cell>
          <cell r="Z65">
            <v>1</v>
          </cell>
        </row>
        <row r="66">
          <cell r="A66" t="str">
            <v>CDN1998</v>
          </cell>
          <cell r="B66" t="str">
            <v>CZ</v>
          </cell>
          <cell r="C66" t="str">
            <v>CD</v>
          </cell>
          <cell r="D66">
            <v>1998</v>
          </cell>
          <cell r="E66" t="str">
            <v>N</v>
          </cell>
          <cell r="F66">
            <v>18</v>
          </cell>
          <cell r="G66">
            <v>1682</v>
          </cell>
          <cell r="H66">
            <v>1</v>
          </cell>
          <cell r="I66">
            <v>1072</v>
          </cell>
          <cell r="J66">
            <v>509</v>
          </cell>
          <cell r="K66">
            <v>802</v>
          </cell>
          <cell r="L66">
            <v>0</v>
          </cell>
          <cell r="M66">
            <v>0</v>
          </cell>
          <cell r="N66">
            <v>0</v>
          </cell>
          <cell r="O66">
            <v>83</v>
          </cell>
          <cell r="P66">
            <v>369</v>
          </cell>
          <cell r="Q66">
            <v>18</v>
          </cell>
          <cell r="R66">
            <v>5</v>
          </cell>
          <cell r="S66">
            <v>1701</v>
          </cell>
          <cell r="T66">
            <v>218</v>
          </cell>
          <cell r="U66">
            <v>1078</v>
          </cell>
          <cell r="V66">
            <v>78</v>
          </cell>
          <cell r="W66">
            <v>807</v>
          </cell>
          <cell r="X66">
            <v>74</v>
          </cell>
          <cell r="Y66">
            <v>83</v>
          </cell>
          <cell r="Z66">
            <v>0</v>
          </cell>
        </row>
        <row r="67">
          <cell r="A67" t="str">
            <v>CDN.E1999</v>
          </cell>
          <cell r="B67" t="str">
            <v>CZ</v>
          </cell>
          <cell r="C67" t="str">
            <v>CD</v>
          </cell>
          <cell r="D67">
            <v>1999</v>
          </cell>
          <cell r="E67" t="str">
            <v>N.E</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row>
        <row r="68">
          <cell r="A68" t="str">
            <v>CDN.E1998</v>
          </cell>
          <cell r="B68" t="str">
            <v>CZ</v>
          </cell>
          <cell r="C68" t="str">
            <v>CD</v>
          </cell>
          <cell r="D68">
            <v>1998</v>
          </cell>
          <cell r="E68" t="str">
            <v>N.E</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row>
        <row r="69">
          <cell r="A69" t="str">
            <v>CDE1998</v>
          </cell>
          <cell r="B69" t="str">
            <v>CZ</v>
          </cell>
          <cell r="C69" t="str">
            <v>CD</v>
          </cell>
          <cell r="D69">
            <v>1998</v>
          </cell>
          <cell r="E69" t="str">
            <v>E</v>
          </cell>
          <cell r="F69">
            <v>0</v>
          </cell>
          <cell r="G69">
            <v>4</v>
          </cell>
          <cell r="H69">
            <v>0</v>
          </cell>
          <cell r="I69">
            <v>0</v>
          </cell>
          <cell r="J69">
            <v>0</v>
          </cell>
          <cell r="K69">
            <v>0</v>
          </cell>
          <cell r="L69">
            <v>0</v>
          </cell>
          <cell r="M69">
            <v>0</v>
          </cell>
          <cell r="N69">
            <v>0</v>
          </cell>
          <cell r="O69">
            <v>0</v>
          </cell>
          <cell r="P69">
            <v>0</v>
          </cell>
          <cell r="Q69">
            <v>0</v>
          </cell>
          <cell r="R69">
            <v>0</v>
          </cell>
          <cell r="S69">
            <v>10</v>
          </cell>
          <cell r="T69">
            <v>1</v>
          </cell>
          <cell r="U69">
            <v>0</v>
          </cell>
          <cell r="V69">
            <v>0</v>
          </cell>
          <cell r="W69">
            <v>0</v>
          </cell>
          <cell r="X69">
            <v>0</v>
          </cell>
          <cell r="Y69">
            <v>0</v>
          </cell>
          <cell r="Z69">
            <v>0</v>
          </cell>
        </row>
        <row r="70">
          <cell r="A70" t="str">
            <v>CDE1999</v>
          </cell>
          <cell r="B70" t="str">
            <v>CZ</v>
          </cell>
          <cell r="C70" t="str">
            <v>CD</v>
          </cell>
          <cell r="D70">
            <v>1999</v>
          </cell>
          <cell r="E70" t="str">
            <v>E</v>
          </cell>
          <cell r="F70">
            <v>0</v>
          </cell>
          <cell r="G70">
            <v>4</v>
          </cell>
          <cell r="H70">
            <v>0</v>
          </cell>
          <cell r="I70">
            <v>0</v>
          </cell>
          <cell r="J70">
            <v>0</v>
          </cell>
          <cell r="K70">
            <v>0</v>
          </cell>
          <cell r="L70">
            <v>0</v>
          </cell>
          <cell r="M70">
            <v>0</v>
          </cell>
          <cell r="N70">
            <v>0</v>
          </cell>
          <cell r="O70">
            <v>0</v>
          </cell>
          <cell r="P70">
            <v>0</v>
          </cell>
          <cell r="Q70">
            <v>0</v>
          </cell>
          <cell r="R70">
            <v>0</v>
          </cell>
          <cell r="S70">
            <v>4</v>
          </cell>
          <cell r="T70">
            <v>1</v>
          </cell>
          <cell r="U70">
            <v>0</v>
          </cell>
          <cell r="V70">
            <v>0</v>
          </cell>
          <cell r="W70">
            <v>0</v>
          </cell>
          <cell r="X70">
            <v>0</v>
          </cell>
          <cell r="Y70">
            <v>0</v>
          </cell>
          <cell r="Z70">
            <v>0</v>
          </cell>
        </row>
        <row r="71">
          <cell r="A71" t="str">
            <v>CDN1999</v>
          </cell>
          <cell r="B71" t="str">
            <v>CZ</v>
          </cell>
          <cell r="C71" t="str">
            <v>CD</v>
          </cell>
          <cell r="D71">
            <v>1999</v>
          </cell>
          <cell r="E71" t="str">
            <v>N</v>
          </cell>
          <cell r="F71">
            <v>18</v>
          </cell>
          <cell r="G71">
            <v>1647</v>
          </cell>
          <cell r="H71">
            <v>1</v>
          </cell>
          <cell r="I71">
            <v>1049</v>
          </cell>
          <cell r="J71">
            <v>509</v>
          </cell>
          <cell r="K71">
            <v>811</v>
          </cell>
          <cell r="L71">
            <v>0</v>
          </cell>
          <cell r="M71">
            <v>0</v>
          </cell>
          <cell r="N71">
            <v>0</v>
          </cell>
          <cell r="O71">
            <v>83</v>
          </cell>
          <cell r="P71">
            <v>369</v>
          </cell>
          <cell r="Q71">
            <v>18</v>
          </cell>
          <cell r="R71">
            <v>5</v>
          </cell>
          <cell r="S71">
            <v>1664</v>
          </cell>
          <cell r="T71">
            <v>239</v>
          </cell>
          <cell r="U71">
            <v>1060</v>
          </cell>
          <cell r="V71">
            <v>71</v>
          </cell>
          <cell r="W71">
            <v>801</v>
          </cell>
          <cell r="X71">
            <v>84</v>
          </cell>
          <cell r="Y71">
            <v>83</v>
          </cell>
          <cell r="Z71">
            <v>1</v>
          </cell>
        </row>
        <row r="72">
          <cell r="A72" t="str">
            <v>CDTotal1998</v>
          </cell>
          <cell r="B72" t="str">
            <v>CZ</v>
          </cell>
          <cell r="C72" t="str">
            <v>CD</v>
          </cell>
          <cell r="D72">
            <v>1998</v>
          </cell>
          <cell r="E72" t="str">
            <v>Total</v>
          </cell>
          <cell r="F72">
            <v>18</v>
          </cell>
          <cell r="G72">
            <v>1686</v>
          </cell>
          <cell r="H72">
            <v>1</v>
          </cell>
          <cell r="I72">
            <v>1072</v>
          </cell>
          <cell r="J72">
            <v>509</v>
          </cell>
          <cell r="K72">
            <v>802</v>
          </cell>
          <cell r="L72">
            <v>0</v>
          </cell>
          <cell r="M72">
            <v>0</v>
          </cell>
          <cell r="N72">
            <v>0</v>
          </cell>
          <cell r="O72">
            <v>83</v>
          </cell>
          <cell r="P72">
            <v>369</v>
          </cell>
          <cell r="Q72">
            <v>18</v>
          </cell>
          <cell r="R72">
            <v>5</v>
          </cell>
          <cell r="S72">
            <v>1711</v>
          </cell>
          <cell r="T72">
            <v>219</v>
          </cell>
          <cell r="U72">
            <v>1078</v>
          </cell>
          <cell r="V72">
            <v>78</v>
          </cell>
          <cell r="W72">
            <v>807</v>
          </cell>
          <cell r="X72">
            <v>74</v>
          </cell>
          <cell r="Y72">
            <v>83</v>
          </cell>
          <cell r="Z72">
            <v>0</v>
          </cell>
        </row>
        <row r="73">
          <cell r="A73" t="str">
            <v>CFARYMN1998</v>
          </cell>
          <cell r="B73" t="str">
            <v>MK</v>
          </cell>
          <cell r="C73" t="str">
            <v>CFARYM</v>
          </cell>
          <cell r="D73">
            <v>1998</v>
          </cell>
          <cell r="E73" t="str">
            <v>N</v>
          </cell>
          <cell r="F73">
            <v>0</v>
          </cell>
          <cell r="G73">
            <v>68</v>
          </cell>
          <cell r="H73">
            <v>0</v>
          </cell>
          <cell r="I73">
            <v>13</v>
          </cell>
          <cell r="J73">
            <v>13</v>
          </cell>
          <cell r="K73">
            <v>0</v>
          </cell>
          <cell r="L73">
            <v>17</v>
          </cell>
          <cell r="M73">
            <v>50</v>
          </cell>
          <cell r="N73">
            <v>0</v>
          </cell>
          <cell r="O73">
            <v>4</v>
          </cell>
          <cell r="P73">
            <v>16</v>
          </cell>
          <cell r="Q73">
            <v>0</v>
          </cell>
          <cell r="R73">
            <v>0</v>
          </cell>
          <cell r="S73">
            <v>68</v>
          </cell>
          <cell r="T73">
            <v>40</v>
          </cell>
          <cell r="U73">
            <v>13</v>
          </cell>
          <cell r="V73">
            <v>2</v>
          </cell>
          <cell r="W73">
            <v>17</v>
          </cell>
          <cell r="X73">
            <v>17</v>
          </cell>
          <cell r="Y73">
            <v>4</v>
          </cell>
          <cell r="Z73">
            <v>1</v>
          </cell>
        </row>
        <row r="74">
          <cell r="A74" t="str">
            <v>CFARYMN1999</v>
          </cell>
          <cell r="B74" t="str">
            <v>MK</v>
          </cell>
          <cell r="C74" t="str">
            <v>CFARYM</v>
          </cell>
          <cell r="D74">
            <v>1999</v>
          </cell>
          <cell r="E74" t="str">
            <v>N</v>
          </cell>
          <cell r="F74">
            <v>0</v>
          </cell>
          <cell r="G74">
            <v>68</v>
          </cell>
          <cell r="H74">
            <v>0</v>
          </cell>
          <cell r="I74">
            <v>13</v>
          </cell>
          <cell r="J74">
            <v>13</v>
          </cell>
          <cell r="K74">
            <v>0</v>
          </cell>
          <cell r="L74">
            <v>17</v>
          </cell>
          <cell r="M74">
            <v>50</v>
          </cell>
          <cell r="N74">
            <v>0</v>
          </cell>
          <cell r="O74">
            <v>4</v>
          </cell>
          <cell r="P74">
            <v>16</v>
          </cell>
          <cell r="Q74">
            <v>0</v>
          </cell>
          <cell r="R74">
            <v>0</v>
          </cell>
          <cell r="S74">
            <v>68</v>
          </cell>
          <cell r="T74">
            <v>40</v>
          </cell>
          <cell r="U74">
            <v>13</v>
          </cell>
          <cell r="V74">
            <v>2</v>
          </cell>
          <cell r="W74">
            <v>17</v>
          </cell>
          <cell r="X74">
            <v>17</v>
          </cell>
          <cell r="Y74">
            <v>4</v>
          </cell>
          <cell r="Z74">
            <v>1</v>
          </cell>
        </row>
        <row r="75">
          <cell r="A75" t="str">
            <v>CFCOE1999</v>
          </cell>
          <cell r="B75" t="str">
            <v>CG</v>
          </cell>
          <cell r="C75" t="str">
            <v>CFCO</v>
          </cell>
          <cell r="D75">
            <v>1999</v>
          </cell>
          <cell r="E75" t="str">
            <v>E</v>
          </cell>
          <cell r="F75">
            <v>0</v>
          </cell>
          <cell r="G75">
            <v>41</v>
          </cell>
          <cell r="H75" t="str">
            <v>...</v>
          </cell>
          <cell r="I75">
            <v>0</v>
          </cell>
          <cell r="J75">
            <v>0</v>
          </cell>
          <cell r="K75">
            <v>0</v>
          </cell>
          <cell r="L75">
            <v>0</v>
          </cell>
          <cell r="M75">
            <v>0</v>
          </cell>
          <cell r="N75">
            <v>0</v>
          </cell>
          <cell r="O75">
            <v>0</v>
          </cell>
          <cell r="P75">
            <v>0</v>
          </cell>
          <cell r="Q75">
            <v>0</v>
          </cell>
          <cell r="R75">
            <v>0</v>
          </cell>
          <cell r="S75" t="str">
            <v>...</v>
          </cell>
          <cell r="T75" t="str">
            <v>...</v>
          </cell>
          <cell r="U75">
            <v>0</v>
          </cell>
          <cell r="V75">
            <v>0</v>
          </cell>
          <cell r="W75" t="str">
            <v>...</v>
          </cell>
          <cell r="X75" t="str">
            <v>...</v>
          </cell>
          <cell r="Y75">
            <v>0</v>
          </cell>
          <cell r="Z75">
            <v>0</v>
          </cell>
        </row>
        <row r="76">
          <cell r="A76" t="str">
            <v>CFCOE1998</v>
          </cell>
          <cell r="B76" t="str">
            <v>CG</v>
          </cell>
          <cell r="C76" t="str">
            <v>CFCO</v>
          </cell>
          <cell r="D76">
            <v>1998</v>
          </cell>
          <cell r="E76" t="str">
            <v>E</v>
          </cell>
          <cell r="F76">
            <v>0</v>
          </cell>
          <cell r="G76">
            <v>75</v>
          </cell>
          <cell r="H76">
            <v>14</v>
          </cell>
          <cell r="I76">
            <v>0</v>
          </cell>
          <cell r="J76">
            <v>0</v>
          </cell>
          <cell r="K76">
            <v>1</v>
          </cell>
          <cell r="L76">
            <v>0</v>
          </cell>
          <cell r="M76">
            <v>0</v>
          </cell>
          <cell r="N76">
            <v>0</v>
          </cell>
          <cell r="O76">
            <v>0</v>
          </cell>
          <cell r="P76">
            <v>0</v>
          </cell>
          <cell r="Q76">
            <v>0</v>
          </cell>
          <cell r="R76">
            <v>0</v>
          </cell>
          <cell r="S76">
            <v>48</v>
          </cell>
          <cell r="T76">
            <v>18</v>
          </cell>
          <cell r="U76">
            <v>0</v>
          </cell>
          <cell r="V76">
            <v>0</v>
          </cell>
          <cell r="W76">
            <v>1</v>
          </cell>
          <cell r="X76" t="str">
            <v>...</v>
          </cell>
          <cell r="Y76">
            <v>0</v>
          </cell>
          <cell r="Z76">
            <v>0</v>
          </cell>
        </row>
        <row r="77">
          <cell r="A77" t="str">
            <v>CFF/SBB/FFSE1999</v>
          </cell>
          <cell r="B77" t="str">
            <v>CH</v>
          </cell>
          <cell r="C77" t="str">
            <v>CFF/SBB/FFS</v>
          </cell>
          <cell r="D77">
            <v>1999</v>
          </cell>
          <cell r="E77" t="str">
            <v>E</v>
          </cell>
          <cell r="F77">
            <v>0</v>
          </cell>
          <cell r="G77">
            <v>4</v>
          </cell>
          <cell r="H77">
            <v>0</v>
          </cell>
          <cell r="I77">
            <v>13</v>
          </cell>
          <cell r="J77">
            <v>0</v>
          </cell>
          <cell r="K77">
            <v>0</v>
          </cell>
          <cell r="L77">
            <v>0</v>
          </cell>
          <cell r="M77">
            <v>0</v>
          </cell>
          <cell r="N77">
            <v>11</v>
          </cell>
          <cell r="O77">
            <v>0</v>
          </cell>
          <cell r="P77">
            <v>0</v>
          </cell>
          <cell r="Q77">
            <v>0</v>
          </cell>
          <cell r="R77">
            <v>0</v>
          </cell>
          <cell r="S77">
            <v>4</v>
          </cell>
          <cell r="T77" t="str">
            <v>...</v>
          </cell>
          <cell r="U77">
            <v>13</v>
          </cell>
          <cell r="V77" t="str">
            <v>...</v>
          </cell>
          <cell r="W77">
            <v>0</v>
          </cell>
          <cell r="X77">
            <v>0</v>
          </cell>
          <cell r="Y77">
            <v>11</v>
          </cell>
          <cell r="Z77" t="str">
            <v>...</v>
          </cell>
        </row>
        <row r="78">
          <cell r="A78" t="str">
            <v>CFF/SBB/FFSE1998</v>
          </cell>
          <cell r="B78" t="str">
            <v>CH</v>
          </cell>
          <cell r="C78" t="str">
            <v>CFF/SBB/FFS</v>
          </cell>
          <cell r="D78">
            <v>1998</v>
          </cell>
          <cell r="E78" t="str">
            <v>E</v>
          </cell>
          <cell r="F78">
            <v>0</v>
          </cell>
          <cell r="G78">
            <v>4</v>
          </cell>
          <cell r="H78">
            <v>0</v>
          </cell>
          <cell r="I78">
            <v>13</v>
          </cell>
          <cell r="J78">
            <v>0</v>
          </cell>
          <cell r="K78">
            <v>0</v>
          </cell>
          <cell r="L78">
            <v>0</v>
          </cell>
          <cell r="M78">
            <v>0</v>
          </cell>
          <cell r="N78">
            <v>11</v>
          </cell>
          <cell r="O78">
            <v>0</v>
          </cell>
          <cell r="P78">
            <v>0</v>
          </cell>
          <cell r="Q78">
            <v>0</v>
          </cell>
          <cell r="R78">
            <v>0</v>
          </cell>
          <cell r="S78">
            <v>4</v>
          </cell>
          <cell r="T78">
            <v>0.2</v>
          </cell>
          <cell r="U78">
            <v>13</v>
          </cell>
          <cell r="V78">
            <v>0.5</v>
          </cell>
          <cell r="W78">
            <v>0</v>
          </cell>
          <cell r="X78">
            <v>0</v>
          </cell>
          <cell r="Y78">
            <v>11</v>
          </cell>
          <cell r="Z78">
            <v>1.5</v>
          </cell>
        </row>
        <row r="79">
          <cell r="A79" t="str">
            <v>CFF/SBB/FFSN1998</v>
          </cell>
          <cell r="B79" t="str">
            <v>CH</v>
          </cell>
          <cell r="C79" t="str">
            <v>CFF/SBB/FFS</v>
          </cell>
          <cell r="D79">
            <v>1998</v>
          </cell>
          <cell r="E79" t="str">
            <v>N</v>
          </cell>
          <cell r="F79">
            <v>0</v>
          </cell>
          <cell r="G79">
            <v>271</v>
          </cell>
          <cell r="H79">
            <v>0</v>
          </cell>
          <cell r="I79">
            <v>1092</v>
          </cell>
          <cell r="J79">
            <v>745</v>
          </cell>
          <cell r="K79">
            <v>0</v>
          </cell>
          <cell r="L79">
            <v>0</v>
          </cell>
          <cell r="M79">
            <v>0</v>
          </cell>
          <cell r="N79">
            <v>215</v>
          </cell>
          <cell r="O79">
            <v>21</v>
          </cell>
          <cell r="P79">
            <v>69</v>
          </cell>
          <cell r="Q79">
            <v>0</v>
          </cell>
          <cell r="R79">
            <v>0</v>
          </cell>
          <cell r="S79">
            <v>273</v>
          </cell>
          <cell r="T79">
            <v>35</v>
          </cell>
          <cell r="U79">
            <v>1096</v>
          </cell>
          <cell r="V79">
            <v>74</v>
          </cell>
          <cell r="W79">
            <v>0</v>
          </cell>
          <cell r="X79">
            <v>0</v>
          </cell>
          <cell r="Y79">
            <v>215</v>
          </cell>
          <cell r="Z79">
            <v>13</v>
          </cell>
        </row>
        <row r="80">
          <cell r="A80" t="str">
            <v>CFF/SBB/FFSTotal1999</v>
          </cell>
          <cell r="B80" t="str">
            <v>CH</v>
          </cell>
          <cell r="C80" t="str">
            <v>CFF/SBB/FFS</v>
          </cell>
          <cell r="D80">
            <v>1999</v>
          </cell>
          <cell r="E80" t="str">
            <v>Total</v>
          </cell>
          <cell r="F80">
            <v>0</v>
          </cell>
          <cell r="G80">
            <v>253</v>
          </cell>
          <cell r="H80">
            <v>0</v>
          </cell>
          <cell r="I80">
            <v>1085</v>
          </cell>
          <cell r="J80">
            <v>737</v>
          </cell>
          <cell r="K80">
            <v>0</v>
          </cell>
          <cell r="L80">
            <v>0</v>
          </cell>
          <cell r="M80">
            <v>0</v>
          </cell>
          <cell r="N80">
            <v>225</v>
          </cell>
          <cell r="O80">
            <v>23</v>
          </cell>
          <cell r="P80">
            <v>84</v>
          </cell>
          <cell r="Q80">
            <v>0</v>
          </cell>
          <cell r="R80">
            <v>0</v>
          </cell>
          <cell r="S80">
            <v>254.5</v>
          </cell>
          <cell r="T80" t="str">
            <v>...</v>
          </cell>
          <cell r="U80">
            <v>1091</v>
          </cell>
          <cell r="V80" t="str">
            <v>...</v>
          </cell>
          <cell r="W80">
            <v>0</v>
          </cell>
          <cell r="X80">
            <v>0</v>
          </cell>
          <cell r="Y80">
            <v>225.5</v>
          </cell>
          <cell r="Z80" t="str">
            <v>...</v>
          </cell>
        </row>
        <row r="81">
          <cell r="A81" t="str">
            <v>CFF/SBB/FFSN1999</v>
          </cell>
          <cell r="B81" t="str">
            <v>CH</v>
          </cell>
          <cell r="C81" t="str">
            <v>CFF/SBB/FFS</v>
          </cell>
          <cell r="D81">
            <v>1999</v>
          </cell>
          <cell r="E81" t="str">
            <v>N</v>
          </cell>
          <cell r="F81">
            <v>0</v>
          </cell>
          <cell r="G81">
            <v>249</v>
          </cell>
          <cell r="H81">
            <v>0</v>
          </cell>
          <cell r="I81">
            <v>1072</v>
          </cell>
          <cell r="J81">
            <v>737</v>
          </cell>
          <cell r="K81">
            <v>0</v>
          </cell>
          <cell r="L81">
            <v>0</v>
          </cell>
          <cell r="M81">
            <v>0</v>
          </cell>
          <cell r="N81">
            <v>214</v>
          </cell>
          <cell r="O81">
            <v>23</v>
          </cell>
          <cell r="P81">
            <v>84</v>
          </cell>
          <cell r="Q81">
            <v>0</v>
          </cell>
          <cell r="R81">
            <v>0</v>
          </cell>
          <cell r="S81">
            <v>250.5</v>
          </cell>
          <cell r="T81" t="str">
            <v>...</v>
          </cell>
          <cell r="U81">
            <v>1078</v>
          </cell>
          <cell r="V81" t="str">
            <v>...</v>
          </cell>
          <cell r="W81">
            <v>0</v>
          </cell>
          <cell r="X81">
            <v>0</v>
          </cell>
          <cell r="Y81">
            <v>214.5</v>
          </cell>
          <cell r="Z81" t="str">
            <v>...</v>
          </cell>
        </row>
        <row r="82">
          <cell r="A82" t="str">
            <v>CFF/SBB/FFSTotal1998</v>
          </cell>
          <cell r="B82" t="str">
            <v>CH</v>
          </cell>
          <cell r="C82" t="str">
            <v>CFF/SBB/FFS</v>
          </cell>
          <cell r="D82">
            <v>1998</v>
          </cell>
          <cell r="E82" t="str">
            <v>Total</v>
          </cell>
          <cell r="F82">
            <v>0</v>
          </cell>
          <cell r="G82">
            <v>275</v>
          </cell>
          <cell r="H82">
            <v>0</v>
          </cell>
          <cell r="I82">
            <v>1105</v>
          </cell>
          <cell r="J82">
            <v>745</v>
          </cell>
          <cell r="K82">
            <v>0</v>
          </cell>
          <cell r="L82">
            <v>0</v>
          </cell>
          <cell r="M82">
            <v>0</v>
          </cell>
          <cell r="N82">
            <v>226</v>
          </cell>
          <cell r="O82">
            <v>21</v>
          </cell>
          <cell r="P82">
            <v>69</v>
          </cell>
          <cell r="Q82">
            <v>0</v>
          </cell>
          <cell r="R82">
            <v>0</v>
          </cell>
          <cell r="S82">
            <v>277</v>
          </cell>
          <cell r="T82">
            <v>35.200000000000003</v>
          </cell>
          <cell r="U82">
            <v>1109</v>
          </cell>
          <cell r="V82">
            <v>74.5</v>
          </cell>
          <cell r="W82">
            <v>0</v>
          </cell>
          <cell r="X82">
            <v>0</v>
          </cell>
          <cell r="Y82">
            <v>226</v>
          </cell>
          <cell r="Z82">
            <v>14.5</v>
          </cell>
        </row>
        <row r="83">
          <cell r="A83" t="str">
            <v>CFF/SBB/FFSN.E1998</v>
          </cell>
          <cell r="B83" t="str">
            <v>CH</v>
          </cell>
          <cell r="C83" t="str">
            <v>CFF/SBB/FFS</v>
          </cell>
          <cell r="D83">
            <v>1998</v>
          </cell>
          <cell r="E83" t="str">
            <v>N.E</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row>
        <row r="84">
          <cell r="A84" t="str">
            <v>CFF/SBB/FFSN.E1999</v>
          </cell>
          <cell r="B84" t="str">
            <v>CH</v>
          </cell>
          <cell r="C84" t="str">
            <v>CFF/SBB/FFS</v>
          </cell>
          <cell r="D84">
            <v>1999</v>
          </cell>
          <cell r="E84" t="str">
            <v>N.E</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row>
        <row r="85">
          <cell r="A85" t="str">
            <v>CFLN1998</v>
          </cell>
          <cell r="B85" t="str">
            <v>LU</v>
          </cell>
          <cell r="C85" t="str">
            <v>CFL</v>
          </cell>
          <cell r="D85">
            <v>1998</v>
          </cell>
          <cell r="E85" t="str">
            <v>N</v>
          </cell>
          <cell r="F85">
            <v>0</v>
          </cell>
          <cell r="G85">
            <v>56</v>
          </cell>
          <cell r="H85">
            <v>0</v>
          </cell>
          <cell r="I85">
            <v>23</v>
          </cell>
          <cell r="J85">
            <v>0</v>
          </cell>
          <cell r="K85">
            <v>0</v>
          </cell>
          <cell r="L85">
            <v>2</v>
          </cell>
          <cell r="M85">
            <v>4</v>
          </cell>
          <cell r="N85">
            <v>0</v>
          </cell>
          <cell r="O85">
            <v>32</v>
          </cell>
          <cell r="P85">
            <v>68</v>
          </cell>
          <cell r="Q85">
            <v>0</v>
          </cell>
          <cell r="R85">
            <v>0</v>
          </cell>
          <cell r="S85">
            <v>51</v>
          </cell>
          <cell r="T85">
            <v>4</v>
          </cell>
          <cell r="U85">
            <v>21</v>
          </cell>
          <cell r="V85">
            <v>2</v>
          </cell>
          <cell r="W85">
            <v>2</v>
          </cell>
          <cell r="X85">
            <v>0</v>
          </cell>
          <cell r="Y85">
            <v>30</v>
          </cell>
          <cell r="Z85">
            <v>3</v>
          </cell>
        </row>
        <row r="86">
          <cell r="A86" t="str">
            <v>CFLN1999</v>
          </cell>
          <cell r="B86" t="str">
            <v>LU</v>
          </cell>
          <cell r="C86" t="str">
            <v>CFL</v>
          </cell>
          <cell r="D86">
            <v>1999</v>
          </cell>
          <cell r="E86" t="str">
            <v>N</v>
          </cell>
          <cell r="F86">
            <v>0</v>
          </cell>
          <cell r="G86" t="str">
            <v>...</v>
          </cell>
          <cell r="H86">
            <v>0</v>
          </cell>
          <cell r="I86" t="str">
            <v>...</v>
          </cell>
          <cell r="J86">
            <v>0</v>
          </cell>
          <cell r="K86">
            <v>0</v>
          </cell>
          <cell r="L86" t="str">
            <v>...</v>
          </cell>
          <cell r="M86" t="str">
            <v>...</v>
          </cell>
          <cell r="N86">
            <v>0</v>
          </cell>
          <cell r="O86" t="str">
            <v>...</v>
          </cell>
          <cell r="P86" t="str">
            <v>...</v>
          </cell>
          <cell r="Q86">
            <v>0</v>
          </cell>
          <cell r="R86">
            <v>0</v>
          </cell>
          <cell r="S86" t="str">
            <v>...</v>
          </cell>
          <cell r="T86" t="str">
            <v>...</v>
          </cell>
          <cell r="U86" t="str">
            <v>...</v>
          </cell>
          <cell r="V86" t="str">
            <v>...</v>
          </cell>
          <cell r="W86" t="str">
            <v>...</v>
          </cell>
          <cell r="X86">
            <v>0</v>
          </cell>
          <cell r="Y86" t="str">
            <v>...</v>
          </cell>
          <cell r="Z86" t="str">
            <v>...</v>
          </cell>
        </row>
        <row r="87">
          <cell r="A87" t="str">
            <v>CFME1999</v>
          </cell>
          <cell r="B87" t="str">
            <v>MZ</v>
          </cell>
          <cell r="C87" t="str">
            <v>CFM</v>
          </cell>
          <cell r="D87">
            <v>1999</v>
          </cell>
          <cell r="E87" t="str">
            <v>E</v>
          </cell>
          <cell r="F87" t="str">
            <v>...</v>
          </cell>
          <cell r="G87" t="str">
            <v>...</v>
          </cell>
          <cell r="H87" t="str">
            <v>...</v>
          </cell>
          <cell r="I87">
            <v>0</v>
          </cell>
          <cell r="J87">
            <v>0</v>
          </cell>
          <cell r="K87">
            <v>3</v>
          </cell>
          <cell r="L87">
            <v>0</v>
          </cell>
          <cell r="M87">
            <v>0</v>
          </cell>
          <cell r="N87">
            <v>0</v>
          </cell>
          <cell r="O87">
            <v>0</v>
          </cell>
          <cell r="P87">
            <v>0</v>
          </cell>
          <cell r="Q87" t="str">
            <v>...</v>
          </cell>
          <cell r="R87" t="str">
            <v>...</v>
          </cell>
          <cell r="S87" t="str">
            <v>...</v>
          </cell>
          <cell r="T87" t="str">
            <v>...</v>
          </cell>
          <cell r="U87" t="str">
            <v>...</v>
          </cell>
          <cell r="V87" t="str">
            <v>...</v>
          </cell>
          <cell r="W87" t="str">
            <v>...</v>
          </cell>
          <cell r="X87" t="str">
            <v>...</v>
          </cell>
          <cell r="Y87" t="str">
            <v>...</v>
          </cell>
          <cell r="Z87" t="str">
            <v>...</v>
          </cell>
        </row>
        <row r="88">
          <cell r="A88" t="str">
            <v>CFME1998</v>
          </cell>
          <cell r="B88" t="str">
            <v>MZ</v>
          </cell>
          <cell r="C88" t="str">
            <v>CFM</v>
          </cell>
          <cell r="D88">
            <v>1998</v>
          </cell>
          <cell r="E88" t="str">
            <v>E</v>
          </cell>
          <cell r="F88">
            <v>16</v>
          </cell>
          <cell r="G88">
            <v>81</v>
          </cell>
          <cell r="H88">
            <v>67</v>
          </cell>
          <cell r="I88">
            <v>0</v>
          </cell>
          <cell r="J88">
            <v>0</v>
          </cell>
          <cell r="K88">
            <v>3</v>
          </cell>
          <cell r="L88">
            <v>0</v>
          </cell>
          <cell r="M88">
            <v>0</v>
          </cell>
          <cell r="N88">
            <v>0</v>
          </cell>
          <cell r="O88">
            <v>0</v>
          </cell>
          <cell r="P88">
            <v>0</v>
          </cell>
          <cell r="Q88">
            <v>16</v>
          </cell>
          <cell r="R88">
            <v>12</v>
          </cell>
          <cell r="S88">
            <v>81</v>
          </cell>
          <cell r="T88">
            <v>35</v>
          </cell>
          <cell r="U88">
            <v>0</v>
          </cell>
          <cell r="V88">
            <v>0</v>
          </cell>
          <cell r="W88">
            <v>3</v>
          </cell>
          <cell r="X88">
            <v>2</v>
          </cell>
          <cell r="Y88">
            <v>0</v>
          </cell>
          <cell r="Z88">
            <v>0</v>
          </cell>
        </row>
        <row r="89">
          <cell r="A89" t="str">
            <v>CFM (E)L1999</v>
          </cell>
          <cell r="B89" t="str">
            <v>MD</v>
          </cell>
          <cell r="C89" t="str">
            <v>CFM (E)</v>
          </cell>
          <cell r="D89">
            <v>1999</v>
          </cell>
          <cell r="E89" t="str">
            <v>L</v>
          </cell>
          <cell r="F89">
            <v>0</v>
          </cell>
          <cell r="G89">
            <v>174</v>
          </cell>
          <cell r="H89">
            <v>84</v>
          </cell>
          <cell r="I89">
            <v>0</v>
          </cell>
          <cell r="J89">
            <v>0</v>
          </cell>
          <cell r="K89">
            <v>0</v>
          </cell>
          <cell r="L89">
            <v>31</v>
          </cell>
          <cell r="M89">
            <v>129</v>
          </cell>
          <cell r="N89">
            <v>0</v>
          </cell>
          <cell r="O89">
            <v>0</v>
          </cell>
          <cell r="P89">
            <v>0</v>
          </cell>
          <cell r="Q89">
            <v>0</v>
          </cell>
          <cell r="R89">
            <v>0</v>
          </cell>
          <cell r="S89">
            <v>96</v>
          </cell>
          <cell r="T89">
            <v>7</v>
          </cell>
          <cell r="U89">
            <v>0</v>
          </cell>
          <cell r="V89">
            <v>0</v>
          </cell>
          <cell r="W89">
            <v>30</v>
          </cell>
          <cell r="X89">
            <v>9</v>
          </cell>
          <cell r="Y89">
            <v>0</v>
          </cell>
          <cell r="Z89">
            <v>0</v>
          </cell>
        </row>
        <row r="90">
          <cell r="A90" t="str">
            <v>CFM (E)L.N1999</v>
          </cell>
          <cell r="B90" t="str">
            <v>MD</v>
          </cell>
          <cell r="C90" t="str">
            <v>CFM (E)</v>
          </cell>
          <cell r="D90">
            <v>1999</v>
          </cell>
          <cell r="E90" t="str">
            <v>L.N</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row>
        <row r="91">
          <cell r="A91" t="str">
            <v>CFM (E)L1998</v>
          </cell>
          <cell r="B91" t="str">
            <v>MD</v>
          </cell>
          <cell r="C91" t="str">
            <v>CFM (E)</v>
          </cell>
          <cell r="D91">
            <v>1998</v>
          </cell>
          <cell r="E91" t="str">
            <v>L</v>
          </cell>
          <cell r="F91">
            <v>0</v>
          </cell>
          <cell r="G91">
            <v>185</v>
          </cell>
          <cell r="H91">
            <v>91</v>
          </cell>
          <cell r="I91">
            <v>0</v>
          </cell>
          <cell r="J91">
            <v>0</v>
          </cell>
          <cell r="K91">
            <v>0</v>
          </cell>
          <cell r="L91">
            <v>33.5</v>
          </cell>
          <cell r="M91">
            <v>138</v>
          </cell>
          <cell r="N91">
            <v>0</v>
          </cell>
          <cell r="O91">
            <v>0</v>
          </cell>
          <cell r="P91">
            <v>0</v>
          </cell>
          <cell r="Q91">
            <v>0</v>
          </cell>
          <cell r="R91">
            <v>0</v>
          </cell>
          <cell r="S91">
            <v>113</v>
          </cell>
          <cell r="T91">
            <v>11</v>
          </cell>
          <cell r="U91">
            <v>0</v>
          </cell>
          <cell r="V91">
            <v>0</v>
          </cell>
          <cell r="W91">
            <v>32</v>
          </cell>
          <cell r="X91">
            <v>6</v>
          </cell>
          <cell r="Y91">
            <v>0</v>
          </cell>
          <cell r="Z91">
            <v>0</v>
          </cell>
        </row>
        <row r="92">
          <cell r="A92" t="str">
            <v>CFM (E)L.N1998</v>
          </cell>
          <cell r="B92" t="str">
            <v>MD</v>
          </cell>
          <cell r="C92" t="str">
            <v>CFM (E)</v>
          </cell>
          <cell r="D92">
            <v>1998</v>
          </cell>
          <cell r="E92" t="str">
            <v>L.N</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row>
        <row r="93">
          <cell r="A93" t="str">
            <v>CFM (E)N1999</v>
          </cell>
          <cell r="B93" t="str">
            <v>MD</v>
          </cell>
          <cell r="C93" t="str">
            <v>CFM (E)</v>
          </cell>
          <cell r="D93">
            <v>1999</v>
          </cell>
          <cell r="E93" t="str">
            <v>N</v>
          </cell>
          <cell r="F93">
            <v>0</v>
          </cell>
          <cell r="G93">
            <v>3</v>
          </cell>
          <cell r="H93">
            <v>0</v>
          </cell>
          <cell r="I93">
            <v>0</v>
          </cell>
          <cell r="J93">
            <v>0</v>
          </cell>
          <cell r="K93">
            <v>0</v>
          </cell>
          <cell r="L93">
            <v>0</v>
          </cell>
          <cell r="M93">
            <v>0</v>
          </cell>
          <cell r="N93">
            <v>0</v>
          </cell>
          <cell r="O93">
            <v>0</v>
          </cell>
          <cell r="P93">
            <v>0</v>
          </cell>
          <cell r="Q93">
            <v>0</v>
          </cell>
          <cell r="R93">
            <v>0</v>
          </cell>
          <cell r="S93">
            <v>4</v>
          </cell>
          <cell r="T93">
            <v>0</v>
          </cell>
          <cell r="U93">
            <v>0</v>
          </cell>
          <cell r="V93">
            <v>0</v>
          </cell>
          <cell r="W93">
            <v>0</v>
          </cell>
          <cell r="X93">
            <v>0</v>
          </cell>
          <cell r="Y93">
            <v>0</v>
          </cell>
          <cell r="Z93">
            <v>0</v>
          </cell>
        </row>
        <row r="94">
          <cell r="A94" t="str">
            <v>CFM (E)Total1999</v>
          </cell>
          <cell r="B94" t="str">
            <v>MD</v>
          </cell>
          <cell r="C94" t="str">
            <v>CFM (E)</v>
          </cell>
          <cell r="D94">
            <v>1999</v>
          </cell>
          <cell r="E94" t="str">
            <v>Total</v>
          </cell>
          <cell r="F94">
            <v>0</v>
          </cell>
          <cell r="G94">
            <v>177</v>
          </cell>
          <cell r="H94">
            <v>84</v>
          </cell>
          <cell r="I94">
            <v>0</v>
          </cell>
          <cell r="J94">
            <v>0</v>
          </cell>
          <cell r="K94">
            <v>0</v>
          </cell>
          <cell r="L94">
            <v>31</v>
          </cell>
          <cell r="M94">
            <v>129</v>
          </cell>
          <cell r="N94">
            <v>0</v>
          </cell>
          <cell r="O94">
            <v>0</v>
          </cell>
          <cell r="P94">
            <v>0</v>
          </cell>
          <cell r="Q94">
            <v>0</v>
          </cell>
          <cell r="R94">
            <v>0</v>
          </cell>
          <cell r="S94">
            <v>100</v>
          </cell>
          <cell r="T94">
            <v>7</v>
          </cell>
          <cell r="U94">
            <v>0</v>
          </cell>
          <cell r="V94">
            <v>0</v>
          </cell>
          <cell r="W94">
            <v>30</v>
          </cell>
          <cell r="X94">
            <v>9</v>
          </cell>
          <cell r="Y94">
            <v>0</v>
          </cell>
          <cell r="Z94">
            <v>0</v>
          </cell>
        </row>
        <row r="95">
          <cell r="A95" t="str">
            <v>CFM (E)Total1998</v>
          </cell>
          <cell r="B95" t="str">
            <v>MD</v>
          </cell>
          <cell r="C95" t="str">
            <v>CFM (E)</v>
          </cell>
          <cell r="D95">
            <v>1998</v>
          </cell>
          <cell r="E95" t="str">
            <v>Total</v>
          </cell>
          <cell r="F95">
            <v>0</v>
          </cell>
          <cell r="G95">
            <v>190</v>
          </cell>
          <cell r="H95">
            <v>91</v>
          </cell>
          <cell r="I95">
            <v>0</v>
          </cell>
          <cell r="J95">
            <v>0</v>
          </cell>
          <cell r="K95">
            <v>0</v>
          </cell>
          <cell r="L95">
            <v>33.5</v>
          </cell>
          <cell r="M95">
            <v>138</v>
          </cell>
          <cell r="N95">
            <v>0</v>
          </cell>
          <cell r="O95">
            <v>0</v>
          </cell>
          <cell r="P95">
            <v>0</v>
          </cell>
          <cell r="Q95">
            <v>0</v>
          </cell>
          <cell r="R95">
            <v>0</v>
          </cell>
          <cell r="S95">
            <v>117</v>
          </cell>
          <cell r="T95">
            <v>11</v>
          </cell>
          <cell r="U95">
            <v>0</v>
          </cell>
          <cell r="V95">
            <v>0</v>
          </cell>
          <cell r="W95">
            <v>32</v>
          </cell>
          <cell r="X95">
            <v>6</v>
          </cell>
          <cell r="Y95">
            <v>0</v>
          </cell>
          <cell r="Z95">
            <v>0</v>
          </cell>
        </row>
        <row r="96">
          <cell r="A96" t="str">
            <v>CFM (E)N1998</v>
          </cell>
          <cell r="B96" t="str">
            <v>MD</v>
          </cell>
          <cell r="C96" t="str">
            <v>CFM (E)</v>
          </cell>
          <cell r="D96">
            <v>1998</v>
          </cell>
          <cell r="E96" t="str">
            <v>N</v>
          </cell>
          <cell r="F96">
            <v>0</v>
          </cell>
          <cell r="G96">
            <v>5</v>
          </cell>
          <cell r="H96">
            <v>0</v>
          </cell>
          <cell r="I96">
            <v>0</v>
          </cell>
          <cell r="J96">
            <v>0</v>
          </cell>
          <cell r="K96">
            <v>0</v>
          </cell>
          <cell r="L96">
            <v>0</v>
          </cell>
          <cell r="M96">
            <v>0</v>
          </cell>
          <cell r="N96">
            <v>0</v>
          </cell>
          <cell r="O96">
            <v>0</v>
          </cell>
          <cell r="P96">
            <v>0</v>
          </cell>
          <cell r="Q96">
            <v>0</v>
          </cell>
          <cell r="R96">
            <v>0</v>
          </cell>
          <cell r="S96">
            <v>4</v>
          </cell>
          <cell r="T96">
            <v>0</v>
          </cell>
          <cell r="U96">
            <v>0</v>
          </cell>
          <cell r="V96">
            <v>0</v>
          </cell>
          <cell r="W96">
            <v>0</v>
          </cell>
          <cell r="X96">
            <v>0</v>
          </cell>
          <cell r="Y96">
            <v>0</v>
          </cell>
          <cell r="Z96">
            <v>0</v>
          </cell>
        </row>
        <row r="97">
          <cell r="A97" t="str">
            <v>CFRN1999</v>
          </cell>
          <cell r="B97" t="str">
            <v>RO</v>
          </cell>
          <cell r="C97" t="str">
            <v>CFR</v>
          </cell>
          <cell r="D97">
            <v>1999</v>
          </cell>
          <cell r="E97" t="str">
            <v>N</v>
          </cell>
          <cell r="F97">
            <v>43</v>
          </cell>
          <cell r="G97">
            <v>2196</v>
          </cell>
          <cell r="H97">
            <v>1630</v>
          </cell>
          <cell r="I97">
            <v>1054</v>
          </cell>
          <cell r="J97">
            <v>1054</v>
          </cell>
          <cell r="K97">
            <v>105</v>
          </cell>
          <cell r="L97">
            <v>4</v>
          </cell>
          <cell r="M97">
            <v>60</v>
          </cell>
          <cell r="N97">
            <v>0</v>
          </cell>
          <cell r="O97">
            <v>7</v>
          </cell>
          <cell r="P97">
            <v>41</v>
          </cell>
          <cell r="Q97">
            <v>62</v>
          </cell>
          <cell r="R97" t="str">
            <v>...</v>
          </cell>
          <cell r="S97">
            <v>2005</v>
          </cell>
          <cell r="T97">
            <v>131</v>
          </cell>
          <cell r="U97">
            <v>886</v>
          </cell>
          <cell r="V97">
            <v>82</v>
          </cell>
          <cell r="W97">
            <v>58</v>
          </cell>
          <cell r="X97">
            <v>0</v>
          </cell>
          <cell r="Y97">
            <v>7</v>
          </cell>
          <cell r="Z97">
            <v>0</v>
          </cell>
        </row>
        <row r="98">
          <cell r="A98" t="str">
            <v>CFRE1998</v>
          </cell>
          <cell r="B98" t="str">
            <v>RO</v>
          </cell>
          <cell r="C98" t="str">
            <v>CFR</v>
          </cell>
          <cell r="D98">
            <v>1998</v>
          </cell>
          <cell r="E98" t="str">
            <v>E</v>
          </cell>
          <cell r="F98">
            <v>20</v>
          </cell>
          <cell r="G98">
            <v>44</v>
          </cell>
          <cell r="H98">
            <v>0</v>
          </cell>
          <cell r="I98">
            <v>0</v>
          </cell>
          <cell r="J98">
            <v>0</v>
          </cell>
          <cell r="K98">
            <v>0</v>
          </cell>
          <cell r="L98">
            <v>0</v>
          </cell>
          <cell r="M98">
            <v>0</v>
          </cell>
          <cell r="N98">
            <v>0</v>
          </cell>
          <cell r="O98">
            <v>0</v>
          </cell>
          <cell r="P98">
            <v>0</v>
          </cell>
          <cell r="Q98" t="str">
            <v>...</v>
          </cell>
          <cell r="R98" t="str">
            <v>...</v>
          </cell>
          <cell r="S98">
            <v>43</v>
          </cell>
          <cell r="T98">
            <v>39</v>
          </cell>
          <cell r="U98">
            <v>0</v>
          </cell>
          <cell r="V98">
            <v>0</v>
          </cell>
          <cell r="W98">
            <v>0</v>
          </cell>
          <cell r="X98">
            <v>0</v>
          </cell>
          <cell r="Y98">
            <v>0</v>
          </cell>
          <cell r="Z98">
            <v>0</v>
          </cell>
        </row>
        <row r="99">
          <cell r="A99" t="str">
            <v>CFRN1998</v>
          </cell>
          <cell r="B99" t="str">
            <v>RO</v>
          </cell>
          <cell r="C99" t="str">
            <v>CFR</v>
          </cell>
          <cell r="D99">
            <v>1998</v>
          </cell>
          <cell r="E99" t="str">
            <v>N</v>
          </cell>
          <cell r="F99">
            <v>77</v>
          </cell>
          <cell r="G99">
            <v>2223</v>
          </cell>
          <cell r="H99">
            <v>1423</v>
          </cell>
          <cell r="I99">
            <v>1061</v>
          </cell>
          <cell r="J99">
            <v>1061</v>
          </cell>
          <cell r="K99">
            <v>119</v>
          </cell>
          <cell r="L99">
            <v>4</v>
          </cell>
          <cell r="M99">
            <v>60</v>
          </cell>
          <cell r="N99">
            <v>0</v>
          </cell>
          <cell r="O99">
            <v>7</v>
          </cell>
          <cell r="P99">
            <v>41</v>
          </cell>
          <cell r="Q99" t="str">
            <v>...</v>
          </cell>
          <cell r="R99" t="str">
            <v>...</v>
          </cell>
          <cell r="S99">
            <v>1850</v>
          </cell>
          <cell r="T99">
            <v>1139</v>
          </cell>
          <cell r="U99">
            <v>975</v>
          </cell>
          <cell r="V99">
            <v>308</v>
          </cell>
          <cell r="W99">
            <v>60</v>
          </cell>
          <cell r="X99">
            <v>60</v>
          </cell>
          <cell r="Y99">
            <v>7</v>
          </cell>
          <cell r="Z99">
            <v>1</v>
          </cell>
        </row>
        <row r="100">
          <cell r="A100" t="str">
            <v>CFRTotal1999</v>
          </cell>
          <cell r="B100" t="str">
            <v>RO</v>
          </cell>
          <cell r="C100" t="str">
            <v>CFR</v>
          </cell>
          <cell r="D100">
            <v>1999</v>
          </cell>
          <cell r="E100" t="str">
            <v>Total</v>
          </cell>
          <cell r="F100">
            <v>72</v>
          </cell>
          <cell r="G100">
            <v>2264</v>
          </cell>
          <cell r="H100">
            <v>1642</v>
          </cell>
          <cell r="I100">
            <v>1054</v>
          </cell>
          <cell r="J100">
            <v>1054</v>
          </cell>
          <cell r="K100">
            <v>105</v>
          </cell>
          <cell r="L100">
            <v>4</v>
          </cell>
          <cell r="M100">
            <v>60</v>
          </cell>
          <cell r="N100">
            <v>0</v>
          </cell>
          <cell r="O100">
            <v>7</v>
          </cell>
          <cell r="P100">
            <v>41</v>
          </cell>
          <cell r="Q100" t="str">
            <v>...</v>
          </cell>
          <cell r="R100" t="str">
            <v>...</v>
          </cell>
          <cell r="S100" t="str">
            <v>...</v>
          </cell>
          <cell r="T100" t="str">
            <v>...</v>
          </cell>
          <cell r="U100">
            <v>886</v>
          </cell>
          <cell r="V100">
            <v>82</v>
          </cell>
          <cell r="W100">
            <v>58</v>
          </cell>
          <cell r="X100">
            <v>0</v>
          </cell>
          <cell r="Y100">
            <v>7</v>
          </cell>
          <cell r="Z100">
            <v>0</v>
          </cell>
        </row>
        <row r="101">
          <cell r="A101" t="str">
            <v>CFRTotal1998</v>
          </cell>
          <cell r="B101" t="str">
            <v>RO</v>
          </cell>
          <cell r="C101" t="str">
            <v>CFR</v>
          </cell>
          <cell r="D101">
            <v>1998</v>
          </cell>
          <cell r="E101" t="str">
            <v>Total</v>
          </cell>
          <cell r="F101">
            <v>107</v>
          </cell>
          <cell r="G101">
            <v>2276</v>
          </cell>
          <cell r="H101">
            <v>1431</v>
          </cell>
          <cell r="I101">
            <v>1061</v>
          </cell>
          <cell r="J101">
            <v>1061</v>
          </cell>
          <cell r="K101">
            <v>119</v>
          </cell>
          <cell r="L101">
            <v>4</v>
          </cell>
          <cell r="M101">
            <v>60</v>
          </cell>
          <cell r="N101">
            <v>0</v>
          </cell>
          <cell r="O101">
            <v>7</v>
          </cell>
          <cell r="P101">
            <v>41</v>
          </cell>
          <cell r="Q101" t="str">
            <v>...</v>
          </cell>
          <cell r="R101" t="str">
            <v>...</v>
          </cell>
          <cell r="S101">
            <v>1901</v>
          </cell>
          <cell r="T101">
            <v>1186</v>
          </cell>
          <cell r="U101">
            <v>975</v>
          </cell>
          <cell r="V101">
            <v>308</v>
          </cell>
          <cell r="W101">
            <v>60</v>
          </cell>
          <cell r="X101">
            <v>60</v>
          </cell>
          <cell r="Y101">
            <v>7</v>
          </cell>
          <cell r="Z101">
            <v>1</v>
          </cell>
        </row>
        <row r="102">
          <cell r="A102" t="str">
            <v>CFRL1998</v>
          </cell>
          <cell r="B102" t="str">
            <v>RO</v>
          </cell>
          <cell r="C102" t="str">
            <v>CFR</v>
          </cell>
          <cell r="D102">
            <v>1998</v>
          </cell>
          <cell r="E102" t="str">
            <v>L</v>
          </cell>
          <cell r="F102">
            <v>10</v>
          </cell>
          <cell r="G102">
            <v>9</v>
          </cell>
          <cell r="H102">
            <v>8</v>
          </cell>
          <cell r="I102">
            <v>0</v>
          </cell>
          <cell r="J102">
            <v>0</v>
          </cell>
          <cell r="K102">
            <v>0</v>
          </cell>
          <cell r="L102">
            <v>0</v>
          </cell>
          <cell r="M102">
            <v>0</v>
          </cell>
          <cell r="N102">
            <v>0</v>
          </cell>
          <cell r="O102">
            <v>0</v>
          </cell>
          <cell r="P102">
            <v>0</v>
          </cell>
          <cell r="Q102" t="str">
            <v>...</v>
          </cell>
          <cell r="R102" t="str">
            <v>...</v>
          </cell>
          <cell r="S102">
            <v>8</v>
          </cell>
          <cell r="T102">
            <v>8</v>
          </cell>
          <cell r="U102">
            <v>0</v>
          </cell>
          <cell r="V102">
            <v>0</v>
          </cell>
          <cell r="W102">
            <v>0</v>
          </cell>
          <cell r="X102">
            <v>0</v>
          </cell>
          <cell r="Y102">
            <v>0</v>
          </cell>
          <cell r="Z102">
            <v>0</v>
          </cell>
        </row>
        <row r="103">
          <cell r="A103" t="str">
            <v>CFRL1999</v>
          </cell>
          <cell r="B103" t="str">
            <v>RO</v>
          </cell>
          <cell r="C103" t="str">
            <v>CFR</v>
          </cell>
          <cell r="D103">
            <v>1999</v>
          </cell>
          <cell r="E103" t="str">
            <v>L</v>
          </cell>
          <cell r="F103">
            <v>10</v>
          </cell>
          <cell r="G103">
            <v>25</v>
          </cell>
          <cell r="H103">
            <v>12</v>
          </cell>
          <cell r="I103">
            <v>0</v>
          </cell>
          <cell r="J103">
            <v>0</v>
          </cell>
          <cell r="K103">
            <v>0</v>
          </cell>
          <cell r="L103">
            <v>0</v>
          </cell>
          <cell r="M103">
            <v>0</v>
          </cell>
          <cell r="N103">
            <v>0</v>
          </cell>
          <cell r="O103">
            <v>0</v>
          </cell>
          <cell r="P103">
            <v>0</v>
          </cell>
          <cell r="Q103" t="str">
            <v>...</v>
          </cell>
          <cell r="R103" t="str">
            <v>...</v>
          </cell>
          <cell r="S103">
            <v>8</v>
          </cell>
          <cell r="T103">
            <v>8</v>
          </cell>
          <cell r="U103">
            <v>0</v>
          </cell>
          <cell r="V103">
            <v>0</v>
          </cell>
          <cell r="W103">
            <v>0</v>
          </cell>
          <cell r="X103">
            <v>0</v>
          </cell>
          <cell r="Y103">
            <v>0</v>
          </cell>
          <cell r="Z103">
            <v>0</v>
          </cell>
        </row>
        <row r="104">
          <cell r="A104" t="str">
            <v>CFRE1999</v>
          </cell>
          <cell r="B104" t="str">
            <v>RO</v>
          </cell>
          <cell r="C104" t="str">
            <v>CFR</v>
          </cell>
          <cell r="D104">
            <v>1999</v>
          </cell>
          <cell r="E104" t="str">
            <v>E</v>
          </cell>
          <cell r="F104">
            <v>19</v>
          </cell>
          <cell r="G104">
            <v>43</v>
          </cell>
          <cell r="H104">
            <v>0</v>
          </cell>
          <cell r="I104">
            <v>0</v>
          </cell>
          <cell r="J104">
            <v>0</v>
          </cell>
          <cell r="K104">
            <v>0</v>
          </cell>
          <cell r="L104">
            <v>0</v>
          </cell>
          <cell r="M104">
            <v>0</v>
          </cell>
          <cell r="N104">
            <v>0</v>
          </cell>
          <cell r="O104">
            <v>0</v>
          </cell>
          <cell r="P104">
            <v>0</v>
          </cell>
          <cell r="Q104" t="str">
            <v>...</v>
          </cell>
          <cell r="R104" t="str">
            <v>...</v>
          </cell>
          <cell r="S104" t="str">
            <v>...</v>
          </cell>
          <cell r="T104" t="str">
            <v>...</v>
          </cell>
          <cell r="U104">
            <v>0</v>
          </cell>
          <cell r="V104">
            <v>0</v>
          </cell>
          <cell r="W104">
            <v>0</v>
          </cell>
          <cell r="X104">
            <v>0</v>
          </cell>
          <cell r="Y104">
            <v>0</v>
          </cell>
          <cell r="Z104">
            <v>0</v>
          </cell>
        </row>
        <row r="105">
          <cell r="A105" t="str">
            <v>CFRCE1999</v>
          </cell>
          <cell r="B105" t="str">
            <v>KH</v>
          </cell>
          <cell r="C105" t="str">
            <v>CFRC</v>
          </cell>
          <cell r="D105">
            <v>1999</v>
          </cell>
          <cell r="E105" t="str">
            <v>E</v>
          </cell>
          <cell r="F105">
            <v>10</v>
          </cell>
          <cell r="G105">
            <v>14</v>
          </cell>
          <cell r="H105" t="str">
            <v>...</v>
          </cell>
          <cell r="I105">
            <v>0</v>
          </cell>
          <cell r="J105">
            <v>0</v>
          </cell>
          <cell r="K105">
            <v>0</v>
          </cell>
          <cell r="L105">
            <v>1</v>
          </cell>
          <cell r="M105">
            <v>4</v>
          </cell>
          <cell r="N105">
            <v>0</v>
          </cell>
          <cell r="O105">
            <v>0</v>
          </cell>
          <cell r="P105">
            <v>0</v>
          </cell>
          <cell r="Q105">
            <v>10</v>
          </cell>
          <cell r="R105">
            <v>9</v>
          </cell>
          <cell r="S105">
            <v>14</v>
          </cell>
          <cell r="T105">
            <v>3</v>
          </cell>
          <cell r="U105">
            <v>0</v>
          </cell>
          <cell r="V105">
            <v>0</v>
          </cell>
          <cell r="W105">
            <v>1</v>
          </cell>
          <cell r="X105">
            <v>1</v>
          </cell>
          <cell r="Y105">
            <v>0</v>
          </cell>
          <cell r="Z105">
            <v>0</v>
          </cell>
        </row>
        <row r="106">
          <cell r="A106" t="str">
            <v>CFRCE1998</v>
          </cell>
          <cell r="B106" t="str">
            <v>KH</v>
          </cell>
          <cell r="C106" t="str">
            <v>CFRC</v>
          </cell>
          <cell r="D106">
            <v>1998</v>
          </cell>
          <cell r="E106" t="str">
            <v>E</v>
          </cell>
          <cell r="F106">
            <v>10</v>
          </cell>
          <cell r="G106">
            <v>14</v>
          </cell>
          <cell r="H106" t="str">
            <v>...</v>
          </cell>
          <cell r="I106">
            <v>0</v>
          </cell>
          <cell r="J106">
            <v>0</v>
          </cell>
          <cell r="K106">
            <v>0</v>
          </cell>
          <cell r="L106">
            <v>1</v>
          </cell>
          <cell r="M106">
            <v>4</v>
          </cell>
          <cell r="N106">
            <v>0</v>
          </cell>
          <cell r="O106">
            <v>0</v>
          </cell>
          <cell r="P106">
            <v>0</v>
          </cell>
          <cell r="Q106">
            <v>10</v>
          </cell>
          <cell r="R106">
            <v>9</v>
          </cell>
          <cell r="S106">
            <v>14</v>
          </cell>
          <cell r="T106">
            <v>3</v>
          </cell>
          <cell r="U106">
            <v>0</v>
          </cell>
          <cell r="V106">
            <v>0</v>
          </cell>
          <cell r="W106">
            <v>1</v>
          </cell>
          <cell r="X106">
            <v>1</v>
          </cell>
          <cell r="Y106">
            <v>0</v>
          </cell>
          <cell r="Z106">
            <v>0</v>
          </cell>
        </row>
        <row r="107">
          <cell r="A107" t="str">
            <v>CFSN1999</v>
          </cell>
          <cell r="B107" t="str">
            <v>SY</v>
          </cell>
          <cell r="C107" t="str">
            <v>CFS</v>
          </cell>
          <cell r="D107">
            <v>1999</v>
          </cell>
          <cell r="E107" t="str">
            <v>N</v>
          </cell>
          <cell r="F107">
            <v>0</v>
          </cell>
          <cell r="G107" t="str">
            <v>...</v>
          </cell>
          <cell r="H107" t="str">
            <v>...</v>
          </cell>
          <cell r="I107">
            <v>0</v>
          </cell>
          <cell r="J107">
            <v>0</v>
          </cell>
          <cell r="K107">
            <v>0</v>
          </cell>
          <cell r="L107">
            <v>0</v>
          </cell>
          <cell r="M107">
            <v>0</v>
          </cell>
          <cell r="N107">
            <v>0</v>
          </cell>
          <cell r="O107">
            <v>0</v>
          </cell>
          <cell r="P107">
            <v>0</v>
          </cell>
          <cell r="Q107">
            <v>0</v>
          </cell>
          <cell r="R107">
            <v>0</v>
          </cell>
          <cell r="S107" t="str">
            <v>...</v>
          </cell>
          <cell r="T107" t="str">
            <v>...</v>
          </cell>
          <cell r="U107">
            <v>0</v>
          </cell>
          <cell r="V107">
            <v>0</v>
          </cell>
          <cell r="W107">
            <v>0</v>
          </cell>
          <cell r="X107">
            <v>0</v>
          </cell>
          <cell r="Y107">
            <v>0</v>
          </cell>
          <cell r="Z107">
            <v>0</v>
          </cell>
        </row>
        <row r="108">
          <cell r="A108" t="str">
            <v>CFSN1998</v>
          </cell>
          <cell r="B108" t="str">
            <v>SY</v>
          </cell>
          <cell r="C108" t="str">
            <v>CFS</v>
          </cell>
          <cell r="D108">
            <v>1998</v>
          </cell>
          <cell r="E108" t="str">
            <v>N</v>
          </cell>
          <cell r="F108">
            <v>0</v>
          </cell>
          <cell r="G108">
            <v>184</v>
          </cell>
          <cell r="H108">
            <v>184</v>
          </cell>
          <cell r="I108">
            <v>0</v>
          </cell>
          <cell r="J108">
            <v>0</v>
          </cell>
          <cell r="K108">
            <v>0</v>
          </cell>
          <cell r="L108">
            <v>0</v>
          </cell>
          <cell r="M108">
            <v>0</v>
          </cell>
          <cell r="N108">
            <v>0</v>
          </cell>
          <cell r="O108">
            <v>0</v>
          </cell>
          <cell r="P108">
            <v>0</v>
          </cell>
          <cell r="Q108">
            <v>0</v>
          </cell>
          <cell r="R108">
            <v>0</v>
          </cell>
          <cell r="S108">
            <v>184</v>
          </cell>
          <cell r="T108">
            <v>30</v>
          </cell>
          <cell r="U108">
            <v>0</v>
          </cell>
          <cell r="V108">
            <v>0</v>
          </cell>
          <cell r="W108">
            <v>0</v>
          </cell>
          <cell r="X108">
            <v>0</v>
          </cell>
          <cell r="Y108">
            <v>0</v>
          </cell>
          <cell r="Z108">
            <v>0</v>
          </cell>
        </row>
        <row r="109">
          <cell r="A109" t="str">
            <v>CHE1998</v>
          </cell>
          <cell r="B109" t="str">
            <v>GR</v>
          </cell>
          <cell r="C109" t="str">
            <v>CH</v>
          </cell>
          <cell r="D109">
            <v>1998</v>
          </cell>
          <cell r="E109" t="str">
            <v>E</v>
          </cell>
          <cell r="F109">
            <v>60</v>
          </cell>
          <cell r="G109">
            <v>43</v>
          </cell>
          <cell r="H109">
            <v>0</v>
          </cell>
          <cell r="I109">
            <v>0</v>
          </cell>
          <cell r="J109">
            <v>0</v>
          </cell>
          <cell r="K109">
            <v>81</v>
          </cell>
          <cell r="L109">
            <v>63</v>
          </cell>
          <cell r="M109" t="str">
            <v>...</v>
          </cell>
          <cell r="N109">
            <v>0</v>
          </cell>
          <cell r="O109">
            <v>0</v>
          </cell>
          <cell r="P109">
            <v>0</v>
          </cell>
          <cell r="Q109">
            <v>60</v>
          </cell>
          <cell r="R109">
            <v>57</v>
          </cell>
          <cell r="S109">
            <v>43</v>
          </cell>
          <cell r="T109">
            <v>8</v>
          </cell>
          <cell r="U109">
            <v>0</v>
          </cell>
          <cell r="V109">
            <v>0</v>
          </cell>
          <cell r="W109">
            <v>81</v>
          </cell>
          <cell r="X109">
            <v>19</v>
          </cell>
          <cell r="Y109">
            <v>0</v>
          </cell>
          <cell r="Z109">
            <v>0</v>
          </cell>
        </row>
        <row r="110">
          <cell r="A110" t="str">
            <v>CHE1999</v>
          </cell>
          <cell r="B110" t="str">
            <v>GR</v>
          </cell>
          <cell r="C110" t="str">
            <v>CH</v>
          </cell>
          <cell r="D110">
            <v>1999</v>
          </cell>
          <cell r="E110" t="str">
            <v>E</v>
          </cell>
          <cell r="F110">
            <v>2</v>
          </cell>
          <cell r="G110">
            <v>35</v>
          </cell>
          <cell r="H110">
            <v>0</v>
          </cell>
          <cell r="I110">
            <v>0</v>
          </cell>
          <cell r="J110">
            <v>0</v>
          </cell>
          <cell r="K110">
            <v>0</v>
          </cell>
          <cell r="L110">
            <v>31</v>
          </cell>
          <cell r="M110">
            <v>82</v>
          </cell>
          <cell r="N110">
            <v>0</v>
          </cell>
          <cell r="O110">
            <v>0</v>
          </cell>
          <cell r="P110">
            <v>0</v>
          </cell>
          <cell r="Q110">
            <v>2</v>
          </cell>
          <cell r="R110">
            <v>0</v>
          </cell>
          <cell r="S110">
            <v>33</v>
          </cell>
          <cell r="T110">
            <v>8</v>
          </cell>
          <cell r="U110">
            <v>0</v>
          </cell>
          <cell r="V110">
            <v>0</v>
          </cell>
          <cell r="W110">
            <v>25</v>
          </cell>
          <cell r="X110">
            <v>6</v>
          </cell>
          <cell r="Y110">
            <v>0</v>
          </cell>
          <cell r="Z110">
            <v>0</v>
          </cell>
        </row>
        <row r="111">
          <cell r="A111" t="str">
            <v>CHN1998</v>
          </cell>
          <cell r="B111" t="str">
            <v>GR</v>
          </cell>
          <cell r="C111" t="str">
            <v>CH</v>
          </cell>
          <cell r="D111">
            <v>1998</v>
          </cell>
          <cell r="E111" t="str">
            <v>N</v>
          </cell>
          <cell r="F111">
            <v>30</v>
          </cell>
          <cell r="G111">
            <v>217</v>
          </cell>
          <cell r="H111">
            <v>102</v>
          </cell>
          <cell r="I111">
            <v>6</v>
          </cell>
          <cell r="J111">
            <v>6</v>
          </cell>
          <cell r="K111">
            <v>111</v>
          </cell>
          <cell r="L111">
            <v>90</v>
          </cell>
          <cell r="M111" t="str">
            <v>...</v>
          </cell>
          <cell r="N111">
            <v>0</v>
          </cell>
          <cell r="O111">
            <v>0</v>
          </cell>
          <cell r="P111">
            <v>0</v>
          </cell>
          <cell r="Q111">
            <v>30</v>
          </cell>
          <cell r="R111">
            <v>29</v>
          </cell>
          <cell r="S111">
            <v>217</v>
          </cell>
          <cell r="T111">
            <v>98</v>
          </cell>
          <cell r="U111">
            <v>6</v>
          </cell>
          <cell r="V111">
            <v>6</v>
          </cell>
          <cell r="W111">
            <v>201</v>
          </cell>
          <cell r="X111">
            <v>32</v>
          </cell>
          <cell r="Y111">
            <v>0</v>
          </cell>
          <cell r="Z111">
            <v>0</v>
          </cell>
        </row>
        <row r="112">
          <cell r="A112" t="str">
            <v>CHTotal1998</v>
          </cell>
          <cell r="B112" t="str">
            <v>GR</v>
          </cell>
          <cell r="C112" t="str">
            <v>CH</v>
          </cell>
          <cell r="D112">
            <v>1998</v>
          </cell>
          <cell r="E112" t="str">
            <v>Total</v>
          </cell>
          <cell r="F112">
            <v>90</v>
          </cell>
          <cell r="G112">
            <v>260</v>
          </cell>
          <cell r="H112">
            <v>102</v>
          </cell>
          <cell r="I112">
            <v>6</v>
          </cell>
          <cell r="J112">
            <v>6</v>
          </cell>
          <cell r="K112">
            <v>192</v>
          </cell>
          <cell r="L112">
            <v>153</v>
          </cell>
          <cell r="M112" t="str">
            <v>...</v>
          </cell>
          <cell r="N112">
            <v>0</v>
          </cell>
          <cell r="O112">
            <v>0</v>
          </cell>
          <cell r="P112">
            <v>0</v>
          </cell>
          <cell r="Q112">
            <v>90</v>
          </cell>
          <cell r="R112">
            <v>86</v>
          </cell>
          <cell r="S112">
            <v>260</v>
          </cell>
          <cell r="T112">
            <v>106</v>
          </cell>
          <cell r="U112">
            <v>6</v>
          </cell>
          <cell r="V112">
            <v>6</v>
          </cell>
          <cell r="W112">
            <v>282</v>
          </cell>
          <cell r="X112">
            <v>51</v>
          </cell>
          <cell r="Y112">
            <v>0</v>
          </cell>
          <cell r="Z112">
            <v>0</v>
          </cell>
        </row>
        <row r="113">
          <cell r="A113" t="str">
            <v>CHTotal1999</v>
          </cell>
          <cell r="B113" t="str">
            <v>GR</v>
          </cell>
          <cell r="C113" t="str">
            <v>CH</v>
          </cell>
          <cell r="D113">
            <v>1999</v>
          </cell>
          <cell r="E113" t="str">
            <v>Total</v>
          </cell>
          <cell r="F113">
            <v>4</v>
          </cell>
          <cell r="G113">
            <v>149</v>
          </cell>
          <cell r="H113">
            <v>57</v>
          </cell>
          <cell r="I113">
            <v>6</v>
          </cell>
          <cell r="J113">
            <v>6</v>
          </cell>
          <cell r="K113">
            <v>26</v>
          </cell>
          <cell r="L113">
            <v>59</v>
          </cell>
          <cell r="M113">
            <v>186</v>
          </cell>
          <cell r="N113">
            <v>0</v>
          </cell>
          <cell r="O113">
            <v>0</v>
          </cell>
          <cell r="P113">
            <v>0</v>
          </cell>
          <cell r="Q113">
            <v>4</v>
          </cell>
          <cell r="R113">
            <v>0</v>
          </cell>
          <cell r="S113">
            <v>132</v>
          </cell>
          <cell r="T113">
            <v>31</v>
          </cell>
          <cell r="U113">
            <v>4</v>
          </cell>
          <cell r="V113">
            <v>1</v>
          </cell>
          <cell r="W113">
            <v>76</v>
          </cell>
          <cell r="X113">
            <v>14</v>
          </cell>
          <cell r="Y113">
            <v>0</v>
          </cell>
          <cell r="Z113">
            <v>0</v>
          </cell>
        </row>
        <row r="114">
          <cell r="A114" t="str">
            <v>CHN1999</v>
          </cell>
          <cell r="B114" t="str">
            <v>GR</v>
          </cell>
          <cell r="C114" t="str">
            <v>CH</v>
          </cell>
          <cell r="D114">
            <v>1999</v>
          </cell>
          <cell r="E114" t="str">
            <v>N</v>
          </cell>
          <cell r="F114">
            <v>2</v>
          </cell>
          <cell r="G114">
            <v>114</v>
          </cell>
          <cell r="H114">
            <v>57</v>
          </cell>
          <cell r="I114">
            <v>6</v>
          </cell>
          <cell r="J114">
            <v>6</v>
          </cell>
          <cell r="K114">
            <v>26</v>
          </cell>
          <cell r="L114">
            <v>28</v>
          </cell>
          <cell r="M114">
            <v>104</v>
          </cell>
          <cell r="N114">
            <v>0</v>
          </cell>
          <cell r="O114">
            <v>0</v>
          </cell>
          <cell r="P114">
            <v>0</v>
          </cell>
          <cell r="Q114">
            <v>2</v>
          </cell>
          <cell r="R114">
            <v>0</v>
          </cell>
          <cell r="S114">
            <v>99</v>
          </cell>
          <cell r="T114">
            <v>23</v>
          </cell>
          <cell r="U114">
            <v>4</v>
          </cell>
          <cell r="V114">
            <v>1</v>
          </cell>
          <cell r="W114">
            <v>51</v>
          </cell>
          <cell r="X114">
            <v>8</v>
          </cell>
          <cell r="Y114">
            <v>0</v>
          </cell>
          <cell r="Z114">
            <v>0</v>
          </cell>
        </row>
        <row r="115">
          <cell r="A115" t="str">
            <v>CIEL1998</v>
          </cell>
          <cell r="B115" t="str">
            <v>IE</v>
          </cell>
          <cell r="C115" t="str">
            <v>CIE</v>
          </cell>
          <cell r="D115">
            <v>1998</v>
          </cell>
          <cell r="E115" t="str">
            <v>L</v>
          </cell>
          <cell r="F115">
            <v>0</v>
          </cell>
          <cell r="G115">
            <v>110</v>
          </cell>
          <cell r="H115">
            <v>50</v>
          </cell>
          <cell r="I115">
            <v>0</v>
          </cell>
          <cell r="J115">
            <v>0</v>
          </cell>
          <cell r="K115">
            <v>0</v>
          </cell>
          <cell r="L115">
            <v>8</v>
          </cell>
          <cell r="M115">
            <v>17</v>
          </cell>
          <cell r="N115">
            <v>0</v>
          </cell>
          <cell r="O115">
            <v>40</v>
          </cell>
          <cell r="P115">
            <v>80</v>
          </cell>
          <cell r="Q115">
            <v>0</v>
          </cell>
          <cell r="R115">
            <v>0</v>
          </cell>
          <cell r="S115">
            <v>110</v>
          </cell>
          <cell r="T115">
            <v>19</v>
          </cell>
          <cell r="U115">
            <v>0</v>
          </cell>
          <cell r="V115">
            <v>0</v>
          </cell>
          <cell r="W115">
            <v>8</v>
          </cell>
          <cell r="X115" t="str">
            <v>...</v>
          </cell>
          <cell r="Y115">
            <v>40</v>
          </cell>
          <cell r="Z115" t="str">
            <v>...</v>
          </cell>
        </row>
        <row r="116">
          <cell r="A116" t="str">
            <v>CIEL1999</v>
          </cell>
          <cell r="B116" t="str">
            <v>IE</v>
          </cell>
          <cell r="C116" t="str">
            <v>CIE</v>
          </cell>
          <cell r="D116">
            <v>1999</v>
          </cell>
          <cell r="E116" t="str">
            <v>L</v>
          </cell>
          <cell r="F116">
            <v>0</v>
          </cell>
          <cell r="G116">
            <v>110</v>
          </cell>
          <cell r="H116">
            <v>50</v>
          </cell>
          <cell r="I116">
            <v>0</v>
          </cell>
          <cell r="J116">
            <v>0</v>
          </cell>
          <cell r="K116">
            <v>2</v>
          </cell>
          <cell r="L116">
            <v>20</v>
          </cell>
          <cell r="M116">
            <v>42</v>
          </cell>
          <cell r="N116">
            <v>0</v>
          </cell>
          <cell r="O116">
            <v>40</v>
          </cell>
          <cell r="P116">
            <v>80</v>
          </cell>
          <cell r="Q116">
            <v>0</v>
          </cell>
          <cell r="R116">
            <v>0</v>
          </cell>
          <cell r="S116">
            <v>110</v>
          </cell>
          <cell r="T116">
            <v>18</v>
          </cell>
          <cell r="U116">
            <v>0</v>
          </cell>
          <cell r="V116">
            <v>0</v>
          </cell>
          <cell r="W116">
            <v>22</v>
          </cell>
          <cell r="X116">
            <v>4</v>
          </cell>
          <cell r="Y116">
            <v>40</v>
          </cell>
          <cell r="Z116">
            <v>3</v>
          </cell>
        </row>
        <row r="117">
          <cell r="A117" t="str">
            <v>CPL.E1998</v>
          </cell>
          <cell r="B117" t="str">
            <v>PT</v>
          </cell>
          <cell r="C117" t="str">
            <v>CP</v>
          </cell>
          <cell r="D117">
            <v>1998</v>
          </cell>
          <cell r="E117" t="str">
            <v>L.E</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row>
        <row r="118">
          <cell r="A118" t="str">
            <v>CPL1999</v>
          </cell>
          <cell r="B118" t="str">
            <v>PT</v>
          </cell>
          <cell r="C118" t="str">
            <v>CP</v>
          </cell>
          <cell r="D118">
            <v>1999</v>
          </cell>
          <cell r="E118" t="str">
            <v>L</v>
          </cell>
          <cell r="F118">
            <v>0</v>
          </cell>
          <cell r="G118">
            <v>196</v>
          </cell>
          <cell r="H118">
            <v>42</v>
          </cell>
          <cell r="I118">
            <v>81</v>
          </cell>
          <cell r="J118">
            <v>30</v>
          </cell>
          <cell r="K118">
            <v>35</v>
          </cell>
          <cell r="L118">
            <v>44</v>
          </cell>
          <cell r="M118">
            <v>113</v>
          </cell>
          <cell r="N118">
            <v>0</v>
          </cell>
          <cell r="O118">
            <v>215</v>
          </cell>
          <cell r="P118">
            <v>752</v>
          </cell>
          <cell r="Q118">
            <v>0</v>
          </cell>
          <cell r="R118">
            <v>0</v>
          </cell>
          <cell r="S118">
            <v>196</v>
          </cell>
          <cell r="T118">
            <v>30</v>
          </cell>
          <cell r="U118">
            <v>81</v>
          </cell>
          <cell r="V118">
            <v>12</v>
          </cell>
          <cell r="W118">
            <v>79</v>
          </cell>
          <cell r="X118">
            <v>14</v>
          </cell>
          <cell r="Y118">
            <v>215</v>
          </cell>
          <cell r="Z118">
            <v>23</v>
          </cell>
        </row>
        <row r="119">
          <cell r="A119" t="str">
            <v>CPE1998</v>
          </cell>
          <cell r="B119" t="str">
            <v>PT</v>
          </cell>
          <cell r="C119" t="str">
            <v>CP</v>
          </cell>
          <cell r="D119">
            <v>1998</v>
          </cell>
          <cell r="E119" t="str">
            <v>E</v>
          </cell>
          <cell r="F119">
            <v>0</v>
          </cell>
          <cell r="G119">
            <v>7</v>
          </cell>
          <cell r="H119">
            <v>0</v>
          </cell>
          <cell r="I119">
            <v>0</v>
          </cell>
          <cell r="J119">
            <v>0</v>
          </cell>
          <cell r="K119">
            <v>12</v>
          </cell>
          <cell r="L119">
            <v>36</v>
          </cell>
          <cell r="M119">
            <v>78</v>
          </cell>
          <cell r="N119">
            <v>0</v>
          </cell>
          <cell r="O119">
            <v>0</v>
          </cell>
          <cell r="P119">
            <v>0</v>
          </cell>
          <cell r="Q119">
            <v>0</v>
          </cell>
          <cell r="R119">
            <v>0</v>
          </cell>
          <cell r="S119">
            <v>7</v>
          </cell>
          <cell r="T119">
            <v>0</v>
          </cell>
          <cell r="U119">
            <v>0</v>
          </cell>
          <cell r="V119">
            <v>0</v>
          </cell>
          <cell r="W119">
            <v>48</v>
          </cell>
          <cell r="X119">
            <v>3</v>
          </cell>
          <cell r="Y119">
            <v>0</v>
          </cell>
          <cell r="Z119">
            <v>0</v>
          </cell>
        </row>
        <row r="120">
          <cell r="A120" t="str">
            <v>CPL1998</v>
          </cell>
          <cell r="B120" t="str">
            <v>PT</v>
          </cell>
          <cell r="C120" t="str">
            <v>CP</v>
          </cell>
          <cell r="D120">
            <v>1998</v>
          </cell>
          <cell r="E120" t="str">
            <v>L</v>
          </cell>
          <cell r="F120">
            <v>0</v>
          </cell>
          <cell r="G120">
            <v>198</v>
          </cell>
          <cell r="H120">
            <v>42</v>
          </cell>
          <cell r="I120">
            <v>82</v>
          </cell>
          <cell r="J120">
            <v>30</v>
          </cell>
          <cell r="K120">
            <v>35</v>
          </cell>
          <cell r="L120">
            <v>44</v>
          </cell>
          <cell r="M120">
            <v>113</v>
          </cell>
          <cell r="N120">
            <v>0</v>
          </cell>
          <cell r="O120">
            <v>204</v>
          </cell>
          <cell r="P120">
            <v>473</v>
          </cell>
          <cell r="Q120">
            <v>0</v>
          </cell>
          <cell r="R120">
            <v>0</v>
          </cell>
          <cell r="S120">
            <v>198</v>
          </cell>
          <cell r="T120">
            <v>36</v>
          </cell>
          <cell r="U120">
            <v>82</v>
          </cell>
          <cell r="V120">
            <v>17</v>
          </cell>
          <cell r="W120">
            <v>79</v>
          </cell>
          <cell r="X120">
            <v>11</v>
          </cell>
          <cell r="Y120">
            <v>204</v>
          </cell>
          <cell r="Z120">
            <v>25</v>
          </cell>
        </row>
        <row r="121">
          <cell r="A121" t="str">
            <v>CPE1999</v>
          </cell>
          <cell r="B121" t="str">
            <v>PT</v>
          </cell>
          <cell r="C121" t="str">
            <v>CP</v>
          </cell>
          <cell r="D121">
            <v>1999</v>
          </cell>
          <cell r="E121" t="str">
            <v>E</v>
          </cell>
          <cell r="F121">
            <v>0</v>
          </cell>
          <cell r="G121">
            <v>7</v>
          </cell>
          <cell r="H121">
            <v>0</v>
          </cell>
          <cell r="I121">
            <v>0</v>
          </cell>
          <cell r="J121">
            <v>0</v>
          </cell>
          <cell r="K121">
            <v>11</v>
          </cell>
          <cell r="L121">
            <v>35</v>
          </cell>
          <cell r="M121">
            <v>76</v>
          </cell>
          <cell r="N121">
            <v>0</v>
          </cell>
          <cell r="O121">
            <v>0</v>
          </cell>
          <cell r="P121">
            <v>0</v>
          </cell>
          <cell r="Q121">
            <v>0</v>
          </cell>
          <cell r="R121">
            <v>0</v>
          </cell>
          <cell r="S121">
            <v>7</v>
          </cell>
          <cell r="T121">
            <v>0</v>
          </cell>
          <cell r="U121">
            <v>0</v>
          </cell>
          <cell r="V121">
            <v>0</v>
          </cell>
          <cell r="W121">
            <v>46</v>
          </cell>
          <cell r="X121">
            <v>6</v>
          </cell>
          <cell r="Y121">
            <v>0</v>
          </cell>
          <cell r="Z121">
            <v>0</v>
          </cell>
        </row>
        <row r="122">
          <cell r="A122" t="str">
            <v>CPTotal1999</v>
          </cell>
          <cell r="B122" t="str">
            <v>PT</v>
          </cell>
          <cell r="C122" t="str">
            <v>CP</v>
          </cell>
          <cell r="D122">
            <v>1999</v>
          </cell>
          <cell r="E122" t="str">
            <v>Total</v>
          </cell>
          <cell r="F122">
            <v>0</v>
          </cell>
          <cell r="G122">
            <v>203</v>
          </cell>
          <cell r="H122">
            <v>42</v>
          </cell>
          <cell r="I122">
            <v>81</v>
          </cell>
          <cell r="J122">
            <v>30</v>
          </cell>
          <cell r="K122">
            <v>46</v>
          </cell>
          <cell r="L122">
            <v>79</v>
          </cell>
          <cell r="M122">
            <v>189</v>
          </cell>
          <cell r="N122">
            <v>0</v>
          </cell>
          <cell r="O122">
            <v>215</v>
          </cell>
          <cell r="P122">
            <v>752</v>
          </cell>
          <cell r="Q122">
            <v>0</v>
          </cell>
          <cell r="R122">
            <v>0</v>
          </cell>
          <cell r="S122">
            <v>203</v>
          </cell>
          <cell r="T122">
            <v>30</v>
          </cell>
          <cell r="U122">
            <v>81</v>
          </cell>
          <cell r="V122">
            <v>12</v>
          </cell>
          <cell r="W122">
            <v>125</v>
          </cell>
          <cell r="X122">
            <v>20</v>
          </cell>
          <cell r="Y122">
            <v>215</v>
          </cell>
          <cell r="Z122">
            <v>23</v>
          </cell>
        </row>
        <row r="123">
          <cell r="A123" t="str">
            <v>CPL.E1999</v>
          </cell>
          <cell r="B123" t="str">
            <v>PT</v>
          </cell>
          <cell r="C123" t="str">
            <v>CP</v>
          </cell>
          <cell r="D123">
            <v>1999</v>
          </cell>
          <cell r="E123" t="str">
            <v>L.E</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row>
        <row r="124">
          <cell r="A124" t="str">
            <v>CPTotal1998</v>
          </cell>
          <cell r="B124" t="str">
            <v>PT</v>
          </cell>
          <cell r="C124" t="str">
            <v>CP</v>
          </cell>
          <cell r="D124">
            <v>1998</v>
          </cell>
          <cell r="E124" t="str">
            <v>Total</v>
          </cell>
          <cell r="F124">
            <v>0</v>
          </cell>
          <cell r="G124">
            <v>205</v>
          </cell>
          <cell r="H124">
            <v>42</v>
          </cell>
          <cell r="I124">
            <v>82</v>
          </cell>
          <cell r="J124">
            <v>30</v>
          </cell>
          <cell r="K124">
            <v>47</v>
          </cell>
          <cell r="L124">
            <v>80</v>
          </cell>
          <cell r="M124">
            <v>191</v>
          </cell>
          <cell r="N124">
            <v>0</v>
          </cell>
          <cell r="O124">
            <v>204</v>
          </cell>
          <cell r="P124">
            <v>473</v>
          </cell>
          <cell r="Q124">
            <v>0</v>
          </cell>
          <cell r="R124">
            <v>0</v>
          </cell>
          <cell r="S124">
            <v>205</v>
          </cell>
          <cell r="T124">
            <v>36</v>
          </cell>
          <cell r="U124">
            <v>82</v>
          </cell>
          <cell r="V124">
            <v>17</v>
          </cell>
          <cell r="W124">
            <v>127</v>
          </cell>
          <cell r="X124">
            <v>14</v>
          </cell>
          <cell r="Y124">
            <v>204</v>
          </cell>
          <cell r="Z124">
            <v>25</v>
          </cell>
        </row>
        <row r="125">
          <cell r="A125" t="str">
            <v>CP LtdN1998</v>
          </cell>
          <cell r="B125" t="str">
            <v>CA</v>
          </cell>
          <cell r="C125" t="str">
            <v>CP Ltd</v>
          </cell>
          <cell r="D125">
            <v>1998</v>
          </cell>
          <cell r="E125" t="str">
            <v>N</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row>
        <row r="126">
          <cell r="A126" t="str">
            <v>CP LtdN1999</v>
          </cell>
          <cell r="B126" t="str">
            <v>CA</v>
          </cell>
          <cell r="C126" t="str">
            <v>CP Ltd</v>
          </cell>
          <cell r="D126">
            <v>1999</v>
          </cell>
          <cell r="E126" t="str">
            <v>N</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row>
        <row r="127">
          <cell r="A127" t="str">
            <v>CRL1998</v>
          </cell>
          <cell r="B127" t="str">
            <v>CN</v>
          </cell>
          <cell r="C127" t="str">
            <v>CR</v>
          </cell>
          <cell r="D127">
            <v>1998</v>
          </cell>
          <cell r="E127" t="str">
            <v>L</v>
          </cell>
          <cell r="F127">
            <v>0</v>
          </cell>
          <cell r="G127">
            <v>12</v>
          </cell>
          <cell r="H127" t="str">
            <v>...</v>
          </cell>
          <cell r="I127">
            <v>0</v>
          </cell>
          <cell r="J127">
            <v>0</v>
          </cell>
          <cell r="K127">
            <v>0</v>
          </cell>
          <cell r="L127">
            <v>0</v>
          </cell>
          <cell r="M127">
            <v>0</v>
          </cell>
          <cell r="N127">
            <v>0</v>
          </cell>
          <cell r="O127">
            <v>0</v>
          </cell>
          <cell r="P127">
            <v>0</v>
          </cell>
          <cell r="Q127">
            <v>0</v>
          </cell>
          <cell r="R127">
            <v>0</v>
          </cell>
          <cell r="S127" t="str">
            <v>...</v>
          </cell>
          <cell r="T127" t="str">
            <v>...</v>
          </cell>
          <cell r="U127">
            <v>0</v>
          </cell>
          <cell r="V127">
            <v>0</v>
          </cell>
          <cell r="W127">
            <v>0</v>
          </cell>
          <cell r="X127">
            <v>0</v>
          </cell>
          <cell r="Y127">
            <v>0</v>
          </cell>
          <cell r="Z127">
            <v>0</v>
          </cell>
        </row>
        <row r="128">
          <cell r="A128" t="str">
            <v>CRN1998</v>
          </cell>
          <cell r="B128" t="str">
            <v>CN</v>
          </cell>
          <cell r="C128" t="str">
            <v>CR</v>
          </cell>
          <cell r="D128">
            <v>1998</v>
          </cell>
          <cell r="E128" t="str">
            <v>N</v>
          </cell>
          <cell r="F128">
            <v>2061</v>
          </cell>
          <cell r="G128">
            <v>9890</v>
          </cell>
          <cell r="H128" t="str">
            <v>...</v>
          </cell>
          <cell r="I128">
            <v>3111</v>
          </cell>
          <cell r="J128" t="str">
            <v>...</v>
          </cell>
          <cell r="K128">
            <v>0</v>
          </cell>
          <cell r="L128">
            <v>0</v>
          </cell>
          <cell r="M128">
            <v>0</v>
          </cell>
          <cell r="N128">
            <v>0</v>
          </cell>
          <cell r="O128">
            <v>0</v>
          </cell>
          <cell r="P128">
            <v>0</v>
          </cell>
          <cell r="Q128" t="str">
            <v>...</v>
          </cell>
          <cell r="R128" t="str">
            <v>...</v>
          </cell>
          <cell r="S128" t="str">
            <v>...</v>
          </cell>
          <cell r="T128" t="str">
            <v>...</v>
          </cell>
          <cell r="U128" t="str">
            <v>...</v>
          </cell>
          <cell r="V128" t="str">
            <v>...</v>
          </cell>
          <cell r="W128">
            <v>0</v>
          </cell>
          <cell r="X128">
            <v>0</v>
          </cell>
          <cell r="Y128">
            <v>0</v>
          </cell>
          <cell r="Z128">
            <v>0</v>
          </cell>
        </row>
        <row r="129">
          <cell r="A129" t="str">
            <v>CRN1999</v>
          </cell>
          <cell r="B129" t="str">
            <v>CN</v>
          </cell>
          <cell r="C129" t="str">
            <v>CR</v>
          </cell>
          <cell r="D129">
            <v>1999</v>
          </cell>
          <cell r="E129" t="str">
            <v>N</v>
          </cell>
          <cell r="F129">
            <v>1015</v>
          </cell>
          <cell r="G129">
            <v>10019</v>
          </cell>
          <cell r="H129">
            <v>7200</v>
          </cell>
          <cell r="I129">
            <v>3344</v>
          </cell>
          <cell r="J129">
            <v>3344</v>
          </cell>
          <cell r="K129">
            <v>0</v>
          </cell>
          <cell r="L129">
            <v>0</v>
          </cell>
          <cell r="M129">
            <v>0</v>
          </cell>
          <cell r="N129">
            <v>0</v>
          </cell>
          <cell r="O129">
            <v>0</v>
          </cell>
          <cell r="P129">
            <v>0</v>
          </cell>
          <cell r="Q129" t="str">
            <v>...</v>
          </cell>
          <cell r="R129" t="str">
            <v>...</v>
          </cell>
          <cell r="S129" t="str">
            <v>...</v>
          </cell>
          <cell r="T129" t="str">
            <v>...</v>
          </cell>
          <cell r="U129" t="str">
            <v>...</v>
          </cell>
          <cell r="V129" t="str">
            <v>...</v>
          </cell>
          <cell r="W129" t="str">
            <v>...</v>
          </cell>
          <cell r="X129" t="str">
            <v>...</v>
          </cell>
          <cell r="Y129" t="str">
            <v>...</v>
          </cell>
          <cell r="Z129" t="str">
            <v>...</v>
          </cell>
        </row>
        <row r="130">
          <cell r="A130" t="str">
            <v>CRTotal1999</v>
          </cell>
          <cell r="B130" t="str">
            <v>CN</v>
          </cell>
          <cell r="C130" t="str">
            <v>CR</v>
          </cell>
          <cell r="D130">
            <v>1999</v>
          </cell>
          <cell r="E130" t="str">
            <v>Total</v>
          </cell>
          <cell r="F130">
            <v>1015</v>
          </cell>
          <cell r="G130">
            <v>10121</v>
          </cell>
          <cell r="H130">
            <v>7204</v>
          </cell>
          <cell r="I130">
            <v>3344</v>
          </cell>
          <cell r="J130">
            <v>3344</v>
          </cell>
          <cell r="K130">
            <v>0</v>
          </cell>
          <cell r="L130">
            <v>0</v>
          </cell>
          <cell r="M130">
            <v>0</v>
          </cell>
          <cell r="N130">
            <v>0</v>
          </cell>
          <cell r="O130">
            <v>0</v>
          </cell>
          <cell r="P130">
            <v>0</v>
          </cell>
          <cell r="Q130">
            <v>0</v>
          </cell>
          <cell r="R130">
            <v>0</v>
          </cell>
          <cell r="S130" t="str">
            <v>...</v>
          </cell>
          <cell r="T130" t="str">
            <v>...</v>
          </cell>
          <cell r="U130">
            <v>0</v>
          </cell>
          <cell r="V130">
            <v>0</v>
          </cell>
          <cell r="W130">
            <v>0</v>
          </cell>
          <cell r="X130">
            <v>0</v>
          </cell>
          <cell r="Y130">
            <v>0</v>
          </cell>
          <cell r="Z130">
            <v>0</v>
          </cell>
        </row>
        <row r="131">
          <cell r="A131" t="str">
            <v>CRTotal1998</v>
          </cell>
          <cell r="B131" t="str">
            <v>CN</v>
          </cell>
          <cell r="C131" t="str">
            <v>CR</v>
          </cell>
          <cell r="D131">
            <v>1998</v>
          </cell>
          <cell r="E131" t="str">
            <v>Total</v>
          </cell>
          <cell r="F131">
            <v>2061</v>
          </cell>
          <cell r="G131">
            <v>10004</v>
          </cell>
          <cell r="H131" t="str">
            <v>...</v>
          </cell>
          <cell r="I131">
            <v>3111</v>
          </cell>
          <cell r="J131">
            <v>0</v>
          </cell>
          <cell r="K131">
            <v>0</v>
          </cell>
          <cell r="L131">
            <v>0</v>
          </cell>
          <cell r="M131">
            <v>0</v>
          </cell>
          <cell r="N131">
            <v>0</v>
          </cell>
          <cell r="O131">
            <v>0</v>
          </cell>
          <cell r="P131">
            <v>0</v>
          </cell>
          <cell r="Q131">
            <v>0</v>
          </cell>
          <cell r="R131">
            <v>0</v>
          </cell>
          <cell r="S131" t="str">
            <v>...</v>
          </cell>
          <cell r="T131" t="str">
            <v>...</v>
          </cell>
          <cell r="U131">
            <v>0</v>
          </cell>
          <cell r="V131">
            <v>0</v>
          </cell>
          <cell r="W131">
            <v>0</v>
          </cell>
          <cell r="X131">
            <v>0</v>
          </cell>
          <cell r="Y131">
            <v>0</v>
          </cell>
          <cell r="Z131">
            <v>0</v>
          </cell>
        </row>
        <row r="132">
          <cell r="A132" t="str">
            <v>CRL1999</v>
          </cell>
          <cell r="B132" t="str">
            <v>CN</v>
          </cell>
          <cell r="C132" t="str">
            <v>CR</v>
          </cell>
          <cell r="D132">
            <v>1999</v>
          </cell>
          <cell r="E132" t="str">
            <v>L</v>
          </cell>
          <cell r="F132">
            <v>0</v>
          </cell>
          <cell r="G132">
            <v>11</v>
          </cell>
          <cell r="H132">
            <v>4</v>
          </cell>
          <cell r="I132">
            <v>0</v>
          </cell>
          <cell r="J132">
            <v>0</v>
          </cell>
          <cell r="K132">
            <v>0</v>
          </cell>
          <cell r="L132">
            <v>0</v>
          </cell>
          <cell r="M132">
            <v>0</v>
          </cell>
          <cell r="N132">
            <v>0</v>
          </cell>
          <cell r="O132">
            <v>0</v>
          </cell>
          <cell r="P132">
            <v>0</v>
          </cell>
          <cell r="Q132">
            <v>0</v>
          </cell>
          <cell r="R132">
            <v>0</v>
          </cell>
          <cell r="S132" t="str">
            <v>...</v>
          </cell>
          <cell r="T132" t="str">
            <v>...</v>
          </cell>
          <cell r="U132">
            <v>0</v>
          </cell>
          <cell r="V132">
            <v>0</v>
          </cell>
          <cell r="W132">
            <v>0</v>
          </cell>
          <cell r="X132">
            <v>0</v>
          </cell>
          <cell r="Y132">
            <v>0</v>
          </cell>
          <cell r="Z132">
            <v>0</v>
          </cell>
        </row>
        <row r="133">
          <cell r="A133" t="str">
            <v>CRE1998</v>
          </cell>
          <cell r="B133" t="str">
            <v>CN</v>
          </cell>
          <cell r="C133" t="str">
            <v>CR</v>
          </cell>
          <cell r="D133">
            <v>1998</v>
          </cell>
          <cell r="E133" t="str">
            <v>E</v>
          </cell>
          <cell r="F133">
            <v>0</v>
          </cell>
          <cell r="G133">
            <v>102</v>
          </cell>
          <cell r="H133" t="str">
            <v>...</v>
          </cell>
          <cell r="I133">
            <v>0</v>
          </cell>
          <cell r="J133">
            <v>0</v>
          </cell>
          <cell r="K133">
            <v>0</v>
          </cell>
          <cell r="L133">
            <v>0</v>
          </cell>
          <cell r="M133">
            <v>0</v>
          </cell>
          <cell r="N133">
            <v>0</v>
          </cell>
          <cell r="O133">
            <v>0</v>
          </cell>
          <cell r="P133">
            <v>0</v>
          </cell>
          <cell r="Q133">
            <v>0</v>
          </cell>
          <cell r="R133">
            <v>0</v>
          </cell>
          <cell r="S133" t="str">
            <v>...</v>
          </cell>
          <cell r="T133" t="str">
            <v>...</v>
          </cell>
          <cell r="U133">
            <v>0</v>
          </cell>
          <cell r="V133">
            <v>0</v>
          </cell>
          <cell r="W133">
            <v>0</v>
          </cell>
          <cell r="X133">
            <v>0</v>
          </cell>
          <cell r="Y133">
            <v>0</v>
          </cell>
          <cell r="Z133">
            <v>0</v>
          </cell>
        </row>
        <row r="134">
          <cell r="A134" t="str">
            <v>CRL.N1999</v>
          </cell>
          <cell r="B134" t="str">
            <v>CN</v>
          </cell>
          <cell r="C134" t="str">
            <v>CR</v>
          </cell>
          <cell r="D134">
            <v>1999</v>
          </cell>
          <cell r="E134" t="str">
            <v>L.N</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row>
        <row r="135">
          <cell r="A135" t="str">
            <v>CRL.N1998</v>
          </cell>
          <cell r="B135" t="str">
            <v>CN</v>
          </cell>
          <cell r="C135" t="str">
            <v>CR</v>
          </cell>
          <cell r="D135">
            <v>1998</v>
          </cell>
          <cell r="E135" t="str">
            <v>L.N</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row>
        <row r="136">
          <cell r="A136" t="str">
            <v>CRL.N.E1999</v>
          </cell>
          <cell r="B136" t="str">
            <v>CN</v>
          </cell>
          <cell r="C136" t="str">
            <v>CR</v>
          </cell>
          <cell r="D136">
            <v>1999</v>
          </cell>
          <cell r="E136" t="str">
            <v>L.N.E</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row>
        <row r="137">
          <cell r="A137" t="str">
            <v>CRL.N.E1998</v>
          </cell>
          <cell r="B137" t="str">
            <v>CN</v>
          </cell>
          <cell r="C137" t="str">
            <v>CR</v>
          </cell>
          <cell r="D137">
            <v>1998</v>
          </cell>
          <cell r="E137" t="str">
            <v>L.N.E</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row>
        <row r="138">
          <cell r="A138" t="str">
            <v>CRE1999</v>
          </cell>
          <cell r="B138" t="str">
            <v>CN</v>
          </cell>
          <cell r="C138" t="str">
            <v>CR</v>
          </cell>
          <cell r="D138">
            <v>1999</v>
          </cell>
          <cell r="E138" t="str">
            <v>E</v>
          </cell>
          <cell r="F138">
            <v>0</v>
          </cell>
          <cell r="G138">
            <v>91</v>
          </cell>
          <cell r="H138" t="str">
            <v>...</v>
          </cell>
          <cell r="I138">
            <v>0</v>
          </cell>
          <cell r="J138">
            <v>0</v>
          </cell>
          <cell r="K138">
            <v>0</v>
          </cell>
          <cell r="L138">
            <v>0</v>
          </cell>
          <cell r="M138">
            <v>0</v>
          </cell>
          <cell r="N138">
            <v>0</v>
          </cell>
          <cell r="O138">
            <v>0</v>
          </cell>
          <cell r="P138">
            <v>0</v>
          </cell>
          <cell r="Q138">
            <v>0</v>
          </cell>
          <cell r="R138">
            <v>0</v>
          </cell>
          <cell r="S138" t="str">
            <v>...</v>
          </cell>
          <cell r="T138" t="str">
            <v>...</v>
          </cell>
          <cell r="U138">
            <v>0</v>
          </cell>
          <cell r="V138">
            <v>0</v>
          </cell>
          <cell r="W138">
            <v>0</v>
          </cell>
          <cell r="X138">
            <v>0</v>
          </cell>
          <cell r="Y138">
            <v>0</v>
          </cell>
          <cell r="Z138">
            <v>0</v>
          </cell>
        </row>
        <row r="139">
          <cell r="A139" t="str">
            <v>CSDN1999</v>
          </cell>
          <cell r="B139" t="str">
            <v>CS</v>
          </cell>
          <cell r="C139" t="str">
            <v>CSD</v>
          </cell>
          <cell r="D139">
            <v>1999</v>
          </cell>
          <cell r="E139" t="str">
            <v>N</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row>
        <row r="140">
          <cell r="A140" t="str">
            <v>CSDL1998</v>
          </cell>
          <cell r="B140" t="str">
            <v>CS</v>
          </cell>
          <cell r="C140" t="str">
            <v>CSD</v>
          </cell>
          <cell r="D140">
            <v>1998</v>
          </cell>
          <cell r="E140" t="str">
            <v>L</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row>
        <row r="141">
          <cell r="A141" t="str">
            <v>CSDN1998</v>
          </cell>
          <cell r="B141" t="str">
            <v>CS</v>
          </cell>
          <cell r="C141" t="str">
            <v>CSD</v>
          </cell>
          <cell r="D141">
            <v>1998</v>
          </cell>
          <cell r="E141" t="str">
            <v>N</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row>
        <row r="142">
          <cell r="A142" t="str">
            <v>CSDL1999</v>
          </cell>
          <cell r="B142" t="str">
            <v>CS</v>
          </cell>
          <cell r="C142" t="str">
            <v>CSD</v>
          </cell>
          <cell r="D142">
            <v>1999</v>
          </cell>
          <cell r="E142" t="str">
            <v>L</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row>
        <row r="143">
          <cell r="A143" t="str">
            <v>CSDTotal1999</v>
          </cell>
          <cell r="B143" t="str">
            <v>CS</v>
          </cell>
          <cell r="C143" t="str">
            <v>CSD</v>
          </cell>
          <cell r="D143">
            <v>1999</v>
          </cell>
          <cell r="E143" t="str">
            <v>Total</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row>
        <row r="144">
          <cell r="A144" t="str">
            <v>CSDTotal1998</v>
          </cell>
          <cell r="B144" t="str">
            <v>CS</v>
          </cell>
          <cell r="C144" t="str">
            <v>CSD</v>
          </cell>
          <cell r="D144">
            <v>1998</v>
          </cell>
          <cell r="E144" t="str">
            <v>Total</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row>
        <row r="145">
          <cell r="A145" t="str">
            <v>CSDE1999</v>
          </cell>
          <cell r="B145" t="str">
            <v>CS</v>
          </cell>
          <cell r="C145" t="str">
            <v>CSD</v>
          </cell>
          <cell r="D145">
            <v>1999</v>
          </cell>
          <cell r="E145" t="str">
            <v>E</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row>
        <row r="146">
          <cell r="A146" t="str">
            <v>CSDE1998</v>
          </cell>
          <cell r="B146" t="str">
            <v>CS</v>
          </cell>
          <cell r="C146" t="str">
            <v>CSD</v>
          </cell>
          <cell r="D146">
            <v>1998</v>
          </cell>
          <cell r="E146" t="str">
            <v>E</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row>
        <row r="147">
          <cell r="A147" t="str">
            <v>DBN.E1999</v>
          </cell>
          <cell r="B147" t="str">
            <v>DE</v>
          </cell>
          <cell r="C147" t="str">
            <v>DB</v>
          </cell>
          <cell r="D147">
            <v>1999</v>
          </cell>
          <cell r="E147" t="str">
            <v>N.E</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row>
        <row r="148">
          <cell r="A148" t="str">
            <v>DBE1999</v>
          </cell>
          <cell r="B148" t="str">
            <v>DE</v>
          </cell>
          <cell r="C148" t="str">
            <v>DB</v>
          </cell>
          <cell r="D148">
            <v>1999</v>
          </cell>
          <cell r="E148" t="str">
            <v>E</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row>
        <row r="149">
          <cell r="A149" t="str">
            <v>DBN1998</v>
          </cell>
          <cell r="B149" t="str">
            <v>DE</v>
          </cell>
          <cell r="C149" t="str">
            <v>DB</v>
          </cell>
          <cell r="D149">
            <v>1998</v>
          </cell>
          <cell r="E149" t="str">
            <v>N</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row>
        <row r="150">
          <cell r="A150" t="str">
            <v>DBN.E1998</v>
          </cell>
          <cell r="B150" t="str">
            <v>DE</v>
          </cell>
          <cell r="C150" t="str">
            <v>DB</v>
          </cell>
          <cell r="D150">
            <v>1998</v>
          </cell>
          <cell r="E150" t="str">
            <v>N.E</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row>
        <row r="151">
          <cell r="A151" t="str">
            <v>DBTotal1998</v>
          </cell>
          <cell r="B151" t="str">
            <v>DE</v>
          </cell>
          <cell r="C151" t="str">
            <v>DB</v>
          </cell>
          <cell r="D151">
            <v>1998</v>
          </cell>
          <cell r="E151" t="str">
            <v>Total</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row>
        <row r="152">
          <cell r="A152" t="str">
            <v>DBE1998</v>
          </cell>
          <cell r="B152" t="str">
            <v>DE</v>
          </cell>
          <cell r="C152" t="str">
            <v>DB</v>
          </cell>
          <cell r="D152">
            <v>1998</v>
          </cell>
          <cell r="E152" t="str">
            <v>E</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row>
        <row r="153">
          <cell r="A153" t="str">
            <v>DBN1999</v>
          </cell>
          <cell r="B153" t="str">
            <v>DE</v>
          </cell>
          <cell r="C153" t="str">
            <v>DB</v>
          </cell>
          <cell r="D153">
            <v>1999</v>
          </cell>
          <cell r="E153" t="str">
            <v>N</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row>
        <row r="154">
          <cell r="A154" t="str">
            <v>DBTotal1999</v>
          </cell>
          <cell r="B154" t="str">
            <v>DE</v>
          </cell>
          <cell r="C154" t="str">
            <v>DB</v>
          </cell>
          <cell r="D154">
            <v>1999</v>
          </cell>
          <cell r="E154" t="str">
            <v>Total</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row>
        <row r="155">
          <cell r="A155" t="str">
            <v>DB AGN.E1999</v>
          </cell>
          <cell r="B155" t="str">
            <v>DE</v>
          </cell>
          <cell r="C155" t="str">
            <v>DB AG</v>
          </cell>
          <cell r="D155">
            <v>1999</v>
          </cell>
          <cell r="E155" t="str">
            <v>N.E</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row>
        <row r="156">
          <cell r="A156" t="str">
            <v>DB AGL1998</v>
          </cell>
          <cell r="B156" t="str">
            <v>DE</v>
          </cell>
          <cell r="C156" t="str">
            <v>DB AG</v>
          </cell>
          <cell r="D156">
            <v>1998</v>
          </cell>
          <cell r="E156" t="str">
            <v>L</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row>
        <row r="157">
          <cell r="A157" t="str">
            <v>DB AGE1998</v>
          </cell>
          <cell r="B157" t="str">
            <v>DE</v>
          </cell>
          <cell r="C157" t="str">
            <v>DB AG</v>
          </cell>
          <cell r="D157">
            <v>1998</v>
          </cell>
          <cell r="E157" t="str">
            <v>E</v>
          </cell>
          <cell r="F157">
            <v>16</v>
          </cell>
          <cell r="G157">
            <v>6</v>
          </cell>
          <cell r="H157">
            <v>0</v>
          </cell>
          <cell r="I157">
            <v>0</v>
          </cell>
          <cell r="J157">
            <v>0</v>
          </cell>
          <cell r="K157">
            <v>0</v>
          </cell>
          <cell r="L157">
            <v>0</v>
          </cell>
          <cell r="M157">
            <v>0</v>
          </cell>
          <cell r="N157">
            <v>0</v>
          </cell>
          <cell r="O157">
            <v>0</v>
          </cell>
          <cell r="P157">
            <v>0</v>
          </cell>
          <cell r="Q157">
            <v>16</v>
          </cell>
          <cell r="R157" t="str">
            <v>...</v>
          </cell>
          <cell r="S157">
            <v>6</v>
          </cell>
          <cell r="T157" t="str">
            <v>...</v>
          </cell>
          <cell r="U157">
            <v>0</v>
          </cell>
          <cell r="V157">
            <v>0</v>
          </cell>
          <cell r="W157">
            <v>0</v>
          </cell>
          <cell r="X157">
            <v>0</v>
          </cell>
          <cell r="Y157">
            <v>0</v>
          </cell>
          <cell r="Z157">
            <v>0</v>
          </cell>
        </row>
        <row r="158">
          <cell r="A158" t="str">
            <v>DB AGE1999</v>
          </cell>
          <cell r="B158" t="str">
            <v>DE</v>
          </cell>
          <cell r="C158" t="str">
            <v>DB AG</v>
          </cell>
          <cell r="D158">
            <v>1999</v>
          </cell>
          <cell r="E158" t="str">
            <v>E</v>
          </cell>
          <cell r="F158">
            <v>16</v>
          </cell>
          <cell r="G158">
            <v>6</v>
          </cell>
          <cell r="H158">
            <v>0</v>
          </cell>
          <cell r="I158">
            <v>0</v>
          </cell>
          <cell r="J158">
            <v>0</v>
          </cell>
          <cell r="K158">
            <v>0</v>
          </cell>
          <cell r="L158">
            <v>0</v>
          </cell>
          <cell r="M158">
            <v>0</v>
          </cell>
          <cell r="N158">
            <v>0</v>
          </cell>
          <cell r="O158">
            <v>0</v>
          </cell>
          <cell r="P158">
            <v>0</v>
          </cell>
          <cell r="Q158">
            <v>16</v>
          </cell>
          <cell r="R158" t="str">
            <v>...</v>
          </cell>
          <cell r="S158">
            <v>6</v>
          </cell>
          <cell r="T158" t="str">
            <v>...</v>
          </cell>
          <cell r="U158">
            <v>0</v>
          </cell>
          <cell r="V158">
            <v>0</v>
          </cell>
          <cell r="W158">
            <v>0</v>
          </cell>
          <cell r="X158">
            <v>0</v>
          </cell>
          <cell r="Y158">
            <v>0</v>
          </cell>
          <cell r="Z158">
            <v>0</v>
          </cell>
        </row>
        <row r="159">
          <cell r="A159" t="str">
            <v>DB AGTotal1999</v>
          </cell>
          <cell r="B159" t="str">
            <v>DE</v>
          </cell>
          <cell r="C159" t="str">
            <v>DB AG</v>
          </cell>
          <cell r="D159">
            <v>1999</v>
          </cell>
          <cell r="E159" t="str">
            <v>Total</v>
          </cell>
          <cell r="F159">
            <v>18</v>
          </cell>
          <cell r="G159">
            <v>3722</v>
          </cell>
          <cell r="H159">
            <v>1911</v>
          </cell>
          <cell r="I159">
            <v>3709</v>
          </cell>
          <cell r="J159">
            <v>3376</v>
          </cell>
          <cell r="K159">
            <v>148</v>
          </cell>
          <cell r="L159">
            <v>725</v>
          </cell>
          <cell r="M159">
            <v>1648</v>
          </cell>
          <cell r="N159">
            <v>8</v>
          </cell>
          <cell r="O159">
            <v>1482</v>
          </cell>
          <cell r="P159">
            <v>3740</v>
          </cell>
          <cell r="Q159">
            <v>36</v>
          </cell>
          <cell r="R159" t="str">
            <v>...</v>
          </cell>
          <cell r="S159">
            <v>3908</v>
          </cell>
          <cell r="T159" t="str">
            <v>...</v>
          </cell>
          <cell r="U159">
            <v>3657</v>
          </cell>
          <cell r="V159" t="str">
            <v>...</v>
          </cell>
          <cell r="W159">
            <v>917</v>
          </cell>
          <cell r="X159" t="str">
            <v>...</v>
          </cell>
          <cell r="Y159">
            <v>1480</v>
          </cell>
          <cell r="Z159" t="str">
            <v>...</v>
          </cell>
        </row>
        <row r="160">
          <cell r="A160" t="str">
            <v>DB AGTotal1998</v>
          </cell>
          <cell r="B160" t="str">
            <v>DE</v>
          </cell>
          <cell r="C160" t="str">
            <v>DB AG</v>
          </cell>
          <cell r="D160">
            <v>1998</v>
          </cell>
          <cell r="E160" t="str">
            <v>Total</v>
          </cell>
          <cell r="F160">
            <v>53</v>
          </cell>
          <cell r="G160">
            <v>4071</v>
          </cell>
          <cell r="H160">
            <v>1454</v>
          </cell>
          <cell r="I160">
            <v>3773</v>
          </cell>
          <cell r="J160">
            <v>3383</v>
          </cell>
          <cell r="K160">
            <v>133</v>
          </cell>
          <cell r="L160">
            <v>828</v>
          </cell>
          <cell r="M160">
            <v>1391</v>
          </cell>
          <cell r="N160">
            <v>7</v>
          </cell>
          <cell r="O160">
            <v>643</v>
          </cell>
          <cell r="P160">
            <v>1929</v>
          </cell>
          <cell r="Q160">
            <v>53</v>
          </cell>
          <cell r="R160" t="str">
            <v>...</v>
          </cell>
          <cell r="S160">
            <v>4442</v>
          </cell>
          <cell r="T160" t="str">
            <v>...</v>
          </cell>
          <cell r="U160">
            <v>3760</v>
          </cell>
          <cell r="V160" t="str">
            <v>...</v>
          </cell>
          <cell r="W160" t="str">
            <v>...</v>
          </cell>
          <cell r="X160" t="str">
            <v>...</v>
          </cell>
          <cell r="Y160" t="str">
            <v>...</v>
          </cell>
          <cell r="Z160" t="str">
            <v>...</v>
          </cell>
        </row>
        <row r="161">
          <cell r="A161" t="str">
            <v>DB AGN.E1998</v>
          </cell>
          <cell r="B161" t="str">
            <v>DE</v>
          </cell>
          <cell r="C161" t="str">
            <v>DB AG</v>
          </cell>
          <cell r="D161">
            <v>1998</v>
          </cell>
          <cell r="E161" t="str">
            <v>N.E</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row>
        <row r="162">
          <cell r="A162" t="str">
            <v>DB AGN1999</v>
          </cell>
          <cell r="B162" t="str">
            <v>DE</v>
          </cell>
          <cell r="C162" t="str">
            <v>DB AG</v>
          </cell>
          <cell r="D162">
            <v>1999</v>
          </cell>
          <cell r="E162" t="str">
            <v>N</v>
          </cell>
          <cell r="F162">
            <v>2</v>
          </cell>
          <cell r="G162">
            <v>3716</v>
          </cell>
          <cell r="H162">
            <v>1911</v>
          </cell>
          <cell r="I162">
            <v>3709</v>
          </cell>
          <cell r="J162">
            <v>3376</v>
          </cell>
          <cell r="K162">
            <v>148</v>
          </cell>
          <cell r="L162">
            <v>725</v>
          </cell>
          <cell r="M162">
            <v>1648</v>
          </cell>
          <cell r="N162">
            <v>8</v>
          </cell>
          <cell r="O162">
            <v>1482</v>
          </cell>
          <cell r="P162">
            <v>3740</v>
          </cell>
          <cell r="Q162">
            <v>20</v>
          </cell>
          <cell r="R162" t="str">
            <v>...</v>
          </cell>
          <cell r="S162">
            <v>3902</v>
          </cell>
          <cell r="T162" t="str">
            <v>...</v>
          </cell>
          <cell r="U162">
            <v>3657</v>
          </cell>
          <cell r="V162" t="str">
            <v>...</v>
          </cell>
          <cell r="W162">
            <v>917</v>
          </cell>
          <cell r="X162" t="str">
            <v>...</v>
          </cell>
          <cell r="Y162">
            <v>1480</v>
          </cell>
          <cell r="Z162" t="str">
            <v>...</v>
          </cell>
        </row>
        <row r="163">
          <cell r="A163" t="str">
            <v>DB AGN1998</v>
          </cell>
          <cell r="B163" t="str">
            <v>DE</v>
          </cell>
          <cell r="C163" t="str">
            <v>DB AG</v>
          </cell>
          <cell r="D163">
            <v>1998</v>
          </cell>
          <cell r="E163" t="str">
            <v>N</v>
          </cell>
          <cell r="F163">
            <v>37</v>
          </cell>
          <cell r="G163">
            <v>4065</v>
          </cell>
          <cell r="H163">
            <v>1454</v>
          </cell>
          <cell r="I163">
            <v>3773</v>
          </cell>
          <cell r="J163">
            <v>3383</v>
          </cell>
          <cell r="K163">
            <v>133</v>
          </cell>
          <cell r="L163">
            <v>828</v>
          </cell>
          <cell r="M163">
            <v>1391</v>
          </cell>
          <cell r="N163">
            <v>7</v>
          </cell>
          <cell r="O163">
            <v>643</v>
          </cell>
          <cell r="P163">
            <v>1929</v>
          </cell>
          <cell r="Q163">
            <v>37</v>
          </cell>
          <cell r="R163" t="str">
            <v>...</v>
          </cell>
          <cell r="S163">
            <v>4436</v>
          </cell>
          <cell r="T163" t="str">
            <v>...</v>
          </cell>
          <cell r="U163">
            <v>3760</v>
          </cell>
          <cell r="V163" t="str">
            <v>...</v>
          </cell>
          <cell r="W163" t="str">
            <v>...</v>
          </cell>
          <cell r="X163" t="str">
            <v>...</v>
          </cell>
          <cell r="Y163" t="str">
            <v>...</v>
          </cell>
          <cell r="Z163" t="str">
            <v>...</v>
          </cell>
        </row>
        <row r="164">
          <cell r="A164" t="str">
            <v>DB AGL1999</v>
          </cell>
          <cell r="B164" t="str">
            <v>DE</v>
          </cell>
          <cell r="C164" t="str">
            <v>DB AG</v>
          </cell>
          <cell r="D164">
            <v>1999</v>
          </cell>
          <cell r="E164" t="str">
            <v>L</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A165" t="str">
            <v>DRTotal1999</v>
          </cell>
          <cell r="B165" t="str">
            <v>DE</v>
          </cell>
          <cell r="C165" t="str">
            <v>DR</v>
          </cell>
          <cell r="D165">
            <v>1999</v>
          </cell>
          <cell r="E165" t="str">
            <v>Total</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row>
        <row r="166">
          <cell r="A166" t="str">
            <v>DRN1999</v>
          </cell>
          <cell r="B166" t="str">
            <v>DE</v>
          </cell>
          <cell r="C166" t="str">
            <v>DR</v>
          </cell>
          <cell r="D166">
            <v>1999</v>
          </cell>
          <cell r="E166" t="str">
            <v>N</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row>
        <row r="167">
          <cell r="A167" t="str">
            <v>DRN1998</v>
          </cell>
          <cell r="B167" t="str">
            <v>DE</v>
          </cell>
          <cell r="C167" t="str">
            <v>DR</v>
          </cell>
          <cell r="D167">
            <v>1998</v>
          </cell>
          <cell r="E167" t="str">
            <v>N</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row>
        <row r="168">
          <cell r="A168" t="str">
            <v>DRE1998</v>
          </cell>
          <cell r="B168" t="str">
            <v>DE</v>
          </cell>
          <cell r="C168" t="str">
            <v>DR</v>
          </cell>
          <cell r="D168">
            <v>1998</v>
          </cell>
          <cell r="E168" t="str">
            <v>E</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row>
        <row r="169">
          <cell r="A169" t="str">
            <v>DRE1999</v>
          </cell>
          <cell r="B169" t="str">
            <v>DE</v>
          </cell>
          <cell r="C169" t="str">
            <v>DR</v>
          </cell>
          <cell r="D169">
            <v>1999</v>
          </cell>
          <cell r="E169" t="str">
            <v>E</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row>
        <row r="170">
          <cell r="A170" t="str">
            <v>DRTotal1998</v>
          </cell>
          <cell r="B170" t="str">
            <v>DE</v>
          </cell>
          <cell r="C170" t="str">
            <v>DR</v>
          </cell>
          <cell r="D170">
            <v>1998</v>
          </cell>
          <cell r="E170" t="str">
            <v>Total</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row>
        <row r="171">
          <cell r="A171" t="str">
            <v>DSBN1998</v>
          </cell>
          <cell r="B171" t="str">
            <v>DK</v>
          </cell>
          <cell r="C171" t="str">
            <v>DSB</v>
          </cell>
          <cell r="D171">
            <v>1998</v>
          </cell>
          <cell r="E171" t="str">
            <v>N</v>
          </cell>
          <cell r="F171">
            <v>0</v>
          </cell>
          <cell r="G171">
            <v>121</v>
          </cell>
          <cell r="H171" t="str">
            <v>...</v>
          </cell>
          <cell r="I171">
            <v>22</v>
          </cell>
          <cell r="J171" t="str">
            <v>...</v>
          </cell>
          <cell r="K171">
            <v>0</v>
          </cell>
          <cell r="L171" t="str">
            <v>...</v>
          </cell>
          <cell r="M171" t="str">
            <v>...</v>
          </cell>
          <cell r="N171">
            <v>0</v>
          </cell>
          <cell r="O171" t="str">
            <v>...</v>
          </cell>
          <cell r="P171" t="str">
            <v>...</v>
          </cell>
          <cell r="Q171">
            <v>0</v>
          </cell>
          <cell r="R171">
            <v>0</v>
          </cell>
          <cell r="S171" t="str">
            <v>...</v>
          </cell>
          <cell r="T171" t="str">
            <v>...</v>
          </cell>
          <cell r="U171" t="str">
            <v>...</v>
          </cell>
          <cell r="V171" t="str">
            <v>...</v>
          </cell>
          <cell r="W171" t="str">
            <v>...</v>
          </cell>
          <cell r="X171" t="str">
            <v>...</v>
          </cell>
          <cell r="Y171" t="str">
            <v>...</v>
          </cell>
          <cell r="Z171" t="str">
            <v>...</v>
          </cell>
        </row>
        <row r="172">
          <cell r="A172" t="str">
            <v>DSBN1999</v>
          </cell>
          <cell r="B172" t="str">
            <v>DK</v>
          </cell>
          <cell r="C172" t="str">
            <v>DSB</v>
          </cell>
          <cell r="D172">
            <v>1999</v>
          </cell>
          <cell r="E172" t="str">
            <v>N</v>
          </cell>
          <cell r="F172">
            <v>0</v>
          </cell>
          <cell r="G172" t="str">
            <v>...</v>
          </cell>
          <cell r="H172" t="str">
            <v>...</v>
          </cell>
          <cell r="I172" t="str">
            <v>...</v>
          </cell>
          <cell r="J172" t="str">
            <v>...</v>
          </cell>
          <cell r="K172">
            <v>0</v>
          </cell>
          <cell r="L172" t="str">
            <v>...</v>
          </cell>
          <cell r="M172" t="str">
            <v>...</v>
          </cell>
          <cell r="N172">
            <v>0</v>
          </cell>
          <cell r="O172" t="str">
            <v>...</v>
          </cell>
          <cell r="P172" t="str">
            <v>...</v>
          </cell>
          <cell r="Q172">
            <v>0</v>
          </cell>
          <cell r="R172">
            <v>0</v>
          </cell>
          <cell r="S172" t="str">
            <v>...</v>
          </cell>
          <cell r="T172" t="str">
            <v>...</v>
          </cell>
          <cell r="U172" t="str">
            <v>...</v>
          </cell>
          <cell r="V172" t="str">
            <v>...</v>
          </cell>
          <cell r="W172" t="str">
            <v>...</v>
          </cell>
          <cell r="X172" t="str">
            <v>...</v>
          </cell>
          <cell r="Y172" t="str">
            <v>...</v>
          </cell>
          <cell r="Z172" t="str">
            <v>...</v>
          </cell>
        </row>
        <row r="173">
          <cell r="A173" t="str">
            <v>DSVNE1999</v>
          </cell>
          <cell r="B173" t="str">
            <v>VN</v>
          </cell>
          <cell r="C173" t="str">
            <v>DSVN</v>
          </cell>
          <cell r="D173">
            <v>1999</v>
          </cell>
          <cell r="E173" t="str">
            <v>E</v>
          </cell>
          <cell r="F173" t="str">
            <v>...</v>
          </cell>
          <cell r="G173" t="str">
            <v>...</v>
          </cell>
          <cell r="H173" t="str">
            <v>...</v>
          </cell>
          <cell r="I173">
            <v>0</v>
          </cell>
          <cell r="J173">
            <v>0</v>
          </cell>
          <cell r="K173">
            <v>0</v>
          </cell>
          <cell r="L173">
            <v>0</v>
          </cell>
          <cell r="M173">
            <v>0</v>
          </cell>
          <cell r="N173">
            <v>0</v>
          </cell>
          <cell r="O173">
            <v>0</v>
          </cell>
          <cell r="P173">
            <v>0</v>
          </cell>
          <cell r="Q173" t="str">
            <v>...</v>
          </cell>
          <cell r="R173" t="str">
            <v>...</v>
          </cell>
          <cell r="S173" t="str">
            <v>...</v>
          </cell>
          <cell r="T173" t="str">
            <v>...</v>
          </cell>
          <cell r="U173">
            <v>0</v>
          </cell>
          <cell r="V173">
            <v>0</v>
          </cell>
          <cell r="W173">
            <v>0</v>
          </cell>
          <cell r="X173">
            <v>0</v>
          </cell>
          <cell r="Y173">
            <v>0</v>
          </cell>
          <cell r="Z173">
            <v>0</v>
          </cell>
        </row>
        <row r="174">
          <cell r="A174" t="str">
            <v>DSVNE1998</v>
          </cell>
          <cell r="B174" t="str">
            <v>VN</v>
          </cell>
          <cell r="C174" t="str">
            <v>DSVN</v>
          </cell>
          <cell r="D174">
            <v>1998</v>
          </cell>
          <cell r="E174" t="str">
            <v>E</v>
          </cell>
          <cell r="F174">
            <v>32</v>
          </cell>
          <cell r="G174">
            <v>332</v>
          </cell>
          <cell r="H174">
            <v>16</v>
          </cell>
          <cell r="I174">
            <v>0</v>
          </cell>
          <cell r="J174">
            <v>0</v>
          </cell>
          <cell r="K174">
            <v>0</v>
          </cell>
          <cell r="L174">
            <v>0</v>
          </cell>
          <cell r="M174">
            <v>0</v>
          </cell>
          <cell r="N174">
            <v>0</v>
          </cell>
          <cell r="O174">
            <v>0</v>
          </cell>
          <cell r="P174">
            <v>0</v>
          </cell>
          <cell r="Q174">
            <v>32</v>
          </cell>
          <cell r="R174">
            <v>17</v>
          </cell>
          <cell r="S174">
            <v>332</v>
          </cell>
          <cell r="T174">
            <v>16</v>
          </cell>
          <cell r="U174">
            <v>0</v>
          </cell>
          <cell r="V174">
            <v>0</v>
          </cell>
          <cell r="W174">
            <v>0</v>
          </cell>
          <cell r="X174">
            <v>0</v>
          </cell>
          <cell r="Y174">
            <v>0</v>
          </cell>
          <cell r="Z174">
            <v>0</v>
          </cell>
        </row>
        <row r="175">
          <cell r="A175" t="str">
            <v>DSVNN1999</v>
          </cell>
          <cell r="B175" t="str">
            <v>VN</v>
          </cell>
          <cell r="C175" t="str">
            <v>DSVN</v>
          </cell>
          <cell r="D175">
            <v>1999</v>
          </cell>
          <cell r="E175" t="str">
            <v>N</v>
          </cell>
          <cell r="F175" t="str">
            <v>...</v>
          </cell>
          <cell r="G175" t="str">
            <v>...</v>
          </cell>
          <cell r="H175" t="str">
            <v>...</v>
          </cell>
          <cell r="I175">
            <v>0</v>
          </cell>
          <cell r="J175">
            <v>0</v>
          </cell>
          <cell r="K175">
            <v>0</v>
          </cell>
          <cell r="L175">
            <v>0</v>
          </cell>
          <cell r="M175">
            <v>0</v>
          </cell>
          <cell r="N175">
            <v>0</v>
          </cell>
          <cell r="O175">
            <v>0</v>
          </cell>
          <cell r="P175">
            <v>0</v>
          </cell>
          <cell r="Q175" t="str">
            <v>...</v>
          </cell>
          <cell r="R175" t="str">
            <v>...</v>
          </cell>
          <cell r="S175" t="str">
            <v>...</v>
          </cell>
          <cell r="T175" t="str">
            <v>...</v>
          </cell>
          <cell r="U175">
            <v>0</v>
          </cell>
          <cell r="V175">
            <v>0</v>
          </cell>
          <cell r="W175">
            <v>0</v>
          </cell>
          <cell r="X175">
            <v>0</v>
          </cell>
          <cell r="Y175">
            <v>0</v>
          </cell>
          <cell r="Z175">
            <v>0</v>
          </cell>
        </row>
        <row r="176">
          <cell r="A176" t="str">
            <v>DSVNN1998</v>
          </cell>
          <cell r="B176" t="str">
            <v>VN</v>
          </cell>
          <cell r="C176" t="str">
            <v>DSVN</v>
          </cell>
          <cell r="D176">
            <v>1998</v>
          </cell>
          <cell r="E176" t="str">
            <v>N</v>
          </cell>
          <cell r="F176">
            <v>6</v>
          </cell>
          <cell r="G176">
            <v>7</v>
          </cell>
          <cell r="H176">
            <v>3</v>
          </cell>
          <cell r="I176">
            <v>0</v>
          </cell>
          <cell r="J176">
            <v>0</v>
          </cell>
          <cell r="K176">
            <v>0</v>
          </cell>
          <cell r="L176">
            <v>0</v>
          </cell>
          <cell r="M176">
            <v>0</v>
          </cell>
          <cell r="N176">
            <v>0</v>
          </cell>
          <cell r="O176">
            <v>0</v>
          </cell>
          <cell r="P176">
            <v>0</v>
          </cell>
          <cell r="Q176">
            <v>6</v>
          </cell>
          <cell r="R176">
            <v>3</v>
          </cell>
          <cell r="S176">
            <v>7</v>
          </cell>
          <cell r="T176">
            <v>2</v>
          </cell>
          <cell r="U176">
            <v>0</v>
          </cell>
          <cell r="V176">
            <v>0</v>
          </cell>
          <cell r="W176">
            <v>0</v>
          </cell>
          <cell r="X176">
            <v>0</v>
          </cell>
          <cell r="Y176">
            <v>0</v>
          </cell>
          <cell r="Z176">
            <v>0</v>
          </cell>
        </row>
        <row r="177">
          <cell r="A177" t="str">
            <v>DSVNTotal1999</v>
          </cell>
          <cell r="B177" t="str">
            <v>VN</v>
          </cell>
          <cell r="C177" t="str">
            <v>DSVN</v>
          </cell>
          <cell r="D177">
            <v>1999</v>
          </cell>
          <cell r="E177" t="str">
            <v>Total</v>
          </cell>
          <cell r="F177" t="str">
            <v>...</v>
          </cell>
          <cell r="G177" t="str">
            <v>...</v>
          </cell>
          <cell r="H177" t="str">
            <v>...</v>
          </cell>
          <cell r="I177">
            <v>0</v>
          </cell>
          <cell r="J177">
            <v>0</v>
          </cell>
          <cell r="K177">
            <v>0</v>
          </cell>
          <cell r="L177">
            <v>0</v>
          </cell>
          <cell r="M177" t="str">
            <v>...</v>
          </cell>
          <cell r="N177" t="str">
            <v>...</v>
          </cell>
          <cell r="O177">
            <v>0</v>
          </cell>
          <cell r="P177">
            <v>0</v>
          </cell>
          <cell r="Q177" t="str">
            <v>...</v>
          </cell>
          <cell r="R177" t="str">
            <v>...</v>
          </cell>
          <cell r="S177" t="str">
            <v>...</v>
          </cell>
          <cell r="T177" t="str">
            <v>...</v>
          </cell>
          <cell r="U177">
            <v>0</v>
          </cell>
          <cell r="V177">
            <v>0</v>
          </cell>
          <cell r="W177">
            <v>0</v>
          </cell>
          <cell r="X177">
            <v>0</v>
          </cell>
          <cell r="Y177">
            <v>0</v>
          </cell>
          <cell r="Z177">
            <v>0</v>
          </cell>
        </row>
        <row r="178">
          <cell r="A178" t="str">
            <v>DSVNTotal1998</v>
          </cell>
          <cell r="B178" t="str">
            <v>VN</v>
          </cell>
          <cell r="C178" t="str">
            <v>DSVN</v>
          </cell>
          <cell r="D178">
            <v>1998</v>
          </cell>
          <cell r="E178" t="str">
            <v>Total</v>
          </cell>
          <cell r="F178">
            <v>38</v>
          </cell>
          <cell r="G178">
            <v>339</v>
          </cell>
          <cell r="H178">
            <v>19</v>
          </cell>
          <cell r="I178">
            <v>0</v>
          </cell>
          <cell r="J178">
            <v>0</v>
          </cell>
          <cell r="K178">
            <v>0</v>
          </cell>
          <cell r="L178">
            <v>0</v>
          </cell>
          <cell r="M178">
            <v>0</v>
          </cell>
          <cell r="N178">
            <v>0</v>
          </cell>
          <cell r="O178">
            <v>0</v>
          </cell>
          <cell r="P178">
            <v>0</v>
          </cell>
          <cell r="Q178">
            <v>38</v>
          </cell>
          <cell r="R178">
            <v>20</v>
          </cell>
          <cell r="S178">
            <v>339</v>
          </cell>
          <cell r="T178">
            <v>18</v>
          </cell>
          <cell r="U178">
            <v>0</v>
          </cell>
          <cell r="V178">
            <v>0</v>
          </cell>
          <cell r="W178">
            <v>0</v>
          </cell>
          <cell r="X178">
            <v>0</v>
          </cell>
          <cell r="Y178">
            <v>0</v>
          </cell>
          <cell r="Z178">
            <v>0</v>
          </cell>
        </row>
        <row r="179">
          <cell r="A179" t="str">
            <v>EFEE1999</v>
          </cell>
          <cell r="B179" t="str">
            <v>CL</v>
          </cell>
          <cell r="C179" t="str">
            <v>EFE</v>
          </cell>
          <cell r="D179">
            <v>1999</v>
          </cell>
          <cell r="E179" t="str">
            <v>E</v>
          </cell>
          <cell r="F179">
            <v>0</v>
          </cell>
          <cell r="G179">
            <v>18</v>
          </cell>
          <cell r="H179">
            <v>0</v>
          </cell>
          <cell r="I179">
            <v>5</v>
          </cell>
          <cell r="J179">
            <v>0</v>
          </cell>
          <cell r="K179">
            <v>0</v>
          </cell>
          <cell r="L179">
            <v>4</v>
          </cell>
          <cell r="M179">
            <v>8</v>
          </cell>
          <cell r="N179">
            <v>0</v>
          </cell>
          <cell r="O179">
            <v>0</v>
          </cell>
          <cell r="P179">
            <v>0</v>
          </cell>
          <cell r="Q179">
            <v>0</v>
          </cell>
          <cell r="R179">
            <v>0</v>
          </cell>
          <cell r="S179">
            <v>18</v>
          </cell>
          <cell r="T179">
            <v>12</v>
          </cell>
          <cell r="U179">
            <v>5</v>
          </cell>
          <cell r="V179">
            <v>5</v>
          </cell>
          <cell r="W179">
            <v>4</v>
          </cell>
          <cell r="X179">
            <v>1</v>
          </cell>
          <cell r="Y179">
            <v>0</v>
          </cell>
          <cell r="Z179">
            <v>0</v>
          </cell>
        </row>
        <row r="180">
          <cell r="A180" t="str">
            <v>EFEL1998</v>
          </cell>
          <cell r="B180" t="str">
            <v>CL</v>
          </cell>
          <cell r="C180" t="str">
            <v>EFE</v>
          </cell>
          <cell r="D180">
            <v>1998</v>
          </cell>
          <cell r="E180" t="str">
            <v>L</v>
          </cell>
          <cell r="F180">
            <v>3</v>
          </cell>
          <cell r="G180">
            <v>35</v>
          </cell>
          <cell r="H180" t="str">
            <v>...</v>
          </cell>
          <cell r="I180">
            <v>41</v>
          </cell>
          <cell r="J180" t="str">
            <v>...</v>
          </cell>
          <cell r="K180">
            <v>0</v>
          </cell>
          <cell r="L180">
            <v>0</v>
          </cell>
          <cell r="M180">
            <v>0</v>
          </cell>
          <cell r="N180">
            <v>0</v>
          </cell>
          <cell r="O180">
            <v>34</v>
          </cell>
          <cell r="P180" t="str">
            <v>...</v>
          </cell>
          <cell r="Q180" t="str">
            <v>...</v>
          </cell>
          <cell r="R180" t="str">
            <v>...</v>
          </cell>
          <cell r="S180" t="str">
            <v>...</v>
          </cell>
          <cell r="T180" t="str">
            <v>...</v>
          </cell>
          <cell r="U180" t="str">
            <v>...</v>
          </cell>
          <cell r="V180" t="str">
            <v>...</v>
          </cell>
          <cell r="W180">
            <v>0</v>
          </cell>
          <cell r="X180">
            <v>0</v>
          </cell>
          <cell r="Y180" t="str">
            <v>...</v>
          </cell>
          <cell r="Z180" t="str">
            <v>...</v>
          </cell>
        </row>
        <row r="181">
          <cell r="A181" t="str">
            <v>EFETotal1999</v>
          </cell>
          <cell r="B181" t="str">
            <v>CL</v>
          </cell>
          <cell r="C181" t="str">
            <v>EFE</v>
          </cell>
          <cell r="D181">
            <v>1999</v>
          </cell>
          <cell r="E181" t="str">
            <v>Total</v>
          </cell>
          <cell r="F181">
            <v>3</v>
          </cell>
          <cell r="G181">
            <v>51</v>
          </cell>
          <cell r="H181">
            <v>7</v>
          </cell>
          <cell r="I181">
            <v>46</v>
          </cell>
          <cell r="J181">
            <v>16</v>
          </cell>
          <cell r="K181">
            <v>0</v>
          </cell>
          <cell r="L181">
            <v>4</v>
          </cell>
          <cell r="M181">
            <v>8</v>
          </cell>
          <cell r="N181">
            <v>0</v>
          </cell>
          <cell r="O181">
            <v>39</v>
          </cell>
          <cell r="P181">
            <v>122</v>
          </cell>
          <cell r="Q181">
            <v>3</v>
          </cell>
          <cell r="R181">
            <v>1</v>
          </cell>
          <cell r="S181">
            <v>51</v>
          </cell>
          <cell r="T181">
            <v>27</v>
          </cell>
          <cell r="U181">
            <v>46</v>
          </cell>
          <cell r="V181">
            <v>36</v>
          </cell>
          <cell r="W181">
            <v>4</v>
          </cell>
          <cell r="X181">
            <v>1</v>
          </cell>
          <cell r="Y181">
            <v>39</v>
          </cell>
          <cell r="Z181">
            <v>10</v>
          </cell>
        </row>
        <row r="182">
          <cell r="A182" t="str">
            <v>EFEE1998</v>
          </cell>
          <cell r="B182" t="str">
            <v>CL</v>
          </cell>
          <cell r="C182" t="str">
            <v>EFE</v>
          </cell>
          <cell r="D182">
            <v>1998</v>
          </cell>
          <cell r="E182" t="str">
            <v>E</v>
          </cell>
          <cell r="F182">
            <v>0</v>
          </cell>
          <cell r="G182">
            <v>18</v>
          </cell>
          <cell r="H182">
            <v>0</v>
          </cell>
          <cell r="I182">
            <v>5</v>
          </cell>
          <cell r="J182">
            <v>0</v>
          </cell>
          <cell r="K182">
            <v>0</v>
          </cell>
          <cell r="L182">
            <v>4</v>
          </cell>
          <cell r="M182" t="str">
            <v>...</v>
          </cell>
          <cell r="N182">
            <v>0</v>
          </cell>
          <cell r="O182">
            <v>0</v>
          </cell>
          <cell r="P182">
            <v>0</v>
          </cell>
          <cell r="Q182">
            <v>0</v>
          </cell>
          <cell r="R182">
            <v>0</v>
          </cell>
          <cell r="S182" t="str">
            <v>...</v>
          </cell>
          <cell r="T182" t="str">
            <v>...</v>
          </cell>
          <cell r="U182" t="str">
            <v>...</v>
          </cell>
          <cell r="V182" t="str">
            <v>...</v>
          </cell>
          <cell r="W182" t="str">
            <v>...</v>
          </cell>
          <cell r="X182" t="str">
            <v>...</v>
          </cell>
          <cell r="Y182">
            <v>0</v>
          </cell>
          <cell r="Z182">
            <v>0</v>
          </cell>
        </row>
        <row r="183">
          <cell r="A183" t="str">
            <v>EFEL.E1999</v>
          </cell>
          <cell r="B183" t="str">
            <v>CL</v>
          </cell>
          <cell r="C183" t="str">
            <v>EFE</v>
          </cell>
          <cell r="D183">
            <v>1999</v>
          </cell>
          <cell r="E183" t="str">
            <v>L.E</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row>
        <row r="184">
          <cell r="A184" t="str">
            <v>EFETotal1998</v>
          </cell>
          <cell r="B184" t="str">
            <v>CL</v>
          </cell>
          <cell r="C184" t="str">
            <v>EFE</v>
          </cell>
          <cell r="D184">
            <v>1998</v>
          </cell>
          <cell r="E184" t="str">
            <v>Total</v>
          </cell>
          <cell r="F184">
            <v>3</v>
          </cell>
          <cell r="G184">
            <v>53</v>
          </cell>
          <cell r="H184" t="str">
            <v>...</v>
          </cell>
          <cell r="I184">
            <v>46</v>
          </cell>
          <cell r="J184" t="str">
            <v>...</v>
          </cell>
          <cell r="K184">
            <v>0</v>
          </cell>
          <cell r="L184">
            <v>4</v>
          </cell>
          <cell r="M184" t="str">
            <v>...</v>
          </cell>
          <cell r="N184">
            <v>0</v>
          </cell>
          <cell r="O184">
            <v>34</v>
          </cell>
          <cell r="P184" t="str">
            <v>...</v>
          </cell>
          <cell r="Q184" t="str">
            <v>...</v>
          </cell>
          <cell r="R184" t="str">
            <v>...</v>
          </cell>
          <cell r="S184" t="str">
            <v>...</v>
          </cell>
          <cell r="T184" t="str">
            <v>...</v>
          </cell>
          <cell r="U184" t="str">
            <v>...</v>
          </cell>
          <cell r="V184" t="str">
            <v>...</v>
          </cell>
          <cell r="W184" t="str">
            <v>...</v>
          </cell>
          <cell r="X184" t="str">
            <v>...</v>
          </cell>
          <cell r="Y184" t="str">
            <v>...</v>
          </cell>
          <cell r="Z184" t="str">
            <v>...</v>
          </cell>
        </row>
        <row r="185">
          <cell r="A185" t="str">
            <v>EFEL1999</v>
          </cell>
          <cell r="B185" t="str">
            <v>CL</v>
          </cell>
          <cell r="C185" t="str">
            <v>EFE</v>
          </cell>
          <cell r="D185">
            <v>1999</v>
          </cell>
          <cell r="E185" t="str">
            <v>L</v>
          </cell>
          <cell r="F185">
            <v>3</v>
          </cell>
          <cell r="G185">
            <v>33</v>
          </cell>
          <cell r="H185">
            <v>7</v>
          </cell>
          <cell r="I185">
            <v>41</v>
          </cell>
          <cell r="J185">
            <v>16</v>
          </cell>
          <cell r="K185">
            <v>0</v>
          </cell>
          <cell r="L185">
            <v>0</v>
          </cell>
          <cell r="M185">
            <v>0</v>
          </cell>
          <cell r="N185">
            <v>0</v>
          </cell>
          <cell r="O185">
            <v>39</v>
          </cell>
          <cell r="P185">
            <v>122</v>
          </cell>
          <cell r="Q185">
            <v>3</v>
          </cell>
          <cell r="R185">
            <v>1</v>
          </cell>
          <cell r="S185">
            <v>33</v>
          </cell>
          <cell r="T185">
            <v>15</v>
          </cell>
          <cell r="U185">
            <v>41</v>
          </cell>
          <cell r="V185">
            <v>31</v>
          </cell>
          <cell r="W185">
            <v>0</v>
          </cell>
          <cell r="X185">
            <v>0</v>
          </cell>
          <cell r="Y185">
            <v>39</v>
          </cell>
          <cell r="Z185">
            <v>10</v>
          </cell>
        </row>
        <row r="186">
          <cell r="A186" t="str">
            <v>EFEL.E1998</v>
          </cell>
          <cell r="B186" t="str">
            <v>CL</v>
          </cell>
          <cell r="C186" t="str">
            <v>EFE</v>
          </cell>
          <cell r="D186">
            <v>1998</v>
          </cell>
          <cell r="E186" t="str">
            <v>L.E</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row>
        <row r="187">
          <cell r="A187" t="str">
            <v>ENAFER S.A.Total1999</v>
          </cell>
          <cell r="B187" t="str">
            <v>PE</v>
          </cell>
          <cell r="C187" t="str">
            <v>ENAFER S.A.</v>
          </cell>
          <cell r="D187">
            <v>1999</v>
          </cell>
          <cell r="E187" t="str">
            <v>Total</v>
          </cell>
          <cell r="F187">
            <v>0</v>
          </cell>
          <cell r="G187" t="str">
            <v>...</v>
          </cell>
          <cell r="H187" t="str">
            <v>...</v>
          </cell>
          <cell r="I187">
            <v>0</v>
          </cell>
          <cell r="J187">
            <v>0</v>
          </cell>
          <cell r="K187" t="str">
            <v>...</v>
          </cell>
          <cell r="L187" t="str">
            <v>...</v>
          </cell>
          <cell r="M187" t="str">
            <v>...</v>
          </cell>
          <cell r="N187">
            <v>0</v>
          </cell>
          <cell r="O187">
            <v>0</v>
          </cell>
          <cell r="P187">
            <v>0</v>
          </cell>
          <cell r="Q187">
            <v>0</v>
          </cell>
          <cell r="R187">
            <v>0</v>
          </cell>
          <cell r="S187" t="str">
            <v>...</v>
          </cell>
          <cell r="T187" t="str">
            <v>...</v>
          </cell>
          <cell r="U187">
            <v>0</v>
          </cell>
          <cell r="V187">
            <v>0</v>
          </cell>
          <cell r="W187" t="str">
            <v>...</v>
          </cell>
          <cell r="X187" t="str">
            <v>...</v>
          </cell>
          <cell r="Y187">
            <v>0</v>
          </cell>
          <cell r="Z187">
            <v>0</v>
          </cell>
        </row>
        <row r="188">
          <cell r="A188" t="str">
            <v>ENAFER S.A.N.E1998</v>
          </cell>
          <cell r="B188" t="str">
            <v>PE</v>
          </cell>
          <cell r="C188" t="str">
            <v>ENAFER S.A.</v>
          </cell>
          <cell r="D188">
            <v>1998</v>
          </cell>
          <cell r="E188" t="str">
            <v>N.E</v>
          </cell>
          <cell r="F188">
            <v>0</v>
          </cell>
          <cell r="G188">
            <v>56</v>
          </cell>
          <cell r="H188" t="str">
            <v>...</v>
          </cell>
          <cell r="I188">
            <v>0</v>
          </cell>
          <cell r="J188">
            <v>0</v>
          </cell>
          <cell r="K188" t="str">
            <v>...</v>
          </cell>
          <cell r="L188" t="str">
            <v>...</v>
          </cell>
          <cell r="M188" t="str">
            <v>...</v>
          </cell>
          <cell r="N188">
            <v>0</v>
          </cell>
          <cell r="O188">
            <v>0</v>
          </cell>
          <cell r="P188">
            <v>0</v>
          </cell>
          <cell r="Q188">
            <v>0</v>
          </cell>
          <cell r="R188">
            <v>0</v>
          </cell>
          <cell r="S188" t="str">
            <v>...</v>
          </cell>
          <cell r="T188" t="str">
            <v>...</v>
          </cell>
          <cell r="U188">
            <v>0</v>
          </cell>
          <cell r="V188">
            <v>0</v>
          </cell>
          <cell r="W188" t="str">
            <v>...</v>
          </cell>
          <cell r="X188" t="str">
            <v>...</v>
          </cell>
          <cell r="Y188">
            <v>0</v>
          </cell>
          <cell r="Z188">
            <v>0</v>
          </cell>
        </row>
        <row r="189">
          <cell r="A189" t="str">
            <v>ENAFER S.A.N1998</v>
          </cell>
          <cell r="B189" t="str">
            <v>PE</v>
          </cell>
          <cell r="C189" t="str">
            <v>ENAFER S.A.</v>
          </cell>
          <cell r="D189">
            <v>1998</v>
          </cell>
          <cell r="E189" t="str">
            <v>N</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row>
        <row r="190">
          <cell r="A190" t="str">
            <v>ENAFER S.A.Total1998</v>
          </cell>
          <cell r="B190" t="str">
            <v>PE</v>
          </cell>
          <cell r="C190" t="str">
            <v>ENAFER S.A.</v>
          </cell>
          <cell r="D190">
            <v>1998</v>
          </cell>
          <cell r="E190" t="str">
            <v>Total</v>
          </cell>
          <cell r="F190">
            <v>0</v>
          </cell>
          <cell r="G190">
            <v>56</v>
          </cell>
          <cell r="H190" t="str">
            <v>...</v>
          </cell>
          <cell r="I190">
            <v>0</v>
          </cell>
          <cell r="J190">
            <v>0</v>
          </cell>
          <cell r="K190" t="str">
            <v>...</v>
          </cell>
          <cell r="L190" t="str">
            <v>...</v>
          </cell>
          <cell r="M190" t="str">
            <v>...</v>
          </cell>
          <cell r="N190">
            <v>0</v>
          </cell>
          <cell r="O190">
            <v>0</v>
          </cell>
          <cell r="P190">
            <v>0</v>
          </cell>
          <cell r="Q190">
            <v>0</v>
          </cell>
          <cell r="R190">
            <v>0</v>
          </cell>
          <cell r="S190" t="str">
            <v>...</v>
          </cell>
          <cell r="T190" t="str">
            <v>...</v>
          </cell>
          <cell r="U190">
            <v>0</v>
          </cell>
          <cell r="V190">
            <v>0</v>
          </cell>
          <cell r="W190" t="str">
            <v>...</v>
          </cell>
          <cell r="X190" t="str">
            <v>...</v>
          </cell>
          <cell r="Y190" t="str">
            <v>...</v>
          </cell>
          <cell r="Z190" t="str">
            <v>...</v>
          </cell>
        </row>
        <row r="191">
          <cell r="A191" t="str">
            <v>ENAFER S.A.N.E1999</v>
          </cell>
          <cell r="B191" t="str">
            <v>PE</v>
          </cell>
          <cell r="C191" t="str">
            <v>ENAFER S.A.</v>
          </cell>
          <cell r="D191">
            <v>1999</v>
          </cell>
          <cell r="E191" t="str">
            <v>N.E</v>
          </cell>
          <cell r="F191">
            <v>0</v>
          </cell>
          <cell r="G191" t="str">
            <v>...</v>
          </cell>
          <cell r="H191" t="str">
            <v>...</v>
          </cell>
          <cell r="I191">
            <v>0</v>
          </cell>
          <cell r="J191">
            <v>0</v>
          </cell>
          <cell r="K191" t="str">
            <v>...</v>
          </cell>
          <cell r="L191" t="str">
            <v>...</v>
          </cell>
          <cell r="M191" t="str">
            <v>...</v>
          </cell>
          <cell r="N191">
            <v>0</v>
          </cell>
          <cell r="O191">
            <v>0</v>
          </cell>
          <cell r="P191">
            <v>0</v>
          </cell>
          <cell r="Q191">
            <v>0</v>
          </cell>
          <cell r="R191">
            <v>0</v>
          </cell>
          <cell r="S191" t="str">
            <v>...</v>
          </cell>
          <cell r="T191" t="str">
            <v>...</v>
          </cell>
          <cell r="U191">
            <v>0</v>
          </cell>
          <cell r="V191">
            <v>0</v>
          </cell>
          <cell r="W191" t="str">
            <v>...</v>
          </cell>
          <cell r="X191" t="str">
            <v>...</v>
          </cell>
          <cell r="Y191">
            <v>0</v>
          </cell>
          <cell r="Z191">
            <v>0</v>
          </cell>
        </row>
        <row r="192">
          <cell r="A192" t="str">
            <v>ENAFER S.A.N1999</v>
          </cell>
          <cell r="B192" t="str">
            <v>PE</v>
          </cell>
          <cell r="C192" t="str">
            <v>ENAFER S.A.</v>
          </cell>
          <cell r="D192">
            <v>1999</v>
          </cell>
          <cell r="E192" t="str">
            <v>N</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row>
        <row r="193">
          <cell r="A193" t="str">
            <v>ENAFER S.A.E1999</v>
          </cell>
          <cell r="B193" t="str">
            <v>PE</v>
          </cell>
          <cell r="C193" t="str">
            <v>ENAFER S.A.</v>
          </cell>
          <cell r="D193">
            <v>1999</v>
          </cell>
          <cell r="E193" t="str">
            <v>E</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row>
        <row r="194">
          <cell r="A194" t="str">
            <v>ENAFER S.A.E1998</v>
          </cell>
          <cell r="B194" t="str">
            <v>PE</v>
          </cell>
          <cell r="C194" t="str">
            <v>ENAFER S.A.</v>
          </cell>
          <cell r="D194">
            <v>1998</v>
          </cell>
          <cell r="E194" t="str">
            <v>E</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row>
        <row r="195">
          <cell r="A195" t="str">
            <v>ENRN1999</v>
          </cell>
          <cell r="B195" t="str">
            <v>EG</v>
          </cell>
          <cell r="C195" t="str">
            <v>ENR</v>
          </cell>
          <cell r="D195">
            <v>1999</v>
          </cell>
          <cell r="E195" t="str">
            <v>N</v>
          </cell>
          <cell r="F195">
            <v>0</v>
          </cell>
          <cell r="G195">
            <v>732</v>
          </cell>
          <cell r="H195" t="str">
            <v>...</v>
          </cell>
          <cell r="I195">
            <v>0</v>
          </cell>
          <cell r="J195">
            <v>0</v>
          </cell>
          <cell r="K195">
            <v>0</v>
          </cell>
          <cell r="L195">
            <v>3</v>
          </cell>
          <cell r="M195">
            <v>38</v>
          </cell>
          <cell r="N195">
            <v>0</v>
          </cell>
          <cell r="O195">
            <v>66</v>
          </cell>
          <cell r="P195">
            <v>304</v>
          </cell>
          <cell r="Q195">
            <v>0</v>
          </cell>
          <cell r="R195">
            <v>0</v>
          </cell>
          <cell r="S195" t="str">
            <v>...</v>
          </cell>
          <cell r="T195" t="str">
            <v>...</v>
          </cell>
          <cell r="U195">
            <v>0</v>
          </cell>
          <cell r="V195">
            <v>0</v>
          </cell>
          <cell r="W195" t="str">
            <v>...</v>
          </cell>
          <cell r="X195" t="str">
            <v>...</v>
          </cell>
          <cell r="Y195" t="str">
            <v>...</v>
          </cell>
          <cell r="Z195" t="str">
            <v>...</v>
          </cell>
        </row>
        <row r="196">
          <cell r="A196" t="str">
            <v>ENRN1998</v>
          </cell>
          <cell r="B196" t="str">
            <v>EG</v>
          </cell>
          <cell r="C196" t="str">
            <v>ENR</v>
          </cell>
          <cell r="D196">
            <v>1998</v>
          </cell>
          <cell r="E196" t="str">
            <v>N</v>
          </cell>
          <cell r="F196">
            <v>0</v>
          </cell>
          <cell r="G196">
            <v>813</v>
          </cell>
          <cell r="H196">
            <v>459</v>
          </cell>
          <cell r="I196">
            <v>0</v>
          </cell>
          <cell r="J196">
            <v>0</v>
          </cell>
          <cell r="K196">
            <v>0</v>
          </cell>
          <cell r="L196">
            <v>3</v>
          </cell>
          <cell r="M196">
            <v>38</v>
          </cell>
          <cell r="N196">
            <v>0</v>
          </cell>
          <cell r="O196">
            <v>66</v>
          </cell>
          <cell r="P196">
            <v>304</v>
          </cell>
          <cell r="Q196">
            <v>0</v>
          </cell>
          <cell r="R196">
            <v>0</v>
          </cell>
          <cell r="S196">
            <v>668</v>
          </cell>
          <cell r="T196">
            <v>145</v>
          </cell>
          <cell r="U196">
            <v>0</v>
          </cell>
          <cell r="V196">
            <v>0</v>
          </cell>
          <cell r="W196">
            <v>6</v>
          </cell>
          <cell r="X196">
            <v>0</v>
          </cell>
          <cell r="Y196">
            <v>64</v>
          </cell>
          <cell r="Z196">
            <v>2</v>
          </cell>
        </row>
        <row r="197">
          <cell r="A197" t="str">
            <v>EPSN1999</v>
          </cell>
          <cell r="B197" t="str">
            <v>GB</v>
          </cell>
          <cell r="C197" t="str">
            <v>EPS</v>
          </cell>
          <cell r="D197">
            <v>1999</v>
          </cell>
          <cell r="E197" t="str">
            <v>N</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row>
        <row r="198">
          <cell r="A198" t="str">
            <v>EPSN1998</v>
          </cell>
          <cell r="B198" t="str">
            <v>GB</v>
          </cell>
          <cell r="C198" t="str">
            <v>EPS</v>
          </cell>
          <cell r="D198">
            <v>1998</v>
          </cell>
          <cell r="E198" t="str">
            <v>N</v>
          </cell>
          <cell r="F198" t="str">
            <v>...</v>
          </cell>
          <cell r="G198" t="str">
            <v>...</v>
          </cell>
          <cell r="H198" t="str">
            <v>...</v>
          </cell>
          <cell r="I198" t="str">
            <v>...</v>
          </cell>
          <cell r="J198" t="str">
            <v>...</v>
          </cell>
          <cell r="K198" t="str">
            <v>...</v>
          </cell>
          <cell r="L198" t="str">
            <v>...</v>
          </cell>
          <cell r="M198" t="str">
            <v>...</v>
          </cell>
          <cell r="N198" t="str">
            <v>...</v>
          </cell>
          <cell r="O198" t="str">
            <v>...</v>
          </cell>
          <cell r="P198" t="str">
            <v>...</v>
          </cell>
          <cell r="Q198" t="str">
            <v>...</v>
          </cell>
          <cell r="R198" t="str">
            <v>...</v>
          </cell>
          <cell r="S198" t="str">
            <v>...</v>
          </cell>
          <cell r="T198" t="str">
            <v>...</v>
          </cell>
          <cell r="U198" t="str">
            <v>...</v>
          </cell>
          <cell r="V198" t="str">
            <v>...</v>
          </cell>
          <cell r="W198" t="str">
            <v>...</v>
          </cell>
          <cell r="X198" t="str">
            <v>...</v>
          </cell>
          <cell r="Y198" t="str">
            <v>...</v>
          </cell>
          <cell r="Z198" t="str">
            <v>...</v>
          </cell>
        </row>
        <row r="199">
          <cell r="A199" t="str">
            <v>ER ASL1999</v>
          </cell>
          <cell r="B199" t="str">
            <v>EE</v>
          </cell>
          <cell r="C199" t="str">
            <v>ER AS</v>
          </cell>
          <cell r="D199">
            <v>1999</v>
          </cell>
          <cell r="E199" t="str">
            <v>L</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row>
        <row r="200">
          <cell r="A200" t="str">
            <v>ER ASL1998</v>
          </cell>
          <cell r="B200" t="str">
            <v>EE</v>
          </cell>
          <cell r="C200" t="str">
            <v>ER AS</v>
          </cell>
          <cell r="D200">
            <v>1998</v>
          </cell>
          <cell r="E200" t="str">
            <v>L</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row>
        <row r="201">
          <cell r="A201" t="str">
            <v>Eurostar UKN1998</v>
          </cell>
          <cell r="B201" t="str">
            <v>GB</v>
          </cell>
          <cell r="C201" t="str">
            <v>Eurostar UK</v>
          </cell>
          <cell r="D201">
            <v>1998</v>
          </cell>
          <cell r="E201" t="str">
            <v>N</v>
          </cell>
          <cell r="F201">
            <v>0</v>
          </cell>
          <cell r="G201">
            <v>0</v>
          </cell>
          <cell r="H201">
            <v>0</v>
          </cell>
          <cell r="I201" t="str">
            <v>...</v>
          </cell>
          <cell r="J201">
            <v>0</v>
          </cell>
          <cell r="K201">
            <v>0</v>
          </cell>
          <cell r="L201">
            <v>0</v>
          </cell>
          <cell r="M201">
            <v>0</v>
          </cell>
          <cell r="N201">
            <v>0</v>
          </cell>
          <cell r="O201" t="str">
            <v>...</v>
          </cell>
          <cell r="P201" t="str">
            <v>...</v>
          </cell>
          <cell r="Q201">
            <v>0</v>
          </cell>
          <cell r="R201">
            <v>0</v>
          </cell>
          <cell r="S201">
            <v>0</v>
          </cell>
          <cell r="T201">
            <v>0</v>
          </cell>
          <cell r="U201" t="str">
            <v>...</v>
          </cell>
          <cell r="V201" t="str">
            <v>...</v>
          </cell>
          <cell r="W201">
            <v>0</v>
          </cell>
          <cell r="X201">
            <v>0</v>
          </cell>
          <cell r="Y201" t="str">
            <v>...</v>
          </cell>
          <cell r="Z201" t="str">
            <v>...</v>
          </cell>
        </row>
        <row r="202">
          <cell r="A202" t="str">
            <v>Eurostar UKN1999</v>
          </cell>
          <cell r="B202" t="str">
            <v>GB</v>
          </cell>
          <cell r="C202" t="str">
            <v>Eurostar UK</v>
          </cell>
          <cell r="D202">
            <v>1999</v>
          </cell>
          <cell r="E202" t="str">
            <v>N</v>
          </cell>
          <cell r="F202">
            <v>0</v>
          </cell>
          <cell r="G202">
            <v>0</v>
          </cell>
          <cell r="H202">
            <v>0</v>
          </cell>
          <cell r="I202" t="str">
            <v>...</v>
          </cell>
          <cell r="J202">
            <v>0</v>
          </cell>
          <cell r="K202">
            <v>0</v>
          </cell>
          <cell r="L202">
            <v>0</v>
          </cell>
          <cell r="M202">
            <v>0</v>
          </cell>
          <cell r="N202">
            <v>0</v>
          </cell>
          <cell r="O202" t="str">
            <v>...</v>
          </cell>
          <cell r="P202" t="str">
            <v>...</v>
          </cell>
          <cell r="Q202">
            <v>0</v>
          </cell>
          <cell r="R202">
            <v>0</v>
          </cell>
          <cell r="S202">
            <v>0</v>
          </cell>
          <cell r="T202">
            <v>0</v>
          </cell>
          <cell r="U202" t="str">
            <v>...</v>
          </cell>
          <cell r="V202" t="str">
            <v>...</v>
          </cell>
          <cell r="W202">
            <v>0</v>
          </cell>
          <cell r="X202">
            <v>0</v>
          </cell>
          <cell r="Y202" t="str">
            <v>...</v>
          </cell>
          <cell r="Z202" t="str">
            <v>...</v>
          </cell>
        </row>
        <row r="203">
          <cell r="A203" t="str">
            <v>EUROTUNNELN1999</v>
          </cell>
          <cell r="B203" t="str">
            <v>GB</v>
          </cell>
          <cell r="C203" t="str">
            <v>EUROTUNNEL</v>
          </cell>
          <cell r="D203">
            <v>1999</v>
          </cell>
          <cell r="E203" t="str">
            <v>N</v>
          </cell>
          <cell r="F203">
            <v>0</v>
          </cell>
          <cell r="G203" t="str">
            <v>...</v>
          </cell>
          <cell r="H203">
            <v>0</v>
          </cell>
          <cell r="I203">
            <v>42</v>
          </cell>
          <cell r="J203">
            <v>42</v>
          </cell>
          <cell r="K203">
            <v>0</v>
          </cell>
          <cell r="L203">
            <v>0</v>
          </cell>
          <cell r="M203">
            <v>0</v>
          </cell>
          <cell r="N203">
            <v>0</v>
          </cell>
          <cell r="O203">
            <v>0</v>
          </cell>
          <cell r="P203">
            <v>0</v>
          </cell>
          <cell r="Q203">
            <v>0</v>
          </cell>
          <cell r="R203">
            <v>0</v>
          </cell>
          <cell r="S203" t="str">
            <v>...</v>
          </cell>
          <cell r="T203" t="str">
            <v>...</v>
          </cell>
          <cell r="U203" t="str">
            <v>...</v>
          </cell>
          <cell r="V203" t="str">
            <v>...</v>
          </cell>
          <cell r="W203">
            <v>0</v>
          </cell>
          <cell r="X203">
            <v>0</v>
          </cell>
          <cell r="Y203">
            <v>0</v>
          </cell>
          <cell r="Z203">
            <v>0</v>
          </cell>
        </row>
        <row r="204">
          <cell r="A204" t="str">
            <v>EUROTUNNELN1998</v>
          </cell>
          <cell r="B204" t="str">
            <v>GB</v>
          </cell>
          <cell r="C204" t="str">
            <v>EUROTUNNEL</v>
          </cell>
          <cell r="D204">
            <v>1998</v>
          </cell>
          <cell r="E204" t="str">
            <v>N</v>
          </cell>
          <cell r="F204">
            <v>0</v>
          </cell>
          <cell r="G204" t="str">
            <v>...</v>
          </cell>
          <cell r="H204">
            <v>0</v>
          </cell>
          <cell r="I204" t="str">
            <v>...</v>
          </cell>
          <cell r="J204" t="str">
            <v>...</v>
          </cell>
          <cell r="K204">
            <v>0</v>
          </cell>
          <cell r="L204">
            <v>0</v>
          </cell>
          <cell r="M204">
            <v>0</v>
          </cell>
          <cell r="N204">
            <v>0</v>
          </cell>
          <cell r="O204">
            <v>0</v>
          </cell>
          <cell r="P204">
            <v>0</v>
          </cell>
          <cell r="Q204">
            <v>0</v>
          </cell>
          <cell r="R204">
            <v>0</v>
          </cell>
          <cell r="S204" t="str">
            <v>...</v>
          </cell>
          <cell r="T204" t="str">
            <v>...</v>
          </cell>
          <cell r="U204" t="str">
            <v>...</v>
          </cell>
          <cell r="V204" t="str">
            <v>...</v>
          </cell>
          <cell r="W204">
            <v>0</v>
          </cell>
          <cell r="X204">
            <v>0</v>
          </cell>
          <cell r="Y204">
            <v>0</v>
          </cell>
          <cell r="Z204">
            <v>0</v>
          </cell>
        </row>
        <row r="205">
          <cell r="A205" t="str">
            <v>EuskotrenE1999</v>
          </cell>
          <cell r="B205" t="str">
            <v>ES</v>
          </cell>
          <cell r="C205" t="str">
            <v>Euskotren</v>
          </cell>
          <cell r="D205">
            <v>1999</v>
          </cell>
          <cell r="E205" t="str">
            <v>E</v>
          </cell>
          <cell r="F205">
            <v>4</v>
          </cell>
          <cell r="G205">
            <v>4</v>
          </cell>
          <cell r="H205" t="str">
            <v>...</v>
          </cell>
          <cell r="I205">
            <v>3</v>
          </cell>
          <cell r="J205" t="str">
            <v>...</v>
          </cell>
          <cell r="K205">
            <v>0</v>
          </cell>
          <cell r="L205">
            <v>0</v>
          </cell>
          <cell r="M205">
            <v>0</v>
          </cell>
          <cell r="N205">
            <v>3</v>
          </cell>
          <cell r="O205">
            <v>50</v>
          </cell>
          <cell r="P205">
            <v>148</v>
          </cell>
          <cell r="Q205">
            <v>4</v>
          </cell>
          <cell r="R205">
            <v>0</v>
          </cell>
          <cell r="S205">
            <v>4</v>
          </cell>
          <cell r="T205">
            <v>0</v>
          </cell>
          <cell r="U205">
            <v>3</v>
          </cell>
          <cell r="V205">
            <v>0</v>
          </cell>
          <cell r="W205">
            <v>0</v>
          </cell>
          <cell r="X205">
            <v>0</v>
          </cell>
          <cell r="Y205">
            <v>53</v>
          </cell>
          <cell r="Z205">
            <v>0</v>
          </cell>
        </row>
        <row r="206">
          <cell r="A206" t="str">
            <v>EuskotrenE1998</v>
          </cell>
          <cell r="B206" t="str">
            <v>ES</v>
          </cell>
          <cell r="C206" t="str">
            <v>Euskotren</v>
          </cell>
          <cell r="D206">
            <v>1998</v>
          </cell>
          <cell r="E206" t="str">
            <v>E</v>
          </cell>
          <cell r="F206" t="str">
            <v>...</v>
          </cell>
          <cell r="G206">
            <v>3</v>
          </cell>
          <cell r="H206" t="str">
            <v>...</v>
          </cell>
          <cell r="I206">
            <v>7</v>
          </cell>
          <cell r="J206" t="str">
            <v>...</v>
          </cell>
          <cell r="K206">
            <v>0</v>
          </cell>
          <cell r="L206" t="str">
            <v>...</v>
          </cell>
          <cell r="M206">
            <v>20</v>
          </cell>
          <cell r="N206" t="str">
            <v>...</v>
          </cell>
          <cell r="O206" t="str">
            <v>...</v>
          </cell>
          <cell r="P206">
            <v>161</v>
          </cell>
          <cell r="Q206" t="str">
            <v>...</v>
          </cell>
          <cell r="R206" t="str">
            <v>...</v>
          </cell>
          <cell r="S206" t="str">
            <v>...</v>
          </cell>
          <cell r="T206" t="str">
            <v>...</v>
          </cell>
          <cell r="U206" t="str">
            <v>...</v>
          </cell>
          <cell r="V206" t="str">
            <v>...</v>
          </cell>
          <cell r="W206" t="str">
            <v>...</v>
          </cell>
          <cell r="X206" t="str">
            <v>...</v>
          </cell>
          <cell r="Y206" t="str">
            <v>...</v>
          </cell>
          <cell r="Z206" t="str">
            <v>...</v>
          </cell>
        </row>
        <row r="207">
          <cell r="A207" t="str">
            <v>EVRL1998</v>
          </cell>
          <cell r="B207" t="str">
            <v>EE</v>
          </cell>
          <cell r="C207" t="str">
            <v>EVR</v>
          </cell>
          <cell r="D207">
            <v>1998</v>
          </cell>
          <cell r="E207" t="str">
            <v>L</v>
          </cell>
          <cell r="F207">
            <v>2</v>
          </cell>
          <cell r="G207">
            <v>111</v>
          </cell>
          <cell r="H207">
            <v>9</v>
          </cell>
          <cell r="I207">
            <v>0</v>
          </cell>
          <cell r="J207">
            <v>0</v>
          </cell>
          <cell r="K207">
            <v>0</v>
          </cell>
          <cell r="L207">
            <v>42</v>
          </cell>
          <cell r="M207">
            <v>115</v>
          </cell>
          <cell r="N207">
            <v>0</v>
          </cell>
          <cell r="O207">
            <v>41</v>
          </cell>
          <cell r="P207">
            <v>82</v>
          </cell>
          <cell r="Q207">
            <v>2</v>
          </cell>
          <cell r="R207">
            <v>0</v>
          </cell>
          <cell r="S207">
            <v>111</v>
          </cell>
          <cell r="T207">
            <v>13</v>
          </cell>
          <cell r="U207">
            <v>0</v>
          </cell>
          <cell r="V207">
            <v>0</v>
          </cell>
          <cell r="W207">
            <v>44</v>
          </cell>
          <cell r="X207">
            <v>15</v>
          </cell>
          <cell r="Y207">
            <v>41</v>
          </cell>
          <cell r="Z207">
            <v>11</v>
          </cell>
        </row>
        <row r="208">
          <cell r="A208" t="str">
            <v>EVRL1999</v>
          </cell>
          <cell r="B208" t="str">
            <v>EE</v>
          </cell>
          <cell r="C208" t="str">
            <v>EVR</v>
          </cell>
          <cell r="D208">
            <v>1999</v>
          </cell>
          <cell r="E208" t="str">
            <v>L</v>
          </cell>
          <cell r="F208">
            <v>2</v>
          </cell>
          <cell r="G208">
            <v>116.5</v>
          </cell>
          <cell r="H208">
            <v>18</v>
          </cell>
          <cell r="I208">
            <v>0</v>
          </cell>
          <cell r="J208">
            <v>0</v>
          </cell>
          <cell r="K208">
            <v>0</v>
          </cell>
          <cell r="L208">
            <v>40</v>
          </cell>
          <cell r="M208">
            <v>111</v>
          </cell>
          <cell r="N208">
            <v>0</v>
          </cell>
          <cell r="O208">
            <v>36</v>
          </cell>
          <cell r="P208">
            <v>73</v>
          </cell>
          <cell r="Q208">
            <v>2</v>
          </cell>
          <cell r="R208">
            <v>0</v>
          </cell>
          <cell r="S208">
            <v>112</v>
          </cell>
          <cell r="T208">
            <v>8</v>
          </cell>
          <cell r="U208">
            <v>0</v>
          </cell>
          <cell r="V208">
            <v>0</v>
          </cell>
          <cell r="W208">
            <v>42</v>
          </cell>
          <cell r="X208">
            <v>8</v>
          </cell>
          <cell r="Y208">
            <v>39</v>
          </cell>
          <cell r="Z208">
            <v>9</v>
          </cell>
        </row>
        <row r="209">
          <cell r="A209" t="str">
            <v>EW&amp;SN1998</v>
          </cell>
          <cell r="B209" t="str">
            <v>GB</v>
          </cell>
          <cell r="C209" t="str">
            <v>EW&amp;S</v>
          </cell>
          <cell r="D209">
            <v>1998</v>
          </cell>
          <cell r="E209" t="str">
            <v>N</v>
          </cell>
          <cell r="F209">
            <v>0</v>
          </cell>
          <cell r="G209" t="str">
            <v>...</v>
          </cell>
          <cell r="H209" t="str">
            <v>...</v>
          </cell>
          <cell r="I209" t="str">
            <v>...</v>
          </cell>
          <cell r="J209" t="str">
            <v>...</v>
          </cell>
          <cell r="K209">
            <v>0</v>
          </cell>
          <cell r="L209">
            <v>0</v>
          </cell>
          <cell r="M209">
            <v>0</v>
          </cell>
          <cell r="N209">
            <v>0</v>
          </cell>
          <cell r="O209">
            <v>0</v>
          </cell>
          <cell r="P209">
            <v>0</v>
          </cell>
          <cell r="Q209">
            <v>0</v>
          </cell>
          <cell r="R209">
            <v>0</v>
          </cell>
          <cell r="S209" t="str">
            <v>...</v>
          </cell>
          <cell r="T209" t="str">
            <v>...</v>
          </cell>
          <cell r="U209" t="str">
            <v>...</v>
          </cell>
          <cell r="V209" t="str">
            <v>...</v>
          </cell>
          <cell r="W209">
            <v>0</v>
          </cell>
          <cell r="X209">
            <v>0</v>
          </cell>
          <cell r="Y209">
            <v>0</v>
          </cell>
          <cell r="Z209">
            <v>0</v>
          </cell>
        </row>
        <row r="210">
          <cell r="A210" t="str">
            <v>EW&amp;SN1999</v>
          </cell>
          <cell r="B210" t="str">
            <v>GB</v>
          </cell>
          <cell r="C210" t="str">
            <v>EW&amp;S</v>
          </cell>
          <cell r="D210">
            <v>1999</v>
          </cell>
          <cell r="E210" t="str">
            <v>N</v>
          </cell>
          <cell r="F210">
            <v>0</v>
          </cell>
          <cell r="G210" t="str">
            <v>...</v>
          </cell>
          <cell r="H210" t="str">
            <v>...</v>
          </cell>
          <cell r="I210" t="str">
            <v>...</v>
          </cell>
          <cell r="J210" t="str">
            <v>...</v>
          </cell>
          <cell r="K210">
            <v>0</v>
          </cell>
          <cell r="L210">
            <v>0</v>
          </cell>
          <cell r="M210">
            <v>0</v>
          </cell>
          <cell r="N210">
            <v>0</v>
          </cell>
          <cell r="O210">
            <v>0</v>
          </cell>
          <cell r="P210">
            <v>0</v>
          </cell>
          <cell r="Q210">
            <v>0</v>
          </cell>
          <cell r="R210">
            <v>0</v>
          </cell>
          <cell r="S210" t="str">
            <v>...</v>
          </cell>
          <cell r="T210" t="str">
            <v>...</v>
          </cell>
          <cell r="U210" t="str">
            <v>...</v>
          </cell>
          <cell r="V210" t="str">
            <v>...</v>
          </cell>
          <cell r="W210">
            <v>0</v>
          </cell>
          <cell r="X210">
            <v>0</v>
          </cell>
          <cell r="Y210">
            <v>0</v>
          </cell>
          <cell r="Z210">
            <v>0</v>
          </cell>
        </row>
        <row r="211">
          <cell r="A211" t="str">
            <v>FEPASAL1998</v>
          </cell>
          <cell r="B211" t="str">
            <v>CL</v>
          </cell>
          <cell r="C211" t="str">
            <v>FEPASA</v>
          </cell>
          <cell r="D211">
            <v>1998</v>
          </cell>
          <cell r="E211" t="str">
            <v>L</v>
          </cell>
          <cell r="F211">
            <v>0</v>
          </cell>
          <cell r="G211" t="str">
            <v>...</v>
          </cell>
          <cell r="H211" t="str">
            <v>...</v>
          </cell>
          <cell r="I211" t="str">
            <v>...</v>
          </cell>
          <cell r="J211" t="str">
            <v>...</v>
          </cell>
          <cell r="K211">
            <v>0</v>
          </cell>
          <cell r="L211">
            <v>0</v>
          </cell>
          <cell r="M211">
            <v>0</v>
          </cell>
          <cell r="N211">
            <v>0</v>
          </cell>
          <cell r="O211">
            <v>0</v>
          </cell>
          <cell r="P211">
            <v>0</v>
          </cell>
          <cell r="Q211">
            <v>0</v>
          </cell>
          <cell r="R211">
            <v>0</v>
          </cell>
          <cell r="S211" t="str">
            <v>...</v>
          </cell>
          <cell r="T211" t="str">
            <v>...</v>
          </cell>
          <cell r="U211" t="str">
            <v>...</v>
          </cell>
          <cell r="V211" t="str">
            <v>...</v>
          </cell>
          <cell r="W211">
            <v>0</v>
          </cell>
          <cell r="X211">
            <v>0</v>
          </cell>
          <cell r="Y211">
            <v>0</v>
          </cell>
          <cell r="Z211">
            <v>0</v>
          </cell>
        </row>
        <row r="212">
          <cell r="A212" t="str">
            <v>FEPASAL1999</v>
          </cell>
          <cell r="B212" t="str">
            <v>CL</v>
          </cell>
          <cell r="C212" t="str">
            <v>FEPASA</v>
          </cell>
          <cell r="D212">
            <v>1999</v>
          </cell>
          <cell r="E212" t="str">
            <v>L</v>
          </cell>
          <cell r="F212">
            <v>0</v>
          </cell>
          <cell r="G212" t="str">
            <v>...</v>
          </cell>
          <cell r="H212" t="str">
            <v>...</v>
          </cell>
          <cell r="I212" t="str">
            <v>...</v>
          </cell>
          <cell r="J212" t="str">
            <v>...</v>
          </cell>
          <cell r="K212">
            <v>0</v>
          </cell>
          <cell r="L212">
            <v>0</v>
          </cell>
          <cell r="M212">
            <v>0</v>
          </cell>
          <cell r="N212">
            <v>0</v>
          </cell>
          <cell r="O212">
            <v>0</v>
          </cell>
          <cell r="P212">
            <v>0</v>
          </cell>
          <cell r="Q212">
            <v>0</v>
          </cell>
          <cell r="R212">
            <v>0</v>
          </cell>
          <cell r="S212" t="str">
            <v>...</v>
          </cell>
          <cell r="T212" t="str">
            <v>...</v>
          </cell>
          <cell r="U212" t="str">
            <v>...</v>
          </cell>
          <cell r="V212" t="str">
            <v>...</v>
          </cell>
          <cell r="W212">
            <v>0</v>
          </cell>
          <cell r="X212">
            <v>0</v>
          </cell>
          <cell r="Y212">
            <v>0</v>
          </cell>
          <cell r="Z212">
            <v>0</v>
          </cell>
        </row>
        <row r="213">
          <cell r="A213" t="str">
            <v>FEVEE1999</v>
          </cell>
          <cell r="B213" t="str">
            <v>ES</v>
          </cell>
          <cell r="C213" t="str">
            <v>FEVE</v>
          </cell>
          <cell r="D213">
            <v>1999</v>
          </cell>
          <cell r="E213" t="str">
            <v>E</v>
          </cell>
          <cell r="F213">
            <v>0</v>
          </cell>
          <cell r="G213">
            <v>65</v>
          </cell>
          <cell r="H213" t="str">
            <v>...</v>
          </cell>
          <cell r="I213">
            <v>0</v>
          </cell>
          <cell r="J213">
            <v>0</v>
          </cell>
          <cell r="K213" t="str">
            <v>...</v>
          </cell>
          <cell r="L213" t="str">
            <v>...</v>
          </cell>
          <cell r="M213" t="str">
            <v>...</v>
          </cell>
          <cell r="N213">
            <v>0</v>
          </cell>
          <cell r="O213" t="str">
            <v>...</v>
          </cell>
          <cell r="P213" t="str">
            <v>...</v>
          </cell>
          <cell r="Q213">
            <v>0</v>
          </cell>
          <cell r="R213">
            <v>0</v>
          </cell>
          <cell r="S213" t="str">
            <v>...</v>
          </cell>
          <cell r="T213" t="str">
            <v>...</v>
          </cell>
          <cell r="U213">
            <v>0</v>
          </cell>
          <cell r="V213">
            <v>0</v>
          </cell>
          <cell r="W213" t="str">
            <v>...</v>
          </cell>
          <cell r="X213" t="str">
            <v>...</v>
          </cell>
          <cell r="Y213" t="str">
            <v>...</v>
          </cell>
          <cell r="Z213" t="str">
            <v>...</v>
          </cell>
        </row>
        <row r="214">
          <cell r="A214" t="str">
            <v>FEVEE1998</v>
          </cell>
          <cell r="B214" t="str">
            <v>ES</v>
          </cell>
          <cell r="C214" t="str">
            <v>FEVE</v>
          </cell>
          <cell r="D214">
            <v>1998</v>
          </cell>
          <cell r="E214" t="str">
            <v>E</v>
          </cell>
          <cell r="F214">
            <v>0</v>
          </cell>
          <cell r="G214">
            <v>77</v>
          </cell>
          <cell r="H214" t="str">
            <v>...</v>
          </cell>
          <cell r="I214">
            <v>0</v>
          </cell>
          <cell r="J214">
            <v>0</v>
          </cell>
          <cell r="K214">
            <v>0</v>
          </cell>
          <cell r="L214" t="str">
            <v>...</v>
          </cell>
          <cell r="M214" t="str">
            <v>...</v>
          </cell>
          <cell r="N214">
            <v>0</v>
          </cell>
          <cell r="O214" t="str">
            <v>...</v>
          </cell>
          <cell r="P214" t="str">
            <v>...</v>
          </cell>
          <cell r="Q214">
            <v>0</v>
          </cell>
          <cell r="R214">
            <v>0</v>
          </cell>
          <cell r="S214" t="str">
            <v>...</v>
          </cell>
          <cell r="T214" t="str">
            <v>...</v>
          </cell>
          <cell r="U214">
            <v>0</v>
          </cell>
          <cell r="V214">
            <v>0</v>
          </cell>
          <cell r="W214" t="str">
            <v>...</v>
          </cell>
          <cell r="X214" t="str">
            <v>...</v>
          </cell>
          <cell r="Y214" t="str">
            <v>...</v>
          </cell>
          <cell r="Z214" t="str">
            <v>...</v>
          </cell>
        </row>
        <row r="215">
          <cell r="A215" t="str">
            <v>FGCN.E1999</v>
          </cell>
          <cell r="B215" t="str">
            <v>ES</v>
          </cell>
          <cell r="C215" t="str">
            <v>FGC</v>
          </cell>
          <cell r="D215">
            <v>1999</v>
          </cell>
          <cell r="E215" t="str">
            <v>N.E</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row>
        <row r="216">
          <cell r="A216" t="str">
            <v>FGCN.E1998</v>
          </cell>
          <cell r="B216" t="str">
            <v>ES</v>
          </cell>
          <cell r="C216" t="str">
            <v>FGC</v>
          </cell>
          <cell r="D216">
            <v>1998</v>
          </cell>
          <cell r="E216" t="str">
            <v>N.E</v>
          </cell>
          <cell r="F216">
            <v>0</v>
          </cell>
          <cell r="G216" t="str">
            <v>...</v>
          </cell>
          <cell r="H216" t="str">
            <v>...</v>
          </cell>
          <cell r="I216" t="str">
            <v>...</v>
          </cell>
          <cell r="J216" t="str">
            <v>...</v>
          </cell>
          <cell r="K216">
            <v>0</v>
          </cell>
          <cell r="L216" t="str">
            <v>...</v>
          </cell>
          <cell r="M216" t="str">
            <v>...</v>
          </cell>
          <cell r="N216">
            <v>0</v>
          </cell>
          <cell r="O216" t="str">
            <v>...</v>
          </cell>
          <cell r="P216" t="str">
            <v>...</v>
          </cell>
          <cell r="Q216">
            <v>0</v>
          </cell>
          <cell r="R216">
            <v>0</v>
          </cell>
          <cell r="S216" t="str">
            <v>...</v>
          </cell>
          <cell r="T216" t="str">
            <v>...</v>
          </cell>
          <cell r="U216" t="str">
            <v>...</v>
          </cell>
          <cell r="V216" t="str">
            <v>...</v>
          </cell>
          <cell r="W216" t="str">
            <v>...</v>
          </cell>
          <cell r="X216" t="str">
            <v>...</v>
          </cell>
          <cell r="Y216" t="str">
            <v>...</v>
          </cell>
          <cell r="Z216" t="str">
            <v>...</v>
          </cell>
        </row>
        <row r="217">
          <cell r="A217" t="str">
            <v>FGCE1998</v>
          </cell>
          <cell r="B217" t="str">
            <v>ES</v>
          </cell>
          <cell r="C217" t="str">
            <v>FGC</v>
          </cell>
          <cell r="D217">
            <v>1998</v>
          </cell>
          <cell r="E217" t="str">
            <v>E</v>
          </cell>
          <cell r="F217">
            <v>0</v>
          </cell>
          <cell r="G217">
            <v>12</v>
          </cell>
          <cell r="H217" t="str">
            <v>...</v>
          </cell>
          <cell r="I217" t="str">
            <v>...</v>
          </cell>
          <cell r="J217" t="str">
            <v>...</v>
          </cell>
          <cell r="K217">
            <v>0</v>
          </cell>
          <cell r="L217" t="str">
            <v>...</v>
          </cell>
          <cell r="M217" t="str">
            <v>...</v>
          </cell>
          <cell r="N217">
            <v>0</v>
          </cell>
          <cell r="O217" t="str">
            <v>...</v>
          </cell>
          <cell r="P217" t="str">
            <v>...</v>
          </cell>
          <cell r="Q217">
            <v>0</v>
          </cell>
          <cell r="R217">
            <v>0</v>
          </cell>
          <cell r="S217" t="str">
            <v>...</v>
          </cell>
          <cell r="T217" t="str">
            <v>...</v>
          </cell>
          <cell r="U217">
            <v>0</v>
          </cell>
          <cell r="V217">
            <v>0</v>
          </cell>
          <cell r="W217">
            <v>0</v>
          </cell>
          <cell r="X217">
            <v>0</v>
          </cell>
          <cell r="Y217" t="str">
            <v>...</v>
          </cell>
          <cell r="Z217" t="str">
            <v>...</v>
          </cell>
        </row>
        <row r="218">
          <cell r="A218" t="str">
            <v>FGCTotal1999</v>
          </cell>
          <cell r="B218" t="str">
            <v>ES</v>
          </cell>
          <cell r="C218" t="str">
            <v>FGC</v>
          </cell>
          <cell r="D218">
            <v>1999</v>
          </cell>
          <cell r="E218" t="str">
            <v>Total</v>
          </cell>
          <cell r="F218">
            <v>0</v>
          </cell>
          <cell r="G218">
            <v>11</v>
          </cell>
          <cell r="H218">
            <v>0</v>
          </cell>
          <cell r="I218">
            <v>0</v>
          </cell>
          <cell r="J218">
            <v>0</v>
          </cell>
          <cell r="K218">
            <v>0</v>
          </cell>
          <cell r="L218">
            <v>0</v>
          </cell>
          <cell r="M218">
            <v>0</v>
          </cell>
          <cell r="N218">
            <v>0</v>
          </cell>
          <cell r="O218">
            <v>69</v>
          </cell>
          <cell r="P218">
            <v>218</v>
          </cell>
          <cell r="Q218">
            <v>0</v>
          </cell>
          <cell r="R218">
            <v>0</v>
          </cell>
          <cell r="S218">
            <v>0</v>
          </cell>
          <cell r="T218">
            <v>0</v>
          </cell>
          <cell r="U218">
            <v>0</v>
          </cell>
          <cell r="V218">
            <v>0</v>
          </cell>
          <cell r="W218">
            <v>0</v>
          </cell>
          <cell r="X218">
            <v>0</v>
          </cell>
          <cell r="Y218">
            <v>36</v>
          </cell>
          <cell r="Z218" t="str">
            <v>...</v>
          </cell>
        </row>
        <row r="219">
          <cell r="A219" t="str">
            <v>FGCTotal1998</v>
          </cell>
          <cell r="B219" t="str">
            <v>ES</v>
          </cell>
          <cell r="C219" t="str">
            <v>FGC</v>
          </cell>
          <cell r="D219">
            <v>1998</v>
          </cell>
          <cell r="E219" t="str">
            <v>Total</v>
          </cell>
          <cell r="F219">
            <v>0</v>
          </cell>
          <cell r="G219">
            <v>12</v>
          </cell>
          <cell r="H219" t="str">
            <v>...</v>
          </cell>
          <cell r="I219" t="str">
            <v>...</v>
          </cell>
          <cell r="J219" t="str">
            <v>...</v>
          </cell>
          <cell r="K219">
            <v>0</v>
          </cell>
          <cell r="L219" t="str">
            <v>...</v>
          </cell>
          <cell r="M219" t="str">
            <v>...</v>
          </cell>
          <cell r="N219">
            <v>0</v>
          </cell>
          <cell r="O219" t="str">
            <v>...</v>
          </cell>
          <cell r="P219" t="str">
            <v>...</v>
          </cell>
          <cell r="Q219">
            <v>0</v>
          </cell>
          <cell r="R219">
            <v>0</v>
          </cell>
          <cell r="S219" t="str">
            <v>...</v>
          </cell>
          <cell r="T219" t="str">
            <v>...</v>
          </cell>
          <cell r="U219" t="str">
            <v>...</v>
          </cell>
          <cell r="V219" t="str">
            <v>...</v>
          </cell>
          <cell r="W219" t="str">
            <v>...</v>
          </cell>
          <cell r="X219" t="str">
            <v>...</v>
          </cell>
          <cell r="Y219" t="str">
            <v>...</v>
          </cell>
          <cell r="Z219" t="str">
            <v>...</v>
          </cell>
        </row>
        <row r="220">
          <cell r="A220" t="str">
            <v>FGCN1999</v>
          </cell>
          <cell r="B220" t="str">
            <v>ES</v>
          </cell>
          <cell r="C220" t="str">
            <v>FGC</v>
          </cell>
          <cell r="D220">
            <v>1999</v>
          </cell>
          <cell r="E220" t="str">
            <v>N</v>
          </cell>
          <cell r="F220">
            <v>0</v>
          </cell>
          <cell r="G220">
            <v>0</v>
          </cell>
          <cell r="H220">
            <v>0</v>
          </cell>
          <cell r="I220">
            <v>0</v>
          </cell>
          <cell r="J220">
            <v>0</v>
          </cell>
          <cell r="K220">
            <v>0</v>
          </cell>
          <cell r="L220">
            <v>0</v>
          </cell>
          <cell r="M220">
            <v>0</v>
          </cell>
          <cell r="N220">
            <v>0</v>
          </cell>
          <cell r="O220">
            <v>36</v>
          </cell>
          <cell r="P220">
            <v>124</v>
          </cell>
          <cell r="Q220">
            <v>0</v>
          </cell>
          <cell r="R220">
            <v>0</v>
          </cell>
          <cell r="S220">
            <v>0</v>
          </cell>
          <cell r="T220">
            <v>0</v>
          </cell>
          <cell r="U220">
            <v>0</v>
          </cell>
          <cell r="V220">
            <v>0</v>
          </cell>
          <cell r="W220">
            <v>0</v>
          </cell>
          <cell r="X220">
            <v>0</v>
          </cell>
          <cell r="Y220">
            <v>36</v>
          </cell>
          <cell r="Z220" t="str">
            <v>...</v>
          </cell>
        </row>
        <row r="221">
          <cell r="A221" t="str">
            <v>FGCN1998</v>
          </cell>
          <cell r="B221" t="str">
            <v>ES</v>
          </cell>
          <cell r="C221" t="str">
            <v>FGC</v>
          </cell>
          <cell r="D221">
            <v>1998</v>
          </cell>
          <cell r="E221" t="str">
            <v>N</v>
          </cell>
          <cell r="F221">
            <v>0</v>
          </cell>
          <cell r="G221">
            <v>0</v>
          </cell>
          <cell r="H221">
            <v>0</v>
          </cell>
          <cell r="I221">
            <v>0</v>
          </cell>
          <cell r="J221">
            <v>0</v>
          </cell>
          <cell r="K221">
            <v>0</v>
          </cell>
          <cell r="L221">
            <v>0</v>
          </cell>
          <cell r="M221">
            <v>0</v>
          </cell>
          <cell r="N221">
            <v>0</v>
          </cell>
          <cell r="O221">
            <v>36</v>
          </cell>
          <cell r="P221">
            <v>124</v>
          </cell>
          <cell r="Q221">
            <v>0</v>
          </cell>
          <cell r="R221">
            <v>0</v>
          </cell>
          <cell r="S221">
            <v>0</v>
          </cell>
          <cell r="T221">
            <v>0</v>
          </cell>
          <cell r="U221">
            <v>0</v>
          </cell>
          <cell r="V221">
            <v>0</v>
          </cell>
          <cell r="W221">
            <v>0</v>
          </cell>
          <cell r="X221">
            <v>0</v>
          </cell>
          <cell r="Y221" t="str">
            <v>...</v>
          </cell>
          <cell r="Z221" t="str">
            <v>...</v>
          </cell>
        </row>
        <row r="222">
          <cell r="A222" t="str">
            <v>FGCE1999</v>
          </cell>
          <cell r="B222" t="str">
            <v>ES</v>
          </cell>
          <cell r="C222" t="str">
            <v>FGC</v>
          </cell>
          <cell r="D222">
            <v>1999</v>
          </cell>
          <cell r="E222" t="str">
            <v>E</v>
          </cell>
          <cell r="F222">
            <v>0</v>
          </cell>
          <cell r="G222">
            <v>11</v>
          </cell>
          <cell r="H222" t="str">
            <v>...</v>
          </cell>
          <cell r="I222">
            <v>0</v>
          </cell>
          <cell r="J222">
            <v>0</v>
          </cell>
          <cell r="K222">
            <v>0</v>
          </cell>
          <cell r="L222">
            <v>0</v>
          </cell>
          <cell r="M222">
            <v>0</v>
          </cell>
          <cell r="N222">
            <v>0</v>
          </cell>
          <cell r="O222">
            <v>33</v>
          </cell>
          <cell r="P222">
            <v>94</v>
          </cell>
          <cell r="Q222">
            <v>0</v>
          </cell>
          <cell r="R222">
            <v>0</v>
          </cell>
          <cell r="S222" t="str">
            <v>...</v>
          </cell>
          <cell r="T222" t="str">
            <v>...</v>
          </cell>
          <cell r="U222">
            <v>0</v>
          </cell>
          <cell r="V222">
            <v>0</v>
          </cell>
          <cell r="W222">
            <v>0</v>
          </cell>
          <cell r="X222">
            <v>0</v>
          </cell>
          <cell r="Y222" t="str">
            <v>...</v>
          </cell>
          <cell r="Z222" t="str">
            <v>...</v>
          </cell>
        </row>
        <row r="223">
          <cell r="A223" t="str">
            <v>FS SpAN1999</v>
          </cell>
          <cell r="B223" t="str">
            <v>IT</v>
          </cell>
          <cell r="C223" t="str">
            <v>FS SpA</v>
          </cell>
          <cell r="D223">
            <v>1999</v>
          </cell>
          <cell r="E223" t="str">
            <v>N</v>
          </cell>
          <cell r="F223">
            <v>23</v>
          </cell>
          <cell r="G223">
            <v>1165</v>
          </cell>
          <cell r="H223" t="str">
            <v>...</v>
          </cell>
          <cell r="I223">
            <v>1927</v>
          </cell>
          <cell r="J223" t="str">
            <v>...</v>
          </cell>
          <cell r="K223">
            <v>818</v>
          </cell>
          <cell r="L223">
            <v>0</v>
          </cell>
          <cell r="M223">
            <v>0</v>
          </cell>
          <cell r="N223">
            <v>610</v>
          </cell>
          <cell r="O223">
            <v>80</v>
          </cell>
          <cell r="P223">
            <v>690</v>
          </cell>
          <cell r="Q223">
            <v>23</v>
          </cell>
          <cell r="R223">
            <v>0</v>
          </cell>
          <cell r="S223">
            <v>1165</v>
          </cell>
          <cell r="T223">
            <v>0</v>
          </cell>
          <cell r="U223">
            <v>1897</v>
          </cell>
          <cell r="V223">
            <v>0</v>
          </cell>
          <cell r="W223">
            <v>818</v>
          </cell>
          <cell r="X223">
            <v>0</v>
          </cell>
          <cell r="Y223">
            <v>580</v>
          </cell>
          <cell r="Z223">
            <v>0</v>
          </cell>
        </row>
        <row r="224">
          <cell r="A224" t="str">
            <v>FS SpAN1998</v>
          </cell>
          <cell r="B224" t="str">
            <v>IT</v>
          </cell>
          <cell r="C224" t="str">
            <v>FS SpA</v>
          </cell>
          <cell r="D224">
            <v>1998</v>
          </cell>
          <cell r="E224" t="str">
            <v>N</v>
          </cell>
          <cell r="F224">
            <v>23</v>
          </cell>
          <cell r="G224">
            <v>1165</v>
          </cell>
          <cell r="H224" t="str">
            <v>...</v>
          </cell>
          <cell r="I224">
            <v>1876</v>
          </cell>
          <cell r="J224" t="str">
            <v>...</v>
          </cell>
          <cell r="K224">
            <v>818</v>
          </cell>
          <cell r="L224">
            <v>0</v>
          </cell>
          <cell r="M224">
            <v>0</v>
          </cell>
          <cell r="N224">
            <v>550</v>
          </cell>
          <cell r="O224">
            <v>80</v>
          </cell>
          <cell r="P224">
            <v>690</v>
          </cell>
          <cell r="Q224">
            <v>22</v>
          </cell>
          <cell r="R224" t="str">
            <v>...</v>
          </cell>
          <cell r="S224">
            <v>1166</v>
          </cell>
          <cell r="T224" t="str">
            <v>...</v>
          </cell>
          <cell r="U224">
            <v>1900</v>
          </cell>
          <cell r="V224" t="str">
            <v>...</v>
          </cell>
          <cell r="W224">
            <v>827</v>
          </cell>
          <cell r="X224" t="str">
            <v>...</v>
          </cell>
          <cell r="Y224">
            <v>539</v>
          </cell>
          <cell r="Z224" t="str">
            <v>...</v>
          </cell>
        </row>
        <row r="225">
          <cell r="A225" t="str">
            <v>GKEN1999</v>
          </cell>
          <cell r="B225" t="str">
            <v>AT</v>
          </cell>
          <cell r="C225" t="str">
            <v>GKE</v>
          </cell>
          <cell r="D225">
            <v>1999</v>
          </cell>
          <cell r="E225" t="str">
            <v>N</v>
          </cell>
          <cell r="F225" t="str">
            <v>...</v>
          </cell>
          <cell r="G225" t="str">
            <v>...</v>
          </cell>
          <cell r="H225" t="str">
            <v>...</v>
          </cell>
          <cell r="I225">
            <v>0</v>
          </cell>
          <cell r="J225">
            <v>0</v>
          </cell>
          <cell r="K225">
            <v>0</v>
          </cell>
          <cell r="L225" t="str">
            <v>...</v>
          </cell>
          <cell r="M225" t="str">
            <v>...</v>
          </cell>
          <cell r="N225">
            <v>0</v>
          </cell>
          <cell r="O225">
            <v>0</v>
          </cell>
          <cell r="P225">
            <v>0</v>
          </cell>
          <cell r="Q225" t="str">
            <v>...</v>
          </cell>
          <cell r="R225" t="str">
            <v>...</v>
          </cell>
          <cell r="S225" t="str">
            <v>...</v>
          </cell>
          <cell r="T225" t="str">
            <v>...</v>
          </cell>
          <cell r="U225">
            <v>0</v>
          </cell>
          <cell r="V225">
            <v>0</v>
          </cell>
          <cell r="W225" t="str">
            <v>...</v>
          </cell>
          <cell r="X225" t="str">
            <v>...</v>
          </cell>
          <cell r="Y225">
            <v>0</v>
          </cell>
          <cell r="Z225">
            <v>0</v>
          </cell>
        </row>
        <row r="226">
          <cell r="A226" t="str">
            <v>GKEN1998</v>
          </cell>
          <cell r="B226" t="str">
            <v>AT</v>
          </cell>
          <cell r="C226" t="str">
            <v>GKE</v>
          </cell>
          <cell r="D226">
            <v>1998</v>
          </cell>
          <cell r="E226" t="str">
            <v>N</v>
          </cell>
          <cell r="F226">
            <v>2</v>
          </cell>
          <cell r="G226">
            <v>15</v>
          </cell>
          <cell r="H226" t="str">
            <v>...</v>
          </cell>
          <cell r="I226">
            <v>0</v>
          </cell>
          <cell r="J226">
            <v>0</v>
          </cell>
          <cell r="K226">
            <v>0</v>
          </cell>
          <cell r="L226">
            <v>15</v>
          </cell>
          <cell r="M226" t="str">
            <v>...</v>
          </cell>
          <cell r="N226">
            <v>0</v>
          </cell>
          <cell r="O226">
            <v>0</v>
          </cell>
          <cell r="P226">
            <v>0</v>
          </cell>
          <cell r="Q226" t="str">
            <v>...</v>
          </cell>
          <cell r="R226" t="str">
            <v>...</v>
          </cell>
          <cell r="S226" t="str">
            <v>...</v>
          </cell>
          <cell r="T226" t="str">
            <v>...</v>
          </cell>
          <cell r="U226">
            <v>0</v>
          </cell>
          <cell r="V226">
            <v>0</v>
          </cell>
          <cell r="W226" t="str">
            <v>...</v>
          </cell>
          <cell r="X226" t="str">
            <v>...</v>
          </cell>
          <cell r="Y226">
            <v>0</v>
          </cell>
          <cell r="Z226">
            <v>0</v>
          </cell>
        </row>
        <row r="227">
          <cell r="A227" t="str">
            <v>GRTotal1998</v>
          </cell>
          <cell r="B227" t="str">
            <v>GE</v>
          </cell>
          <cell r="C227" t="str">
            <v>GR</v>
          </cell>
          <cell r="D227">
            <v>1998</v>
          </cell>
          <cell r="E227" t="str">
            <v>Total</v>
          </cell>
          <cell r="F227">
            <v>4</v>
          </cell>
          <cell r="G227">
            <v>177</v>
          </cell>
          <cell r="H227">
            <v>10</v>
          </cell>
          <cell r="I227">
            <v>240</v>
          </cell>
          <cell r="J227">
            <v>214</v>
          </cell>
          <cell r="K227">
            <v>0</v>
          </cell>
          <cell r="L227">
            <v>0</v>
          </cell>
          <cell r="M227">
            <v>0</v>
          </cell>
          <cell r="N227">
            <v>8</v>
          </cell>
          <cell r="O227">
            <v>91</v>
          </cell>
          <cell r="P227">
            <v>187</v>
          </cell>
          <cell r="Q227">
            <v>4</v>
          </cell>
          <cell r="R227">
            <v>0</v>
          </cell>
          <cell r="S227">
            <v>183</v>
          </cell>
          <cell r="T227">
            <v>74</v>
          </cell>
          <cell r="U227">
            <v>248</v>
          </cell>
          <cell r="V227">
            <v>99</v>
          </cell>
          <cell r="W227">
            <v>0</v>
          </cell>
          <cell r="X227">
            <v>0</v>
          </cell>
          <cell r="Y227">
            <v>91</v>
          </cell>
          <cell r="Z227">
            <v>22</v>
          </cell>
        </row>
        <row r="228">
          <cell r="A228" t="str">
            <v>GRTotal1999</v>
          </cell>
          <cell r="B228" t="str">
            <v>GE</v>
          </cell>
          <cell r="C228" t="str">
            <v>GR</v>
          </cell>
          <cell r="D228">
            <v>1999</v>
          </cell>
          <cell r="E228" t="str">
            <v>Total</v>
          </cell>
          <cell r="F228">
            <v>4</v>
          </cell>
          <cell r="G228">
            <v>175</v>
          </cell>
          <cell r="H228">
            <v>10</v>
          </cell>
          <cell r="I228">
            <v>228</v>
          </cell>
          <cell r="J228">
            <v>210</v>
          </cell>
          <cell r="K228">
            <v>0</v>
          </cell>
          <cell r="L228">
            <v>0</v>
          </cell>
          <cell r="M228">
            <v>0</v>
          </cell>
          <cell r="N228">
            <v>8</v>
          </cell>
          <cell r="O228">
            <v>82</v>
          </cell>
          <cell r="P228">
            <v>167</v>
          </cell>
          <cell r="Q228">
            <v>4</v>
          </cell>
          <cell r="R228">
            <v>0</v>
          </cell>
          <cell r="S228">
            <v>176</v>
          </cell>
          <cell r="T228">
            <v>62</v>
          </cell>
          <cell r="U228">
            <v>226</v>
          </cell>
          <cell r="V228">
            <v>73</v>
          </cell>
          <cell r="W228">
            <v>0</v>
          </cell>
          <cell r="X228">
            <v>0</v>
          </cell>
          <cell r="Y228">
            <v>85</v>
          </cell>
          <cell r="Z228">
            <v>9</v>
          </cell>
        </row>
        <row r="229">
          <cell r="A229" t="str">
            <v>GRL1999</v>
          </cell>
          <cell r="B229" t="str">
            <v>GE</v>
          </cell>
          <cell r="C229" t="str">
            <v>GR</v>
          </cell>
          <cell r="D229">
            <v>1999</v>
          </cell>
          <cell r="E229" t="str">
            <v>L</v>
          </cell>
          <cell r="F229">
            <v>4</v>
          </cell>
          <cell r="G229">
            <v>175</v>
          </cell>
          <cell r="H229">
            <v>10</v>
          </cell>
          <cell r="I229">
            <v>218</v>
          </cell>
          <cell r="J229">
            <v>210</v>
          </cell>
          <cell r="K229">
            <v>0</v>
          </cell>
          <cell r="L229">
            <v>0</v>
          </cell>
          <cell r="M229">
            <v>0</v>
          </cell>
          <cell r="N229">
            <v>8</v>
          </cell>
          <cell r="O229">
            <v>82</v>
          </cell>
          <cell r="P229">
            <v>167</v>
          </cell>
          <cell r="Q229">
            <v>4</v>
          </cell>
          <cell r="R229">
            <v>0</v>
          </cell>
          <cell r="S229">
            <v>176</v>
          </cell>
          <cell r="T229">
            <v>62</v>
          </cell>
          <cell r="U229">
            <v>216</v>
          </cell>
          <cell r="V229">
            <v>73</v>
          </cell>
          <cell r="W229">
            <v>0</v>
          </cell>
          <cell r="X229">
            <v>0</v>
          </cell>
          <cell r="Y229">
            <v>85</v>
          </cell>
          <cell r="Z229">
            <v>9</v>
          </cell>
        </row>
        <row r="230">
          <cell r="A230" t="str">
            <v>GRL1998</v>
          </cell>
          <cell r="B230" t="str">
            <v>GE</v>
          </cell>
          <cell r="C230" t="str">
            <v>GR</v>
          </cell>
          <cell r="D230">
            <v>1998</v>
          </cell>
          <cell r="E230" t="str">
            <v>L</v>
          </cell>
          <cell r="F230">
            <v>4</v>
          </cell>
          <cell r="G230">
            <v>177</v>
          </cell>
          <cell r="H230">
            <v>10</v>
          </cell>
          <cell r="I230">
            <v>230</v>
          </cell>
          <cell r="J230">
            <v>214</v>
          </cell>
          <cell r="K230">
            <v>0</v>
          </cell>
          <cell r="L230">
            <v>0</v>
          </cell>
          <cell r="M230">
            <v>0</v>
          </cell>
          <cell r="N230">
            <v>8</v>
          </cell>
          <cell r="O230">
            <v>91</v>
          </cell>
          <cell r="P230">
            <v>187</v>
          </cell>
          <cell r="Q230">
            <v>4</v>
          </cell>
          <cell r="R230">
            <v>0</v>
          </cell>
          <cell r="S230">
            <v>183</v>
          </cell>
          <cell r="T230">
            <v>74</v>
          </cell>
          <cell r="U230">
            <v>238</v>
          </cell>
          <cell r="V230">
            <v>99</v>
          </cell>
          <cell r="W230">
            <v>0</v>
          </cell>
          <cell r="X230">
            <v>0</v>
          </cell>
          <cell r="Y230">
            <v>91</v>
          </cell>
          <cell r="Z230">
            <v>22</v>
          </cell>
        </row>
        <row r="231">
          <cell r="A231" t="str">
            <v>GRE1999</v>
          </cell>
          <cell r="B231" t="str">
            <v>GE</v>
          </cell>
          <cell r="C231" t="str">
            <v>GR</v>
          </cell>
          <cell r="D231">
            <v>1999</v>
          </cell>
          <cell r="E231" t="str">
            <v>E</v>
          </cell>
          <cell r="F231">
            <v>0</v>
          </cell>
          <cell r="G231">
            <v>0</v>
          </cell>
          <cell r="H231">
            <v>0</v>
          </cell>
          <cell r="I231">
            <v>10</v>
          </cell>
          <cell r="J231">
            <v>0</v>
          </cell>
          <cell r="K231">
            <v>0</v>
          </cell>
          <cell r="L231">
            <v>0</v>
          </cell>
          <cell r="M231">
            <v>0</v>
          </cell>
          <cell r="N231">
            <v>0</v>
          </cell>
          <cell r="O231">
            <v>0</v>
          </cell>
          <cell r="P231">
            <v>0</v>
          </cell>
          <cell r="Q231">
            <v>0</v>
          </cell>
          <cell r="R231">
            <v>0</v>
          </cell>
          <cell r="S231">
            <v>0</v>
          </cell>
          <cell r="T231">
            <v>0</v>
          </cell>
          <cell r="U231">
            <v>10</v>
          </cell>
          <cell r="V231">
            <v>0</v>
          </cell>
          <cell r="W231">
            <v>0</v>
          </cell>
          <cell r="X231">
            <v>0</v>
          </cell>
          <cell r="Y231">
            <v>0</v>
          </cell>
          <cell r="Z231">
            <v>0</v>
          </cell>
        </row>
        <row r="232">
          <cell r="A232" t="str">
            <v>GRE1998</v>
          </cell>
          <cell r="B232" t="str">
            <v>GE</v>
          </cell>
          <cell r="C232" t="str">
            <v>GR</v>
          </cell>
          <cell r="D232">
            <v>1998</v>
          </cell>
          <cell r="E232" t="str">
            <v>E</v>
          </cell>
          <cell r="F232">
            <v>0</v>
          </cell>
          <cell r="G232">
            <v>0</v>
          </cell>
          <cell r="H232">
            <v>0</v>
          </cell>
          <cell r="I232">
            <v>10</v>
          </cell>
          <cell r="J232">
            <v>0</v>
          </cell>
          <cell r="K232">
            <v>0</v>
          </cell>
          <cell r="L232">
            <v>0</v>
          </cell>
          <cell r="M232">
            <v>0</v>
          </cell>
          <cell r="N232">
            <v>0</v>
          </cell>
          <cell r="O232">
            <v>0</v>
          </cell>
          <cell r="P232">
            <v>0</v>
          </cell>
          <cell r="Q232">
            <v>0</v>
          </cell>
          <cell r="R232">
            <v>0</v>
          </cell>
          <cell r="S232">
            <v>0</v>
          </cell>
          <cell r="T232">
            <v>0</v>
          </cell>
          <cell r="U232">
            <v>10</v>
          </cell>
          <cell r="V232">
            <v>0</v>
          </cell>
          <cell r="W232">
            <v>0</v>
          </cell>
          <cell r="X232">
            <v>0</v>
          </cell>
          <cell r="Y232">
            <v>0</v>
          </cell>
          <cell r="Z232">
            <v>0</v>
          </cell>
        </row>
        <row r="233">
          <cell r="A233" t="str">
            <v>GRCE1999</v>
          </cell>
          <cell r="B233" t="str">
            <v>GH</v>
          </cell>
          <cell r="C233" t="str">
            <v>GRC</v>
          </cell>
          <cell r="D233">
            <v>1999</v>
          </cell>
          <cell r="E233" t="str">
            <v>E</v>
          </cell>
          <cell r="F233">
            <v>0</v>
          </cell>
          <cell r="G233">
            <v>58</v>
          </cell>
          <cell r="H233" t="str">
            <v>...</v>
          </cell>
          <cell r="I233">
            <v>0</v>
          </cell>
          <cell r="J233">
            <v>0</v>
          </cell>
          <cell r="K233">
            <v>0</v>
          </cell>
          <cell r="L233">
            <v>0</v>
          </cell>
          <cell r="M233">
            <v>0</v>
          </cell>
          <cell r="N233">
            <v>0</v>
          </cell>
          <cell r="O233">
            <v>0</v>
          </cell>
          <cell r="P233">
            <v>0</v>
          </cell>
          <cell r="Q233">
            <v>0</v>
          </cell>
          <cell r="R233">
            <v>0</v>
          </cell>
          <cell r="S233" t="str">
            <v>...</v>
          </cell>
          <cell r="T233" t="str">
            <v>...</v>
          </cell>
          <cell r="U233">
            <v>0</v>
          </cell>
          <cell r="V233">
            <v>0</v>
          </cell>
          <cell r="W233">
            <v>0</v>
          </cell>
          <cell r="X233">
            <v>0</v>
          </cell>
          <cell r="Y233">
            <v>0</v>
          </cell>
          <cell r="Z233">
            <v>0</v>
          </cell>
        </row>
        <row r="234">
          <cell r="A234" t="str">
            <v>GRCE1998</v>
          </cell>
          <cell r="B234" t="str">
            <v>GH</v>
          </cell>
          <cell r="C234" t="str">
            <v>GRC</v>
          </cell>
          <cell r="D234">
            <v>1998</v>
          </cell>
          <cell r="E234" t="str">
            <v>E</v>
          </cell>
          <cell r="F234">
            <v>0</v>
          </cell>
          <cell r="G234">
            <v>46</v>
          </cell>
          <cell r="H234" t="str">
            <v>...</v>
          </cell>
          <cell r="I234">
            <v>0</v>
          </cell>
          <cell r="J234">
            <v>0</v>
          </cell>
          <cell r="K234">
            <v>0</v>
          </cell>
          <cell r="L234">
            <v>0</v>
          </cell>
          <cell r="M234">
            <v>0</v>
          </cell>
          <cell r="N234">
            <v>0</v>
          </cell>
          <cell r="O234">
            <v>0</v>
          </cell>
          <cell r="P234">
            <v>0</v>
          </cell>
          <cell r="Q234">
            <v>0</v>
          </cell>
          <cell r="R234">
            <v>0</v>
          </cell>
          <cell r="S234" t="str">
            <v>...</v>
          </cell>
          <cell r="T234" t="str">
            <v>...</v>
          </cell>
          <cell r="U234">
            <v>0</v>
          </cell>
          <cell r="V234">
            <v>0</v>
          </cell>
          <cell r="W234">
            <v>0</v>
          </cell>
          <cell r="X234">
            <v>0</v>
          </cell>
          <cell r="Y234">
            <v>0</v>
          </cell>
          <cell r="Z234">
            <v>0</v>
          </cell>
        </row>
        <row r="235">
          <cell r="A235" t="str">
            <v>GVGN1999</v>
          </cell>
          <cell r="B235" t="str">
            <v>DE</v>
          </cell>
          <cell r="C235" t="str">
            <v>GVG</v>
          </cell>
          <cell r="D235">
            <v>1999</v>
          </cell>
          <cell r="E235" t="str">
            <v>N</v>
          </cell>
          <cell r="F235">
            <v>0</v>
          </cell>
          <cell r="G235">
            <v>0</v>
          </cell>
          <cell r="H235">
            <v>0</v>
          </cell>
          <cell r="I235">
            <v>0</v>
          </cell>
          <cell r="J235">
            <v>0</v>
          </cell>
          <cell r="K235" t="str">
            <v>...</v>
          </cell>
          <cell r="L235" t="str">
            <v>...</v>
          </cell>
          <cell r="M235" t="str">
            <v>...</v>
          </cell>
          <cell r="N235" t="str">
            <v>...</v>
          </cell>
          <cell r="O235" t="str">
            <v>...</v>
          </cell>
          <cell r="P235" t="str">
            <v>...</v>
          </cell>
          <cell r="Q235">
            <v>0</v>
          </cell>
          <cell r="R235">
            <v>0</v>
          </cell>
          <cell r="S235">
            <v>0</v>
          </cell>
          <cell r="T235">
            <v>0</v>
          </cell>
          <cell r="U235">
            <v>0</v>
          </cell>
          <cell r="V235">
            <v>0</v>
          </cell>
          <cell r="W235" t="str">
            <v>...</v>
          </cell>
          <cell r="X235" t="str">
            <v>...</v>
          </cell>
          <cell r="Y235" t="str">
            <v>...</v>
          </cell>
          <cell r="Z235" t="str">
            <v>...</v>
          </cell>
        </row>
        <row r="236">
          <cell r="A236" t="str">
            <v>GVGN1998</v>
          </cell>
          <cell r="B236" t="str">
            <v>DE</v>
          </cell>
          <cell r="C236" t="str">
            <v>GVG</v>
          </cell>
          <cell r="D236">
            <v>1998</v>
          </cell>
          <cell r="E236" t="str">
            <v>N</v>
          </cell>
          <cell r="F236">
            <v>0</v>
          </cell>
          <cell r="G236">
            <v>0</v>
          </cell>
          <cell r="H236">
            <v>0</v>
          </cell>
          <cell r="I236">
            <v>0</v>
          </cell>
          <cell r="J236">
            <v>0</v>
          </cell>
          <cell r="K236" t="str">
            <v>...</v>
          </cell>
          <cell r="L236" t="str">
            <v>...</v>
          </cell>
          <cell r="M236" t="str">
            <v>...</v>
          </cell>
          <cell r="N236" t="str">
            <v>...</v>
          </cell>
          <cell r="O236" t="str">
            <v>...</v>
          </cell>
          <cell r="P236" t="str">
            <v>...</v>
          </cell>
          <cell r="Q236">
            <v>0</v>
          </cell>
          <cell r="R236">
            <v>0</v>
          </cell>
          <cell r="S236">
            <v>0</v>
          </cell>
          <cell r="T236">
            <v>0</v>
          </cell>
          <cell r="U236">
            <v>0</v>
          </cell>
          <cell r="V236">
            <v>0</v>
          </cell>
          <cell r="W236" t="str">
            <v>...</v>
          </cell>
          <cell r="X236" t="str">
            <v>...</v>
          </cell>
          <cell r="Y236" t="str">
            <v>...</v>
          </cell>
          <cell r="Z236" t="str">
            <v>...</v>
          </cell>
        </row>
        <row r="237">
          <cell r="A237" t="str">
            <v>GySEV/RÖEEN1998</v>
          </cell>
          <cell r="B237" t="str">
            <v>HU</v>
          </cell>
          <cell r="C237" t="str">
            <v>GySEV/RÖEE</v>
          </cell>
          <cell r="D237">
            <v>1998</v>
          </cell>
          <cell r="E237" t="str">
            <v>N</v>
          </cell>
          <cell r="F237">
            <v>2</v>
          </cell>
          <cell r="G237">
            <v>15</v>
          </cell>
          <cell r="H237">
            <v>0</v>
          </cell>
          <cell r="I237">
            <v>15</v>
          </cell>
          <cell r="J237">
            <v>0</v>
          </cell>
          <cell r="K237">
            <v>3</v>
          </cell>
          <cell r="L237">
            <v>2</v>
          </cell>
          <cell r="M237">
            <v>5</v>
          </cell>
          <cell r="N237">
            <v>0</v>
          </cell>
          <cell r="O237">
            <v>0</v>
          </cell>
          <cell r="P237">
            <v>0</v>
          </cell>
          <cell r="Q237">
            <v>2</v>
          </cell>
          <cell r="R237">
            <v>0</v>
          </cell>
          <cell r="S237">
            <v>15</v>
          </cell>
          <cell r="T237">
            <v>3</v>
          </cell>
          <cell r="U237">
            <v>15</v>
          </cell>
          <cell r="V237">
            <v>3</v>
          </cell>
          <cell r="W237">
            <v>5</v>
          </cell>
          <cell r="X237">
            <v>0</v>
          </cell>
          <cell r="Y237">
            <v>0</v>
          </cell>
          <cell r="Z237">
            <v>0</v>
          </cell>
        </row>
        <row r="238">
          <cell r="A238" t="str">
            <v>GySEV/RÖEEN1999</v>
          </cell>
          <cell r="B238" t="str">
            <v>HU</v>
          </cell>
          <cell r="C238" t="str">
            <v>GySEV/RÖEE</v>
          </cell>
          <cell r="D238">
            <v>1999</v>
          </cell>
          <cell r="E238" t="str">
            <v>N</v>
          </cell>
          <cell r="F238">
            <v>2</v>
          </cell>
          <cell r="G238">
            <v>15</v>
          </cell>
          <cell r="H238">
            <v>0</v>
          </cell>
          <cell r="I238">
            <v>15</v>
          </cell>
          <cell r="J238">
            <v>0</v>
          </cell>
          <cell r="K238">
            <v>3</v>
          </cell>
          <cell r="L238">
            <v>2</v>
          </cell>
          <cell r="M238">
            <v>4</v>
          </cell>
          <cell r="N238">
            <v>0</v>
          </cell>
          <cell r="O238">
            <v>0</v>
          </cell>
          <cell r="P238">
            <v>0</v>
          </cell>
          <cell r="Q238">
            <v>2</v>
          </cell>
          <cell r="R238">
            <v>1</v>
          </cell>
          <cell r="S238">
            <v>15</v>
          </cell>
          <cell r="T238">
            <v>3</v>
          </cell>
          <cell r="U238">
            <v>15</v>
          </cell>
          <cell r="V238">
            <v>3</v>
          </cell>
          <cell r="W238">
            <v>5</v>
          </cell>
          <cell r="X238">
            <v>0</v>
          </cell>
          <cell r="Y238">
            <v>0</v>
          </cell>
          <cell r="Z238">
            <v>0</v>
          </cell>
        </row>
        <row r="239">
          <cell r="A239" t="str">
            <v>HJRE1999</v>
          </cell>
          <cell r="B239" t="str">
            <v>JO</v>
          </cell>
          <cell r="C239" t="str">
            <v>HJR</v>
          </cell>
          <cell r="D239">
            <v>1999</v>
          </cell>
          <cell r="E239" t="str">
            <v>E</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row>
        <row r="240">
          <cell r="A240" t="str">
            <v>HJRE1998</v>
          </cell>
          <cell r="B240" t="str">
            <v>JO</v>
          </cell>
          <cell r="C240" t="str">
            <v>HJR</v>
          </cell>
          <cell r="D240">
            <v>1998</v>
          </cell>
          <cell r="E240" t="str">
            <v>E</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row>
        <row r="241">
          <cell r="A241" t="str">
            <v>HShN1999</v>
          </cell>
          <cell r="B241" t="str">
            <v>AL</v>
          </cell>
          <cell r="C241" t="str">
            <v>HSh</v>
          </cell>
          <cell r="D241">
            <v>1999</v>
          </cell>
          <cell r="E241" t="str">
            <v>N</v>
          </cell>
          <cell r="F241">
            <v>0</v>
          </cell>
          <cell r="G241" t="str">
            <v>...</v>
          </cell>
          <cell r="H241" t="str">
            <v>...</v>
          </cell>
          <cell r="I241">
            <v>0</v>
          </cell>
          <cell r="J241">
            <v>0</v>
          </cell>
          <cell r="K241">
            <v>0</v>
          </cell>
          <cell r="L241">
            <v>0</v>
          </cell>
          <cell r="M241">
            <v>0</v>
          </cell>
          <cell r="N241">
            <v>0</v>
          </cell>
          <cell r="O241">
            <v>0</v>
          </cell>
          <cell r="P241">
            <v>0</v>
          </cell>
          <cell r="Q241">
            <v>0</v>
          </cell>
          <cell r="R241">
            <v>0</v>
          </cell>
          <cell r="S241" t="str">
            <v>...</v>
          </cell>
          <cell r="T241" t="str">
            <v>...</v>
          </cell>
          <cell r="U241">
            <v>0</v>
          </cell>
          <cell r="V241">
            <v>0</v>
          </cell>
          <cell r="W241">
            <v>0</v>
          </cell>
          <cell r="X241">
            <v>0</v>
          </cell>
          <cell r="Y241">
            <v>0</v>
          </cell>
          <cell r="Z241">
            <v>0</v>
          </cell>
        </row>
        <row r="242">
          <cell r="A242" t="str">
            <v>HShN1998</v>
          </cell>
          <cell r="B242" t="str">
            <v>AL</v>
          </cell>
          <cell r="C242" t="str">
            <v>HSh</v>
          </cell>
          <cell r="D242">
            <v>1998</v>
          </cell>
          <cell r="E242" t="str">
            <v>N</v>
          </cell>
          <cell r="F242">
            <v>0</v>
          </cell>
          <cell r="G242" t="str">
            <v>...</v>
          </cell>
          <cell r="H242" t="str">
            <v>...</v>
          </cell>
          <cell r="I242">
            <v>0</v>
          </cell>
          <cell r="J242">
            <v>0</v>
          </cell>
          <cell r="K242">
            <v>0</v>
          </cell>
          <cell r="L242">
            <v>0</v>
          </cell>
          <cell r="M242">
            <v>0</v>
          </cell>
          <cell r="N242">
            <v>0</v>
          </cell>
          <cell r="O242">
            <v>0</v>
          </cell>
          <cell r="P242">
            <v>0</v>
          </cell>
          <cell r="Q242">
            <v>0</v>
          </cell>
          <cell r="R242">
            <v>0</v>
          </cell>
          <cell r="S242" t="str">
            <v>...</v>
          </cell>
          <cell r="T242" t="str">
            <v>...</v>
          </cell>
          <cell r="U242">
            <v>0</v>
          </cell>
          <cell r="V242">
            <v>0</v>
          </cell>
          <cell r="W242">
            <v>0</v>
          </cell>
          <cell r="X242">
            <v>0</v>
          </cell>
          <cell r="Y242">
            <v>0</v>
          </cell>
          <cell r="Z242">
            <v>0</v>
          </cell>
        </row>
        <row r="243">
          <cell r="A243" t="str">
            <v>HZN1998</v>
          </cell>
          <cell r="B243" t="str">
            <v>HR</v>
          </cell>
          <cell r="C243" t="str">
            <v>HZ</v>
          </cell>
          <cell r="D243">
            <v>1998</v>
          </cell>
          <cell r="E243" t="str">
            <v>N</v>
          </cell>
          <cell r="F243">
            <v>2</v>
          </cell>
          <cell r="G243">
            <v>288</v>
          </cell>
          <cell r="H243">
            <v>45</v>
          </cell>
          <cell r="I243">
            <v>140</v>
          </cell>
          <cell r="J243">
            <v>140</v>
          </cell>
          <cell r="K243">
            <v>21</v>
          </cell>
          <cell r="L243">
            <v>60</v>
          </cell>
          <cell r="M243">
            <v>139</v>
          </cell>
          <cell r="N243">
            <v>0</v>
          </cell>
          <cell r="O243">
            <v>29</v>
          </cell>
          <cell r="P243">
            <v>91</v>
          </cell>
          <cell r="Q243">
            <v>2</v>
          </cell>
          <cell r="R243">
            <v>0</v>
          </cell>
          <cell r="S243">
            <v>216</v>
          </cell>
          <cell r="T243">
            <v>72</v>
          </cell>
          <cell r="U243">
            <v>99</v>
          </cell>
          <cell r="V243">
            <v>41</v>
          </cell>
          <cell r="W243">
            <v>71</v>
          </cell>
          <cell r="X243">
            <v>10</v>
          </cell>
          <cell r="Y243">
            <v>25</v>
          </cell>
          <cell r="Z243">
            <v>4</v>
          </cell>
        </row>
        <row r="244">
          <cell r="A244" t="str">
            <v>HZN1999</v>
          </cell>
          <cell r="B244" t="str">
            <v>HR</v>
          </cell>
          <cell r="C244" t="str">
            <v>HZ</v>
          </cell>
          <cell r="D244">
            <v>1999</v>
          </cell>
          <cell r="E244" t="str">
            <v>N</v>
          </cell>
          <cell r="F244">
            <v>2</v>
          </cell>
          <cell r="G244">
            <v>251</v>
          </cell>
          <cell r="H244">
            <v>45</v>
          </cell>
          <cell r="I244">
            <v>136</v>
          </cell>
          <cell r="J244">
            <v>136</v>
          </cell>
          <cell r="K244">
            <v>12</v>
          </cell>
          <cell r="L244">
            <v>54</v>
          </cell>
          <cell r="M244">
            <v>109</v>
          </cell>
          <cell r="N244">
            <v>0</v>
          </cell>
          <cell r="O244">
            <v>25</v>
          </cell>
          <cell r="P244">
            <v>78</v>
          </cell>
          <cell r="Q244">
            <v>2</v>
          </cell>
          <cell r="R244">
            <v>2</v>
          </cell>
          <cell r="S244">
            <v>192</v>
          </cell>
          <cell r="T244">
            <v>73</v>
          </cell>
          <cell r="U244">
            <v>106</v>
          </cell>
          <cell r="V244">
            <v>35</v>
          </cell>
          <cell r="W244">
            <v>61</v>
          </cell>
          <cell r="X244">
            <v>17</v>
          </cell>
          <cell r="Y244">
            <v>23</v>
          </cell>
          <cell r="Z244">
            <v>8</v>
          </cell>
        </row>
        <row r="245">
          <cell r="A245" t="str">
            <v>IAFEN1998</v>
          </cell>
          <cell r="B245" t="str">
            <v>VE</v>
          </cell>
          <cell r="C245" t="str">
            <v>IAFE</v>
          </cell>
          <cell r="D245">
            <v>1998</v>
          </cell>
          <cell r="E245" t="str">
            <v>N</v>
          </cell>
          <cell r="F245" t="str">
            <v>...</v>
          </cell>
          <cell r="G245" t="str">
            <v>...</v>
          </cell>
          <cell r="H245" t="str">
            <v>...</v>
          </cell>
          <cell r="I245">
            <v>0</v>
          </cell>
          <cell r="J245">
            <v>0</v>
          </cell>
          <cell r="K245">
            <v>0</v>
          </cell>
          <cell r="L245">
            <v>0</v>
          </cell>
          <cell r="M245">
            <v>0</v>
          </cell>
          <cell r="N245">
            <v>0</v>
          </cell>
          <cell r="O245">
            <v>0</v>
          </cell>
          <cell r="P245">
            <v>0</v>
          </cell>
          <cell r="Q245" t="str">
            <v>...</v>
          </cell>
          <cell r="R245" t="str">
            <v>...</v>
          </cell>
          <cell r="S245" t="str">
            <v>...</v>
          </cell>
          <cell r="T245" t="str">
            <v>...</v>
          </cell>
          <cell r="U245">
            <v>0</v>
          </cell>
          <cell r="V245">
            <v>0</v>
          </cell>
          <cell r="W245">
            <v>0</v>
          </cell>
          <cell r="X245">
            <v>0</v>
          </cell>
          <cell r="Y245">
            <v>0</v>
          </cell>
          <cell r="Z245">
            <v>0</v>
          </cell>
        </row>
        <row r="246">
          <cell r="A246" t="str">
            <v>IAFEN1999</v>
          </cell>
          <cell r="B246" t="str">
            <v>VE</v>
          </cell>
          <cell r="C246" t="str">
            <v>IAFE</v>
          </cell>
          <cell r="D246">
            <v>1999</v>
          </cell>
          <cell r="E246" t="str">
            <v>N</v>
          </cell>
          <cell r="F246" t="str">
            <v>...</v>
          </cell>
          <cell r="G246" t="str">
            <v>...</v>
          </cell>
          <cell r="H246" t="str">
            <v>...</v>
          </cell>
          <cell r="I246">
            <v>0</v>
          </cell>
          <cell r="J246">
            <v>0</v>
          </cell>
          <cell r="K246">
            <v>0</v>
          </cell>
          <cell r="L246">
            <v>0</v>
          </cell>
          <cell r="M246">
            <v>0</v>
          </cell>
          <cell r="N246">
            <v>0</v>
          </cell>
          <cell r="O246">
            <v>0</v>
          </cell>
          <cell r="P246">
            <v>0</v>
          </cell>
          <cell r="Q246" t="str">
            <v>...</v>
          </cell>
          <cell r="R246" t="str">
            <v>...</v>
          </cell>
          <cell r="S246" t="str">
            <v>...</v>
          </cell>
          <cell r="T246" t="str">
            <v>...</v>
          </cell>
          <cell r="U246">
            <v>0</v>
          </cell>
          <cell r="V246">
            <v>0</v>
          </cell>
          <cell r="W246">
            <v>0</v>
          </cell>
          <cell r="X246">
            <v>0</v>
          </cell>
          <cell r="Y246">
            <v>0</v>
          </cell>
          <cell r="Z246">
            <v>0</v>
          </cell>
        </row>
        <row r="247">
          <cell r="A247" t="str">
            <v>IRE1998</v>
          </cell>
          <cell r="B247" t="str">
            <v>IN</v>
          </cell>
          <cell r="C247" t="str">
            <v>IR</v>
          </cell>
          <cell r="D247">
            <v>1998</v>
          </cell>
          <cell r="E247" t="str">
            <v>E</v>
          </cell>
          <cell r="F247">
            <v>41</v>
          </cell>
          <cell r="G247">
            <v>715</v>
          </cell>
          <cell r="H247" t="str">
            <v>...</v>
          </cell>
          <cell r="I247">
            <v>20</v>
          </cell>
          <cell r="J247" t="str">
            <v>...</v>
          </cell>
          <cell r="K247">
            <v>5</v>
          </cell>
          <cell r="L247" t="str">
            <v>...</v>
          </cell>
          <cell r="M247" t="str">
            <v>...</v>
          </cell>
          <cell r="N247" t="str">
            <v>...</v>
          </cell>
          <cell r="O247">
            <v>55</v>
          </cell>
          <cell r="P247">
            <v>230</v>
          </cell>
          <cell r="Q247">
            <v>50</v>
          </cell>
          <cell r="R247">
            <v>13</v>
          </cell>
          <cell r="S247">
            <v>661</v>
          </cell>
          <cell r="T247">
            <v>58</v>
          </cell>
          <cell r="U247">
            <v>20</v>
          </cell>
          <cell r="V247">
            <v>2</v>
          </cell>
          <cell r="W247">
            <v>2</v>
          </cell>
          <cell r="X247" t="str">
            <v>...</v>
          </cell>
          <cell r="Y247">
            <v>69</v>
          </cell>
          <cell r="Z247">
            <v>9</v>
          </cell>
        </row>
        <row r="248">
          <cell r="A248" t="str">
            <v>IRL1999</v>
          </cell>
          <cell r="B248" t="str">
            <v>IN</v>
          </cell>
          <cell r="C248" t="str">
            <v>IR</v>
          </cell>
          <cell r="D248">
            <v>1999</v>
          </cell>
          <cell r="E248" t="str">
            <v>L</v>
          </cell>
          <cell r="F248">
            <v>2</v>
          </cell>
          <cell r="G248">
            <v>3736</v>
          </cell>
          <cell r="H248" t="str">
            <v>...</v>
          </cell>
          <cell r="I248">
            <v>2765</v>
          </cell>
          <cell r="J248" t="str">
            <v>...</v>
          </cell>
          <cell r="K248">
            <v>2</v>
          </cell>
          <cell r="L248" t="str">
            <v>...</v>
          </cell>
          <cell r="M248" t="str">
            <v>...</v>
          </cell>
          <cell r="N248">
            <v>0</v>
          </cell>
          <cell r="O248">
            <v>995</v>
          </cell>
          <cell r="P248">
            <v>3916</v>
          </cell>
          <cell r="Q248">
            <v>0</v>
          </cell>
          <cell r="R248">
            <v>0</v>
          </cell>
          <cell r="S248">
            <v>3650</v>
          </cell>
          <cell r="T248">
            <v>404</v>
          </cell>
          <cell r="U248">
            <v>2655</v>
          </cell>
          <cell r="V248">
            <v>258</v>
          </cell>
          <cell r="W248">
            <v>0</v>
          </cell>
          <cell r="X248">
            <v>0</v>
          </cell>
          <cell r="Y248">
            <v>1269</v>
          </cell>
          <cell r="Z248">
            <v>126</v>
          </cell>
        </row>
        <row r="249">
          <cell r="A249" t="str">
            <v>IRE'1998</v>
          </cell>
          <cell r="B249" t="str">
            <v>IN</v>
          </cell>
          <cell r="C249" t="str">
            <v>IR</v>
          </cell>
          <cell r="D249">
            <v>1998</v>
          </cell>
          <cell r="E249" t="str">
            <v>E'</v>
          </cell>
          <cell r="F249">
            <v>21</v>
          </cell>
          <cell r="G249">
            <v>164</v>
          </cell>
          <cell r="H249" t="str">
            <v>...</v>
          </cell>
          <cell r="I249">
            <v>0</v>
          </cell>
          <cell r="J249">
            <v>0</v>
          </cell>
          <cell r="K249">
            <v>15</v>
          </cell>
          <cell r="L249">
            <v>41</v>
          </cell>
          <cell r="M249">
            <v>82</v>
          </cell>
          <cell r="N249">
            <v>0</v>
          </cell>
          <cell r="O249">
            <v>0</v>
          </cell>
          <cell r="P249">
            <v>0</v>
          </cell>
          <cell r="Q249">
            <v>21</v>
          </cell>
          <cell r="R249">
            <v>4</v>
          </cell>
          <cell r="S249">
            <v>156</v>
          </cell>
          <cell r="T249">
            <v>36</v>
          </cell>
          <cell r="U249">
            <v>0</v>
          </cell>
          <cell r="V249">
            <v>0</v>
          </cell>
          <cell r="W249">
            <v>16</v>
          </cell>
          <cell r="X249">
            <v>0</v>
          </cell>
          <cell r="Y249">
            <v>0</v>
          </cell>
          <cell r="Z249">
            <v>0</v>
          </cell>
        </row>
        <row r="250">
          <cell r="A250" t="str">
            <v>IRE'1999</v>
          </cell>
          <cell r="B250" t="str">
            <v>IN</v>
          </cell>
          <cell r="C250" t="str">
            <v>IR</v>
          </cell>
          <cell r="D250">
            <v>1999</v>
          </cell>
          <cell r="E250" t="str">
            <v>E'</v>
          </cell>
          <cell r="F250">
            <v>21</v>
          </cell>
          <cell r="G250">
            <v>166</v>
          </cell>
          <cell r="H250" t="str">
            <v>...</v>
          </cell>
          <cell r="I250">
            <v>0</v>
          </cell>
          <cell r="J250">
            <v>0</v>
          </cell>
          <cell r="K250">
            <v>15</v>
          </cell>
          <cell r="L250">
            <v>41</v>
          </cell>
          <cell r="M250">
            <v>82</v>
          </cell>
          <cell r="N250">
            <v>0</v>
          </cell>
          <cell r="O250">
            <v>0</v>
          </cell>
          <cell r="P250">
            <v>0</v>
          </cell>
          <cell r="Q250">
            <v>25</v>
          </cell>
          <cell r="R250">
            <v>7</v>
          </cell>
          <cell r="S250">
            <v>157</v>
          </cell>
          <cell r="T250">
            <v>33</v>
          </cell>
          <cell r="U250">
            <v>0</v>
          </cell>
          <cell r="V250">
            <v>0</v>
          </cell>
          <cell r="W250">
            <v>15</v>
          </cell>
          <cell r="X250">
            <v>0</v>
          </cell>
          <cell r="Y250">
            <v>0</v>
          </cell>
          <cell r="Z250">
            <v>0</v>
          </cell>
        </row>
        <row r="251">
          <cell r="A251" t="str">
            <v>IRTotal1998</v>
          </cell>
          <cell r="B251" t="str">
            <v>IN</v>
          </cell>
          <cell r="C251" t="str">
            <v>IR</v>
          </cell>
          <cell r="D251">
            <v>1998</v>
          </cell>
          <cell r="E251" t="str">
            <v>Total</v>
          </cell>
          <cell r="F251">
            <v>64</v>
          </cell>
          <cell r="G251">
            <v>4496</v>
          </cell>
          <cell r="H251" t="str">
            <v>...</v>
          </cell>
          <cell r="I251">
            <v>2646</v>
          </cell>
          <cell r="J251" t="str">
            <v>...</v>
          </cell>
          <cell r="K251">
            <v>20</v>
          </cell>
          <cell r="L251">
            <v>41</v>
          </cell>
          <cell r="M251">
            <v>82</v>
          </cell>
          <cell r="N251" t="str">
            <v>...</v>
          </cell>
          <cell r="O251" t="str">
            <v>...</v>
          </cell>
          <cell r="P251">
            <v>4006</v>
          </cell>
          <cell r="Q251">
            <v>71</v>
          </cell>
          <cell r="R251">
            <v>17</v>
          </cell>
          <cell r="S251">
            <v>4337</v>
          </cell>
          <cell r="T251">
            <v>457</v>
          </cell>
          <cell r="U251">
            <v>2549</v>
          </cell>
          <cell r="V251">
            <v>187</v>
          </cell>
          <cell r="W251">
            <v>18</v>
          </cell>
          <cell r="X251" t="str">
            <v>...</v>
          </cell>
          <cell r="Y251">
            <v>1297</v>
          </cell>
          <cell r="Z251">
            <v>135</v>
          </cell>
        </row>
        <row r="252">
          <cell r="A252" t="str">
            <v>IRL1998</v>
          </cell>
          <cell r="B252" t="str">
            <v>IN</v>
          </cell>
          <cell r="C252" t="str">
            <v>IR</v>
          </cell>
          <cell r="D252">
            <v>1998</v>
          </cell>
          <cell r="E252" t="str">
            <v>L</v>
          </cell>
          <cell r="F252">
            <v>2</v>
          </cell>
          <cell r="G252">
            <v>3617</v>
          </cell>
          <cell r="H252" t="str">
            <v>...</v>
          </cell>
          <cell r="I252">
            <v>2626</v>
          </cell>
          <cell r="J252" t="str">
            <v>...</v>
          </cell>
          <cell r="K252" t="str">
            <v>...</v>
          </cell>
          <cell r="L252" t="str">
            <v>...</v>
          </cell>
          <cell r="M252" t="str">
            <v>...</v>
          </cell>
          <cell r="N252" t="str">
            <v>...</v>
          </cell>
          <cell r="O252" t="str">
            <v>...</v>
          </cell>
          <cell r="P252">
            <v>3776</v>
          </cell>
          <cell r="Q252" t="str">
            <v>...</v>
          </cell>
          <cell r="R252" t="str">
            <v>...</v>
          </cell>
          <cell r="S252">
            <v>3520</v>
          </cell>
          <cell r="T252">
            <v>363</v>
          </cell>
          <cell r="U252">
            <v>2529</v>
          </cell>
          <cell r="V252">
            <v>185</v>
          </cell>
          <cell r="W252" t="str">
            <v>...</v>
          </cell>
          <cell r="X252" t="str">
            <v>...</v>
          </cell>
          <cell r="Y252">
            <v>1228</v>
          </cell>
          <cell r="Z252">
            <v>126</v>
          </cell>
        </row>
        <row r="253">
          <cell r="A253" t="str">
            <v>IRE1999</v>
          </cell>
          <cell r="B253" t="str">
            <v>IN</v>
          </cell>
          <cell r="C253" t="str">
            <v>IR</v>
          </cell>
          <cell r="D253">
            <v>1999</v>
          </cell>
          <cell r="E253" t="str">
            <v>E</v>
          </cell>
          <cell r="F253">
            <v>35</v>
          </cell>
          <cell r="G253">
            <v>684</v>
          </cell>
          <cell r="H253" t="str">
            <v>...</v>
          </cell>
          <cell r="I253">
            <v>20</v>
          </cell>
          <cell r="J253" t="str">
            <v>...</v>
          </cell>
          <cell r="K253">
            <v>3</v>
          </cell>
          <cell r="L253" t="str">
            <v>...</v>
          </cell>
          <cell r="M253" t="str">
            <v>...</v>
          </cell>
          <cell r="N253" t="str">
            <v>...</v>
          </cell>
          <cell r="O253">
            <v>55</v>
          </cell>
          <cell r="P253">
            <v>230</v>
          </cell>
          <cell r="Q253">
            <v>25</v>
          </cell>
          <cell r="R253">
            <v>7</v>
          </cell>
          <cell r="S253">
            <v>641</v>
          </cell>
          <cell r="T253">
            <v>55</v>
          </cell>
          <cell r="U253">
            <v>20</v>
          </cell>
          <cell r="V253">
            <v>2</v>
          </cell>
          <cell r="W253">
            <v>3</v>
          </cell>
          <cell r="X253" t="str">
            <v>...</v>
          </cell>
          <cell r="Y253">
            <v>69</v>
          </cell>
          <cell r="Z253">
            <v>9</v>
          </cell>
        </row>
        <row r="254">
          <cell r="A254" t="str">
            <v>IRTotal1999</v>
          </cell>
          <cell r="B254" t="str">
            <v>IN</v>
          </cell>
          <cell r="C254" t="str">
            <v>IR</v>
          </cell>
          <cell r="D254">
            <v>1999</v>
          </cell>
          <cell r="E254" t="str">
            <v>Total</v>
          </cell>
          <cell r="F254">
            <v>58</v>
          </cell>
          <cell r="G254">
            <v>4586</v>
          </cell>
          <cell r="H254" t="str">
            <v>...</v>
          </cell>
          <cell r="I254">
            <v>2785</v>
          </cell>
          <cell r="J254">
            <v>0</v>
          </cell>
          <cell r="K254">
            <v>20</v>
          </cell>
          <cell r="L254">
            <v>41</v>
          </cell>
          <cell r="M254">
            <v>82</v>
          </cell>
          <cell r="N254">
            <v>0</v>
          </cell>
          <cell r="O254">
            <v>1050</v>
          </cell>
          <cell r="P254">
            <v>4146</v>
          </cell>
          <cell r="Q254">
            <v>50</v>
          </cell>
          <cell r="R254">
            <v>14</v>
          </cell>
          <cell r="S254">
            <v>4448</v>
          </cell>
          <cell r="T254">
            <v>492</v>
          </cell>
          <cell r="U254">
            <v>2675</v>
          </cell>
          <cell r="V254">
            <v>260</v>
          </cell>
          <cell r="W254">
            <v>18</v>
          </cell>
          <cell r="X254">
            <v>0</v>
          </cell>
          <cell r="Y254">
            <v>1338</v>
          </cell>
          <cell r="Z254">
            <v>135</v>
          </cell>
        </row>
        <row r="255">
          <cell r="A255" t="str">
            <v>IRRN1999</v>
          </cell>
          <cell r="B255" t="str">
            <v>IQ</v>
          </cell>
          <cell r="C255" t="str">
            <v>IRR</v>
          </cell>
          <cell r="D255">
            <v>1999</v>
          </cell>
          <cell r="E255" t="str">
            <v>N</v>
          </cell>
          <cell r="F255">
            <v>0</v>
          </cell>
          <cell r="G255" t="str">
            <v>...</v>
          </cell>
          <cell r="H255" t="str">
            <v>...</v>
          </cell>
          <cell r="I255">
            <v>0</v>
          </cell>
          <cell r="J255">
            <v>0</v>
          </cell>
          <cell r="K255">
            <v>0</v>
          </cell>
          <cell r="L255">
            <v>0</v>
          </cell>
          <cell r="M255">
            <v>0</v>
          </cell>
          <cell r="N255">
            <v>0</v>
          </cell>
          <cell r="O255">
            <v>0</v>
          </cell>
          <cell r="P255">
            <v>0</v>
          </cell>
          <cell r="Q255">
            <v>0</v>
          </cell>
          <cell r="R255">
            <v>0</v>
          </cell>
          <cell r="S255" t="str">
            <v>...</v>
          </cell>
          <cell r="T255" t="str">
            <v>...</v>
          </cell>
          <cell r="U255">
            <v>0</v>
          </cell>
          <cell r="V255">
            <v>0</v>
          </cell>
          <cell r="W255">
            <v>0</v>
          </cell>
          <cell r="X255">
            <v>0</v>
          </cell>
          <cell r="Y255">
            <v>0</v>
          </cell>
          <cell r="Z255">
            <v>0</v>
          </cell>
        </row>
        <row r="256">
          <cell r="A256" t="str">
            <v>IRRN1999</v>
          </cell>
          <cell r="B256" t="str">
            <v>IQ</v>
          </cell>
          <cell r="C256" t="str">
            <v>IRR</v>
          </cell>
          <cell r="D256">
            <v>1999</v>
          </cell>
          <cell r="E256" t="str">
            <v>N</v>
          </cell>
          <cell r="F256">
            <v>0</v>
          </cell>
          <cell r="G256" t="str">
            <v>...</v>
          </cell>
          <cell r="H256" t="str">
            <v>...</v>
          </cell>
          <cell r="I256">
            <v>0</v>
          </cell>
          <cell r="J256">
            <v>0</v>
          </cell>
          <cell r="K256">
            <v>0</v>
          </cell>
          <cell r="L256">
            <v>0</v>
          </cell>
          <cell r="M256">
            <v>0</v>
          </cell>
          <cell r="N256">
            <v>0</v>
          </cell>
          <cell r="O256">
            <v>0</v>
          </cell>
          <cell r="P256">
            <v>0</v>
          </cell>
          <cell r="Q256">
            <v>0</v>
          </cell>
          <cell r="R256">
            <v>0</v>
          </cell>
          <cell r="S256" t="str">
            <v>...</v>
          </cell>
          <cell r="T256" t="str">
            <v>...</v>
          </cell>
          <cell r="U256">
            <v>0</v>
          </cell>
          <cell r="V256">
            <v>0</v>
          </cell>
          <cell r="W256">
            <v>0</v>
          </cell>
          <cell r="X256">
            <v>0</v>
          </cell>
          <cell r="Y256">
            <v>0</v>
          </cell>
          <cell r="Z256">
            <v>0</v>
          </cell>
        </row>
        <row r="257">
          <cell r="A257" t="str">
            <v>IRRN1998</v>
          </cell>
          <cell r="B257" t="str">
            <v>IQ</v>
          </cell>
          <cell r="C257" t="str">
            <v>IRR</v>
          </cell>
          <cell r="D257">
            <v>1998</v>
          </cell>
          <cell r="E257" t="str">
            <v>N</v>
          </cell>
          <cell r="F257">
            <v>0</v>
          </cell>
          <cell r="G257">
            <v>195</v>
          </cell>
          <cell r="H257" t="str">
            <v>...</v>
          </cell>
          <cell r="I257">
            <v>0</v>
          </cell>
          <cell r="J257">
            <v>0</v>
          </cell>
          <cell r="K257">
            <v>0</v>
          </cell>
          <cell r="L257">
            <v>0</v>
          </cell>
          <cell r="M257">
            <v>0</v>
          </cell>
          <cell r="N257">
            <v>0</v>
          </cell>
          <cell r="O257">
            <v>0</v>
          </cell>
          <cell r="P257">
            <v>0</v>
          </cell>
          <cell r="Q257">
            <v>0</v>
          </cell>
          <cell r="R257">
            <v>0</v>
          </cell>
          <cell r="S257" t="str">
            <v>...</v>
          </cell>
          <cell r="T257" t="str">
            <v>...</v>
          </cell>
          <cell r="U257">
            <v>0</v>
          </cell>
          <cell r="V257">
            <v>0</v>
          </cell>
          <cell r="W257">
            <v>0</v>
          </cell>
          <cell r="X257">
            <v>0</v>
          </cell>
          <cell r="Y257">
            <v>0</v>
          </cell>
          <cell r="Z257">
            <v>0</v>
          </cell>
        </row>
        <row r="258">
          <cell r="A258" t="str">
            <v>IRRN.E1999</v>
          </cell>
          <cell r="B258" t="str">
            <v>IQ</v>
          </cell>
          <cell r="C258" t="str">
            <v>IRR</v>
          </cell>
          <cell r="D258">
            <v>1999</v>
          </cell>
          <cell r="E258" t="str">
            <v>N.E</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row>
        <row r="259">
          <cell r="A259" t="str">
            <v>IRRTotal1998</v>
          </cell>
          <cell r="B259" t="str">
            <v>IQ</v>
          </cell>
          <cell r="C259" t="str">
            <v>IRR</v>
          </cell>
          <cell r="D259">
            <v>1998</v>
          </cell>
          <cell r="E259" t="str">
            <v>Total</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row>
        <row r="260">
          <cell r="A260" t="str">
            <v>IRRE1999</v>
          </cell>
          <cell r="B260" t="str">
            <v>IQ</v>
          </cell>
          <cell r="C260" t="str">
            <v>IRR</v>
          </cell>
          <cell r="D260">
            <v>1999</v>
          </cell>
          <cell r="E260" t="str">
            <v>E</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row>
        <row r="261">
          <cell r="A261" t="str">
            <v>IRRN.E1998</v>
          </cell>
          <cell r="B261" t="str">
            <v>IQ</v>
          </cell>
          <cell r="C261" t="str">
            <v>IRR</v>
          </cell>
          <cell r="D261">
            <v>1998</v>
          </cell>
          <cell r="E261" t="str">
            <v>N.E</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cell r="Z261" t="str">
            <v>...</v>
          </cell>
        </row>
        <row r="262">
          <cell r="A262" t="str">
            <v>IRRE1998</v>
          </cell>
          <cell r="B262" t="str">
            <v>IQ</v>
          </cell>
          <cell r="C262" t="str">
            <v>IRR</v>
          </cell>
          <cell r="D262">
            <v>1998</v>
          </cell>
          <cell r="E262" t="str">
            <v>E</v>
          </cell>
          <cell r="F262" t="str">
            <v>...</v>
          </cell>
          <cell r="G262" t="str">
            <v>...</v>
          </cell>
          <cell r="H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cell r="V262" t="str">
            <v>...</v>
          </cell>
          <cell r="W262" t="str">
            <v>...</v>
          </cell>
          <cell r="X262" t="str">
            <v>...</v>
          </cell>
          <cell r="Y262" t="str">
            <v>...</v>
          </cell>
          <cell r="Z262" t="str">
            <v>...</v>
          </cell>
        </row>
        <row r="263">
          <cell r="A263" t="str">
            <v>IRRTotal1999</v>
          </cell>
          <cell r="B263" t="str">
            <v>IQ</v>
          </cell>
          <cell r="C263" t="str">
            <v>IRR</v>
          </cell>
          <cell r="D263">
            <v>1999</v>
          </cell>
          <cell r="E263" t="str">
            <v>Total</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row>
        <row r="264">
          <cell r="A264" t="str">
            <v>IRRN1998</v>
          </cell>
          <cell r="B264" t="str">
            <v>IQ</v>
          </cell>
          <cell r="C264" t="str">
            <v>IRR</v>
          </cell>
          <cell r="D264">
            <v>1998</v>
          </cell>
          <cell r="E264" t="str">
            <v>N</v>
          </cell>
          <cell r="F264">
            <v>0</v>
          </cell>
          <cell r="G264">
            <v>195</v>
          </cell>
          <cell r="H264" t="str">
            <v>...</v>
          </cell>
          <cell r="I264">
            <v>0</v>
          </cell>
          <cell r="J264">
            <v>0</v>
          </cell>
          <cell r="K264">
            <v>0</v>
          </cell>
          <cell r="L264">
            <v>0</v>
          </cell>
          <cell r="M264">
            <v>0</v>
          </cell>
          <cell r="N264">
            <v>0</v>
          </cell>
          <cell r="O264">
            <v>0</v>
          </cell>
          <cell r="P264">
            <v>0</v>
          </cell>
          <cell r="Q264">
            <v>0</v>
          </cell>
          <cell r="R264">
            <v>0</v>
          </cell>
          <cell r="S264" t="str">
            <v>...</v>
          </cell>
          <cell r="T264" t="str">
            <v>...</v>
          </cell>
          <cell r="U264">
            <v>0</v>
          </cell>
          <cell r="V264">
            <v>0</v>
          </cell>
          <cell r="W264">
            <v>0</v>
          </cell>
          <cell r="X264">
            <v>0</v>
          </cell>
          <cell r="Y264">
            <v>0</v>
          </cell>
          <cell r="Z264">
            <v>0</v>
          </cell>
        </row>
        <row r="265">
          <cell r="A265" t="str">
            <v>IsRN1998</v>
          </cell>
          <cell r="B265" t="str">
            <v>IL</v>
          </cell>
          <cell r="C265" t="str">
            <v>IsR</v>
          </cell>
          <cell r="D265">
            <v>1998</v>
          </cell>
          <cell r="E265" t="str">
            <v>N</v>
          </cell>
          <cell r="F265">
            <v>0</v>
          </cell>
          <cell r="G265">
            <v>52</v>
          </cell>
          <cell r="H265">
            <v>34</v>
          </cell>
          <cell r="I265">
            <v>0</v>
          </cell>
          <cell r="J265">
            <v>0</v>
          </cell>
          <cell r="K265">
            <v>0</v>
          </cell>
          <cell r="L265">
            <v>23</v>
          </cell>
          <cell r="M265">
            <v>69</v>
          </cell>
          <cell r="N265">
            <v>0</v>
          </cell>
          <cell r="O265">
            <v>0</v>
          </cell>
          <cell r="P265">
            <v>0</v>
          </cell>
          <cell r="Q265">
            <v>0</v>
          </cell>
          <cell r="R265">
            <v>0</v>
          </cell>
          <cell r="S265">
            <v>52</v>
          </cell>
          <cell r="T265">
            <v>3</v>
          </cell>
          <cell r="U265">
            <v>0</v>
          </cell>
          <cell r="V265">
            <v>0</v>
          </cell>
          <cell r="W265">
            <v>20.100000000000001</v>
          </cell>
          <cell r="X265">
            <v>2</v>
          </cell>
          <cell r="Y265">
            <v>0</v>
          </cell>
          <cell r="Z265">
            <v>0</v>
          </cell>
        </row>
        <row r="266">
          <cell r="A266" t="str">
            <v>IsRN1999</v>
          </cell>
          <cell r="B266" t="str">
            <v>IL</v>
          </cell>
          <cell r="C266" t="str">
            <v>IsR</v>
          </cell>
          <cell r="D266">
            <v>1999</v>
          </cell>
          <cell r="E266" t="str">
            <v>N</v>
          </cell>
          <cell r="F266">
            <v>0</v>
          </cell>
          <cell r="G266">
            <v>53</v>
          </cell>
          <cell r="H266">
            <v>35</v>
          </cell>
          <cell r="I266">
            <v>0</v>
          </cell>
          <cell r="J266">
            <v>0</v>
          </cell>
          <cell r="K266">
            <v>0</v>
          </cell>
          <cell r="L266">
            <v>24</v>
          </cell>
          <cell r="M266">
            <v>72</v>
          </cell>
          <cell r="N266">
            <v>0</v>
          </cell>
          <cell r="O266">
            <v>0</v>
          </cell>
          <cell r="P266">
            <v>0</v>
          </cell>
          <cell r="Q266">
            <v>0</v>
          </cell>
          <cell r="R266">
            <v>0</v>
          </cell>
          <cell r="S266">
            <v>53</v>
          </cell>
          <cell r="T266">
            <v>8</v>
          </cell>
          <cell r="U266">
            <v>0</v>
          </cell>
          <cell r="V266">
            <v>0</v>
          </cell>
          <cell r="W266">
            <v>24</v>
          </cell>
          <cell r="X266">
            <v>4</v>
          </cell>
          <cell r="Y266">
            <v>0</v>
          </cell>
          <cell r="Z266">
            <v>0</v>
          </cell>
        </row>
        <row r="267">
          <cell r="A267" t="str">
            <v>JBVN1999</v>
          </cell>
          <cell r="B267" t="str">
            <v>NO</v>
          </cell>
          <cell r="C267" t="str">
            <v>JBV</v>
          </cell>
          <cell r="D267">
            <v>1999</v>
          </cell>
          <cell r="E267" t="str">
            <v>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A268" t="str">
            <v>JBVN1998</v>
          </cell>
          <cell r="B268" t="str">
            <v>NO</v>
          </cell>
          <cell r="C268" t="str">
            <v>JBV</v>
          </cell>
          <cell r="D268">
            <v>1998</v>
          </cell>
          <cell r="E268" t="str">
            <v>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69">
          <cell r="A269" t="str">
            <v>JFRCE1998</v>
          </cell>
          <cell r="B269" t="str">
            <v>JP</v>
          </cell>
          <cell r="C269" t="str">
            <v>JFRC</v>
          </cell>
          <cell r="D269">
            <v>1998</v>
          </cell>
          <cell r="E269" t="str">
            <v>E</v>
          </cell>
          <cell r="F269" t="str">
            <v>...</v>
          </cell>
          <cell r="G269" t="str">
            <v>...</v>
          </cell>
          <cell r="H269" t="str">
            <v>...</v>
          </cell>
          <cell r="I269" t="str">
            <v>...</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cell r="Z269" t="str">
            <v>...</v>
          </cell>
        </row>
        <row r="270">
          <cell r="A270" t="str">
            <v>JFRCE1999</v>
          </cell>
          <cell r="B270" t="str">
            <v>JP</v>
          </cell>
          <cell r="C270" t="str">
            <v>JFRC</v>
          </cell>
          <cell r="D270">
            <v>1999</v>
          </cell>
          <cell r="E270" t="str">
            <v>E</v>
          </cell>
          <cell r="F270" t="str">
            <v>...</v>
          </cell>
          <cell r="G270" t="str">
            <v>...</v>
          </cell>
          <cell r="H270" t="str">
            <v>...</v>
          </cell>
          <cell r="I270" t="str">
            <v>...</v>
          </cell>
          <cell r="J270" t="str">
            <v>...</v>
          </cell>
          <cell r="K270" t="str">
            <v>...</v>
          </cell>
          <cell r="L270" t="str">
            <v>...</v>
          </cell>
          <cell r="M270" t="str">
            <v>...</v>
          </cell>
          <cell r="N270" t="str">
            <v>...</v>
          </cell>
          <cell r="O270" t="str">
            <v>...</v>
          </cell>
          <cell r="P270" t="str">
            <v>...</v>
          </cell>
          <cell r="Q270" t="str">
            <v>...</v>
          </cell>
          <cell r="R270" t="str">
            <v>...</v>
          </cell>
          <cell r="S270" t="str">
            <v>...</v>
          </cell>
          <cell r="T270" t="str">
            <v>...</v>
          </cell>
          <cell r="U270" t="str">
            <v>...</v>
          </cell>
          <cell r="V270" t="str">
            <v>...</v>
          </cell>
          <cell r="W270" t="str">
            <v>...</v>
          </cell>
          <cell r="X270" t="str">
            <v>...</v>
          </cell>
          <cell r="Y270" t="str">
            <v>...</v>
          </cell>
          <cell r="Z270" t="str">
            <v>...</v>
          </cell>
        </row>
        <row r="271">
          <cell r="A271" t="str">
            <v>JRTotal1998</v>
          </cell>
          <cell r="B271" t="str">
            <v>JP</v>
          </cell>
          <cell r="C271" t="str">
            <v>JR</v>
          </cell>
          <cell r="D271">
            <v>1998</v>
          </cell>
          <cell r="E271" t="str">
            <v>Total</v>
          </cell>
          <cell r="F271">
            <v>8</v>
          </cell>
          <cell r="G271">
            <v>552</v>
          </cell>
          <cell r="H271">
            <v>50</v>
          </cell>
          <cell r="I271">
            <v>858</v>
          </cell>
          <cell r="J271">
            <v>129</v>
          </cell>
          <cell r="K271">
            <v>1026</v>
          </cell>
          <cell r="L271">
            <v>622</v>
          </cell>
          <cell r="M271">
            <v>1777</v>
          </cell>
          <cell r="N271">
            <v>130</v>
          </cell>
          <cell r="O271">
            <v>3187</v>
          </cell>
          <cell r="P271">
            <v>21640</v>
          </cell>
          <cell r="Q271">
            <v>7</v>
          </cell>
          <cell r="R271">
            <v>3</v>
          </cell>
          <cell r="S271">
            <v>561</v>
          </cell>
          <cell r="T271">
            <v>44</v>
          </cell>
          <cell r="U271">
            <v>874</v>
          </cell>
          <cell r="V271">
            <v>42</v>
          </cell>
          <cell r="W271">
            <v>1656</v>
          </cell>
          <cell r="X271">
            <v>157</v>
          </cell>
          <cell r="Y271">
            <v>3402</v>
          </cell>
          <cell r="Z271">
            <v>670</v>
          </cell>
        </row>
        <row r="272">
          <cell r="A272" t="str">
            <v>JRN1998</v>
          </cell>
          <cell r="B272" t="str">
            <v>JP</v>
          </cell>
          <cell r="C272" t="str">
            <v>JR</v>
          </cell>
          <cell r="D272">
            <v>1998</v>
          </cell>
          <cell r="E272" t="str">
            <v>N</v>
          </cell>
          <cell r="F272">
            <v>0</v>
          </cell>
          <cell r="G272">
            <v>4</v>
          </cell>
          <cell r="H272">
            <v>0</v>
          </cell>
          <cell r="I272">
            <v>0</v>
          </cell>
          <cell r="J272">
            <v>0</v>
          </cell>
          <cell r="K272">
            <v>0</v>
          </cell>
          <cell r="L272">
            <v>0</v>
          </cell>
          <cell r="M272">
            <v>0</v>
          </cell>
          <cell r="N272">
            <v>1</v>
          </cell>
          <cell r="O272">
            <v>269</v>
          </cell>
          <cell r="P272">
            <v>3686</v>
          </cell>
          <cell r="Q272">
            <v>0</v>
          </cell>
          <cell r="R272">
            <v>0</v>
          </cell>
          <cell r="S272">
            <v>4</v>
          </cell>
          <cell r="T272">
            <v>0</v>
          </cell>
          <cell r="U272">
            <v>0</v>
          </cell>
          <cell r="V272">
            <v>0</v>
          </cell>
          <cell r="W272">
            <v>0</v>
          </cell>
          <cell r="X272">
            <v>0</v>
          </cell>
          <cell r="Y272">
            <v>275</v>
          </cell>
          <cell r="Z272">
            <v>85</v>
          </cell>
        </row>
        <row r="273">
          <cell r="A273" t="str">
            <v>JRN1999</v>
          </cell>
          <cell r="B273" t="str">
            <v>JP</v>
          </cell>
          <cell r="C273" t="str">
            <v>JR</v>
          </cell>
          <cell r="D273">
            <v>1999</v>
          </cell>
          <cell r="E273" t="str">
            <v>N</v>
          </cell>
          <cell r="F273">
            <v>0</v>
          </cell>
          <cell r="G273">
            <v>3</v>
          </cell>
          <cell r="H273">
            <v>0</v>
          </cell>
          <cell r="I273">
            <v>0</v>
          </cell>
          <cell r="J273">
            <v>0</v>
          </cell>
          <cell r="K273">
            <v>0</v>
          </cell>
          <cell r="L273">
            <v>0</v>
          </cell>
          <cell r="M273">
            <v>0</v>
          </cell>
          <cell r="N273">
            <v>1</v>
          </cell>
          <cell r="O273">
            <v>273</v>
          </cell>
          <cell r="P273">
            <v>3650</v>
          </cell>
          <cell r="Q273">
            <v>0</v>
          </cell>
          <cell r="R273">
            <v>0</v>
          </cell>
          <cell r="S273">
            <v>3</v>
          </cell>
          <cell r="T273">
            <v>0</v>
          </cell>
          <cell r="U273">
            <v>0</v>
          </cell>
          <cell r="V273">
            <v>0</v>
          </cell>
          <cell r="W273">
            <v>0</v>
          </cell>
          <cell r="X273">
            <v>0</v>
          </cell>
          <cell r="Y273">
            <v>277</v>
          </cell>
          <cell r="Z273">
            <v>95</v>
          </cell>
        </row>
        <row r="274">
          <cell r="A274" t="str">
            <v>JRE1998</v>
          </cell>
          <cell r="B274" t="str">
            <v>JP</v>
          </cell>
          <cell r="C274" t="str">
            <v>JR</v>
          </cell>
          <cell r="D274">
            <v>1998</v>
          </cell>
          <cell r="E274" t="str">
            <v>E</v>
          </cell>
          <cell r="F274">
            <v>8</v>
          </cell>
          <cell r="G274">
            <v>548</v>
          </cell>
          <cell r="H274">
            <v>50</v>
          </cell>
          <cell r="I274">
            <v>858</v>
          </cell>
          <cell r="J274">
            <v>129</v>
          </cell>
          <cell r="K274">
            <v>1026</v>
          </cell>
          <cell r="L274">
            <v>622</v>
          </cell>
          <cell r="M274">
            <v>1777</v>
          </cell>
          <cell r="N274">
            <v>129</v>
          </cell>
          <cell r="O274">
            <v>2918</v>
          </cell>
          <cell r="P274">
            <v>17954</v>
          </cell>
          <cell r="Q274">
            <v>7</v>
          </cell>
          <cell r="R274">
            <v>3</v>
          </cell>
          <cell r="S274">
            <v>557</v>
          </cell>
          <cell r="T274">
            <v>44</v>
          </cell>
          <cell r="U274">
            <v>874</v>
          </cell>
          <cell r="V274">
            <v>42</v>
          </cell>
          <cell r="W274">
            <v>1656</v>
          </cell>
          <cell r="X274">
            <v>157</v>
          </cell>
          <cell r="Y274">
            <v>3127</v>
          </cell>
          <cell r="Z274">
            <v>585</v>
          </cell>
        </row>
        <row r="275">
          <cell r="A275" t="str">
            <v>JRTotal1999</v>
          </cell>
          <cell r="B275" t="str">
            <v>JP</v>
          </cell>
          <cell r="C275" t="str">
            <v>JR</v>
          </cell>
          <cell r="D275">
            <v>1999</v>
          </cell>
          <cell r="E275" t="str">
            <v>Total</v>
          </cell>
          <cell r="F275">
            <v>9</v>
          </cell>
          <cell r="G275">
            <v>530</v>
          </cell>
          <cell r="H275">
            <v>53</v>
          </cell>
          <cell r="I275">
            <v>831</v>
          </cell>
          <cell r="J275">
            <v>133</v>
          </cell>
          <cell r="K275">
            <v>1021</v>
          </cell>
          <cell r="L275">
            <v>581</v>
          </cell>
          <cell r="M275">
            <v>1629</v>
          </cell>
          <cell r="N275">
            <v>125</v>
          </cell>
          <cell r="O275">
            <v>3123</v>
          </cell>
          <cell r="P275">
            <v>21582</v>
          </cell>
          <cell r="Q275">
            <v>8</v>
          </cell>
          <cell r="R275">
            <v>4</v>
          </cell>
          <cell r="S275">
            <v>540</v>
          </cell>
          <cell r="T275">
            <v>25</v>
          </cell>
          <cell r="U275">
            <v>846</v>
          </cell>
          <cell r="V275">
            <v>26</v>
          </cell>
          <cell r="W275">
            <v>1596</v>
          </cell>
          <cell r="X275">
            <v>144</v>
          </cell>
          <cell r="Y275">
            <v>3570</v>
          </cell>
          <cell r="Z275">
            <v>582</v>
          </cell>
        </row>
        <row r="276">
          <cell r="A276" t="str">
            <v>JRE1999</v>
          </cell>
          <cell r="B276" t="str">
            <v>JP</v>
          </cell>
          <cell r="C276" t="str">
            <v>JR</v>
          </cell>
          <cell r="D276">
            <v>1999</v>
          </cell>
          <cell r="E276" t="str">
            <v>E</v>
          </cell>
          <cell r="F276">
            <v>9</v>
          </cell>
          <cell r="G276">
            <v>527</v>
          </cell>
          <cell r="H276">
            <v>53</v>
          </cell>
          <cell r="I276">
            <v>831</v>
          </cell>
          <cell r="J276">
            <v>133</v>
          </cell>
          <cell r="K276">
            <v>1021</v>
          </cell>
          <cell r="L276">
            <v>581</v>
          </cell>
          <cell r="M276">
            <v>1629</v>
          </cell>
          <cell r="N276">
            <v>124</v>
          </cell>
          <cell r="O276">
            <v>2850</v>
          </cell>
          <cell r="P276">
            <v>17932</v>
          </cell>
          <cell r="Q276">
            <v>8</v>
          </cell>
          <cell r="R276">
            <v>4</v>
          </cell>
          <cell r="S276">
            <v>537</v>
          </cell>
          <cell r="T276">
            <v>25</v>
          </cell>
          <cell r="U276">
            <v>846</v>
          </cell>
          <cell r="V276">
            <v>26</v>
          </cell>
          <cell r="W276">
            <v>1596</v>
          </cell>
          <cell r="X276">
            <v>144</v>
          </cell>
          <cell r="Y276">
            <v>3293</v>
          </cell>
          <cell r="Z276">
            <v>487</v>
          </cell>
        </row>
        <row r="277">
          <cell r="A277" t="str">
            <v>JZN1998</v>
          </cell>
          <cell r="B277" t="str">
            <v>YU</v>
          </cell>
          <cell r="C277" t="str">
            <v>JZ</v>
          </cell>
          <cell r="D277">
            <v>1998</v>
          </cell>
          <cell r="E277" t="str">
            <v>N</v>
          </cell>
          <cell r="F277">
            <v>0</v>
          </cell>
          <cell r="G277">
            <v>302</v>
          </cell>
          <cell r="H277" t="str">
            <v>...</v>
          </cell>
          <cell r="I277">
            <v>189</v>
          </cell>
          <cell r="J277" t="str">
            <v>...</v>
          </cell>
          <cell r="K277">
            <v>198</v>
          </cell>
          <cell r="L277">
            <v>94</v>
          </cell>
          <cell r="M277" t="str">
            <v>...</v>
          </cell>
          <cell r="N277">
            <v>184</v>
          </cell>
          <cell r="O277">
            <v>43</v>
          </cell>
          <cell r="P277" t="str">
            <v>...</v>
          </cell>
          <cell r="Q277">
            <v>0</v>
          </cell>
          <cell r="R277">
            <v>0</v>
          </cell>
          <cell r="S277" t="str">
            <v>...</v>
          </cell>
          <cell r="T277" t="str">
            <v>...</v>
          </cell>
          <cell r="U277" t="str">
            <v>...</v>
          </cell>
          <cell r="V277" t="str">
            <v>...</v>
          </cell>
          <cell r="W277" t="str">
            <v>...</v>
          </cell>
          <cell r="X277" t="str">
            <v>...</v>
          </cell>
          <cell r="Y277" t="str">
            <v>...</v>
          </cell>
          <cell r="Z277" t="str">
            <v>...</v>
          </cell>
        </row>
        <row r="278">
          <cell r="A278" t="str">
            <v>JZN1999</v>
          </cell>
          <cell r="B278" t="str">
            <v>YU</v>
          </cell>
          <cell r="C278" t="str">
            <v>JZ</v>
          </cell>
          <cell r="D278">
            <v>1999</v>
          </cell>
          <cell r="E278" t="str">
            <v>N</v>
          </cell>
          <cell r="F278">
            <v>0</v>
          </cell>
          <cell r="G278">
            <v>278</v>
          </cell>
          <cell r="H278" t="str">
            <v>...</v>
          </cell>
          <cell r="I278">
            <v>187</v>
          </cell>
          <cell r="J278" t="str">
            <v>...</v>
          </cell>
          <cell r="K278">
            <v>136</v>
          </cell>
          <cell r="L278">
            <v>68</v>
          </cell>
          <cell r="M278" t="str">
            <v>...</v>
          </cell>
          <cell r="N278">
            <v>196</v>
          </cell>
          <cell r="O278">
            <v>49</v>
          </cell>
          <cell r="P278" t="str">
            <v>...</v>
          </cell>
          <cell r="Q278">
            <v>0</v>
          </cell>
          <cell r="R278">
            <v>0</v>
          </cell>
          <cell r="S278" t="str">
            <v>...</v>
          </cell>
          <cell r="T278" t="str">
            <v>...</v>
          </cell>
          <cell r="U278" t="str">
            <v>...</v>
          </cell>
          <cell r="V278" t="str">
            <v>...</v>
          </cell>
          <cell r="W278" t="str">
            <v>...</v>
          </cell>
          <cell r="X278" t="str">
            <v>...</v>
          </cell>
          <cell r="Y278" t="str">
            <v>...</v>
          </cell>
          <cell r="Z278" t="str">
            <v>...</v>
          </cell>
        </row>
        <row r="279">
          <cell r="A279" t="str">
            <v>KCRCN1998</v>
          </cell>
          <cell r="B279" t="str">
            <v>HK</v>
          </cell>
          <cell r="C279" t="str">
            <v>KCRC</v>
          </cell>
          <cell r="D279">
            <v>1998</v>
          </cell>
          <cell r="E279" t="str">
            <v>N</v>
          </cell>
          <cell r="F279" t="str">
            <v>...</v>
          </cell>
          <cell r="G279" t="str">
            <v>...</v>
          </cell>
          <cell r="H279" t="str">
            <v>...</v>
          </cell>
          <cell r="I279" t="str">
            <v>...</v>
          </cell>
          <cell r="J279" t="str">
            <v>...</v>
          </cell>
          <cell r="K279" t="str">
            <v>...</v>
          </cell>
          <cell r="L279" t="str">
            <v>...</v>
          </cell>
          <cell r="M279" t="str">
            <v>...</v>
          </cell>
          <cell r="N279" t="str">
            <v>...</v>
          </cell>
          <cell r="O279" t="str">
            <v>...</v>
          </cell>
          <cell r="P279" t="str">
            <v>...</v>
          </cell>
          <cell r="Q279" t="str">
            <v>...</v>
          </cell>
          <cell r="R279" t="str">
            <v>...</v>
          </cell>
          <cell r="S279" t="str">
            <v>...</v>
          </cell>
          <cell r="T279" t="str">
            <v>...</v>
          </cell>
          <cell r="U279" t="str">
            <v>...</v>
          </cell>
          <cell r="V279" t="str">
            <v>...</v>
          </cell>
          <cell r="W279" t="str">
            <v>...</v>
          </cell>
          <cell r="X279" t="str">
            <v>...</v>
          </cell>
          <cell r="Y279" t="str">
            <v>...</v>
          </cell>
          <cell r="Z279" t="str">
            <v>...</v>
          </cell>
        </row>
        <row r="280">
          <cell r="A280" t="str">
            <v>KCRCN1999</v>
          </cell>
          <cell r="B280" t="str">
            <v>HK</v>
          </cell>
          <cell r="C280" t="str">
            <v>KCRC</v>
          </cell>
          <cell r="D280">
            <v>1999</v>
          </cell>
          <cell r="E280" t="str">
            <v>N</v>
          </cell>
          <cell r="F280" t="str">
            <v>...</v>
          </cell>
          <cell r="G280" t="str">
            <v>...</v>
          </cell>
          <cell r="H280" t="str">
            <v>...</v>
          </cell>
          <cell r="I280" t="str">
            <v>...</v>
          </cell>
          <cell r="J280" t="str">
            <v>...</v>
          </cell>
          <cell r="K280" t="str">
            <v>...</v>
          </cell>
          <cell r="L280" t="str">
            <v>...</v>
          </cell>
          <cell r="M280" t="str">
            <v>...</v>
          </cell>
          <cell r="N280" t="str">
            <v>...</v>
          </cell>
          <cell r="O280" t="str">
            <v>...</v>
          </cell>
          <cell r="P280" t="str">
            <v>...</v>
          </cell>
          <cell r="Q280" t="str">
            <v>...</v>
          </cell>
          <cell r="R280" t="str">
            <v>...</v>
          </cell>
          <cell r="S280" t="str">
            <v>...</v>
          </cell>
          <cell r="T280" t="str">
            <v>...</v>
          </cell>
          <cell r="U280" t="str">
            <v>...</v>
          </cell>
          <cell r="V280" t="str">
            <v>...</v>
          </cell>
          <cell r="W280" t="str">
            <v>...</v>
          </cell>
          <cell r="X280" t="str">
            <v>...</v>
          </cell>
          <cell r="Y280" t="str">
            <v>...</v>
          </cell>
          <cell r="Z280" t="str">
            <v>...</v>
          </cell>
        </row>
        <row r="281">
          <cell r="A281" t="str">
            <v>KCRC (HR)N1999</v>
          </cell>
          <cell r="B281" t="str">
            <v>HK</v>
          </cell>
          <cell r="C281" t="str">
            <v>KCRC (HR)</v>
          </cell>
          <cell r="D281">
            <v>1999</v>
          </cell>
          <cell r="E281" t="str">
            <v>N</v>
          </cell>
          <cell r="F281" t="str">
            <v>...</v>
          </cell>
          <cell r="G281" t="str">
            <v>...</v>
          </cell>
          <cell r="H281" t="str">
            <v>...</v>
          </cell>
          <cell r="I281" t="str">
            <v>...</v>
          </cell>
          <cell r="J281" t="str">
            <v>...</v>
          </cell>
          <cell r="K281" t="str">
            <v>...</v>
          </cell>
          <cell r="L281" t="str">
            <v>...</v>
          </cell>
          <cell r="M281" t="str">
            <v>...</v>
          </cell>
          <cell r="N281" t="str">
            <v>...</v>
          </cell>
          <cell r="O281" t="str">
            <v>...</v>
          </cell>
          <cell r="P281" t="str">
            <v>...</v>
          </cell>
          <cell r="Q281" t="str">
            <v>...</v>
          </cell>
          <cell r="R281" t="str">
            <v>...</v>
          </cell>
          <cell r="S281" t="str">
            <v>...</v>
          </cell>
          <cell r="T281" t="str">
            <v>...</v>
          </cell>
          <cell r="U281" t="str">
            <v>...</v>
          </cell>
          <cell r="V281" t="str">
            <v>...</v>
          </cell>
          <cell r="W281" t="str">
            <v>...</v>
          </cell>
          <cell r="X281" t="str">
            <v>...</v>
          </cell>
          <cell r="Y281" t="str">
            <v>...</v>
          </cell>
          <cell r="Z281" t="str">
            <v>...</v>
          </cell>
        </row>
        <row r="282">
          <cell r="A282" t="str">
            <v>KCRC (HR)N1998</v>
          </cell>
          <cell r="B282" t="str">
            <v>HK</v>
          </cell>
          <cell r="C282" t="str">
            <v>KCRC (HR)</v>
          </cell>
          <cell r="D282">
            <v>1998</v>
          </cell>
          <cell r="E282" t="str">
            <v>N</v>
          </cell>
          <cell r="F282" t="str">
            <v>...</v>
          </cell>
          <cell r="G282" t="str">
            <v>...</v>
          </cell>
          <cell r="H282" t="str">
            <v>...</v>
          </cell>
          <cell r="I282" t="str">
            <v>...</v>
          </cell>
          <cell r="J282" t="str">
            <v>...</v>
          </cell>
          <cell r="K282" t="str">
            <v>...</v>
          </cell>
          <cell r="L282" t="str">
            <v>...</v>
          </cell>
          <cell r="M282" t="str">
            <v>...</v>
          </cell>
          <cell r="N282" t="str">
            <v>...</v>
          </cell>
          <cell r="O282" t="str">
            <v>...</v>
          </cell>
          <cell r="P282" t="str">
            <v>...</v>
          </cell>
          <cell r="Q282" t="str">
            <v>...</v>
          </cell>
          <cell r="R282" t="str">
            <v>...</v>
          </cell>
          <cell r="S282" t="str">
            <v>...</v>
          </cell>
          <cell r="T282" t="str">
            <v>...</v>
          </cell>
          <cell r="U282" t="str">
            <v>...</v>
          </cell>
          <cell r="V282" t="str">
            <v>...</v>
          </cell>
          <cell r="W282" t="str">
            <v>...</v>
          </cell>
          <cell r="X282" t="str">
            <v>...</v>
          </cell>
          <cell r="Y282" t="str">
            <v>...</v>
          </cell>
          <cell r="Z282" t="str">
            <v>...</v>
          </cell>
        </row>
        <row r="283">
          <cell r="A283" t="str">
            <v>KCRC (LR)N1998</v>
          </cell>
          <cell r="B283" t="str">
            <v>HK</v>
          </cell>
          <cell r="C283" t="str">
            <v>KCRC (LR)</v>
          </cell>
          <cell r="D283">
            <v>1998</v>
          </cell>
          <cell r="E283" t="str">
            <v>N</v>
          </cell>
          <cell r="F283" t="str">
            <v>...</v>
          </cell>
          <cell r="G283" t="str">
            <v>...</v>
          </cell>
          <cell r="H283" t="str">
            <v>...</v>
          </cell>
          <cell r="I283" t="str">
            <v>...</v>
          </cell>
          <cell r="J283" t="str">
            <v>...</v>
          </cell>
          <cell r="K283" t="str">
            <v>...</v>
          </cell>
          <cell r="L283" t="str">
            <v>...</v>
          </cell>
          <cell r="M283" t="str">
            <v>...</v>
          </cell>
          <cell r="N283" t="str">
            <v>...</v>
          </cell>
          <cell r="O283" t="str">
            <v>...</v>
          </cell>
          <cell r="P283" t="str">
            <v>...</v>
          </cell>
          <cell r="Q283" t="str">
            <v>...</v>
          </cell>
          <cell r="R283" t="str">
            <v>...</v>
          </cell>
          <cell r="S283" t="str">
            <v>...</v>
          </cell>
          <cell r="T283" t="str">
            <v>...</v>
          </cell>
          <cell r="U283" t="str">
            <v>...</v>
          </cell>
          <cell r="V283" t="str">
            <v>...</v>
          </cell>
          <cell r="W283" t="str">
            <v>...</v>
          </cell>
          <cell r="X283" t="str">
            <v>...</v>
          </cell>
          <cell r="Y283" t="str">
            <v>...</v>
          </cell>
          <cell r="Z283" t="str">
            <v>...</v>
          </cell>
        </row>
        <row r="284">
          <cell r="A284" t="str">
            <v>KCRC (LR)N1999</v>
          </cell>
          <cell r="B284" t="str">
            <v>HK</v>
          </cell>
          <cell r="C284" t="str">
            <v>KCRC (LR)</v>
          </cell>
          <cell r="D284">
            <v>1999</v>
          </cell>
          <cell r="E284" t="str">
            <v>N</v>
          </cell>
          <cell r="F284" t="str">
            <v>...</v>
          </cell>
          <cell r="G284" t="str">
            <v>...</v>
          </cell>
          <cell r="H284" t="str">
            <v>...</v>
          </cell>
          <cell r="I284" t="str">
            <v>...</v>
          </cell>
          <cell r="J284" t="str">
            <v>...</v>
          </cell>
          <cell r="K284" t="str">
            <v>...</v>
          </cell>
          <cell r="L284" t="str">
            <v>...</v>
          </cell>
          <cell r="M284" t="str">
            <v>...</v>
          </cell>
          <cell r="N284" t="str">
            <v>...</v>
          </cell>
          <cell r="O284" t="str">
            <v>...</v>
          </cell>
          <cell r="P284" t="str">
            <v>...</v>
          </cell>
          <cell r="Q284" t="str">
            <v>...</v>
          </cell>
          <cell r="R284" t="str">
            <v>...</v>
          </cell>
          <cell r="S284" t="str">
            <v>...</v>
          </cell>
          <cell r="T284" t="str">
            <v>...</v>
          </cell>
          <cell r="U284" t="str">
            <v>...</v>
          </cell>
          <cell r="V284" t="str">
            <v>...</v>
          </cell>
          <cell r="W284" t="str">
            <v>...</v>
          </cell>
          <cell r="X284" t="str">
            <v>...</v>
          </cell>
          <cell r="Y284" t="str">
            <v>...</v>
          </cell>
          <cell r="Z284" t="str">
            <v>...</v>
          </cell>
        </row>
        <row r="285">
          <cell r="A285" t="str">
            <v>KEGN1999</v>
          </cell>
          <cell r="B285" t="str">
            <v>DE</v>
          </cell>
          <cell r="C285" t="str">
            <v>KEG</v>
          </cell>
          <cell r="D285">
            <v>1999</v>
          </cell>
          <cell r="E285" t="str">
            <v>N</v>
          </cell>
          <cell r="F285">
            <v>0</v>
          </cell>
          <cell r="G285" t="str">
            <v>...</v>
          </cell>
          <cell r="H285" t="str">
            <v>...</v>
          </cell>
          <cell r="I285">
            <v>0</v>
          </cell>
          <cell r="J285">
            <v>0</v>
          </cell>
          <cell r="K285">
            <v>0</v>
          </cell>
          <cell r="L285" t="str">
            <v>...</v>
          </cell>
          <cell r="M285" t="str">
            <v>...</v>
          </cell>
          <cell r="N285">
            <v>0</v>
          </cell>
          <cell r="O285">
            <v>0</v>
          </cell>
          <cell r="P285">
            <v>0</v>
          </cell>
          <cell r="Q285">
            <v>0</v>
          </cell>
          <cell r="R285">
            <v>0</v>
          </cell>
          <cell r="S285" t="str">
            <v>...</v>
          </cell>
          <cell r="T285" t="str">
            <v>...</v>
          </cell>
          <cell r="U285">
            <v>0</v>
          </cell>
          <cell r="V285">
            <v>0</v>
          </cell>
          <cell r="W285" t="str">
            <v>...</v>
          </cell>
          <cell r="X285" t="str">
            <v>...</v>
          </cell>
          <cell r="Y285">
            <v>0</v>
          </cell>
          <cell r="Z285">
            <v>0</v>
          </cell>
        </row>
        <row r="286">
          <cell r="A286" t="str">
            <v>KEGN1998</v>
          </cell>
          <cell r="B286" t="str">
            <v>DE</v>
          </cell>
          <cell r="C286" t="str">
            <v>KEG</v>
          </cell>
          <cell r="D286">
            <v>1998</v>
          </cell>
          <cell r="E286" t="str">
            <v>N</v>
          </cell>
          <cell r="F286">
            <v>0</v>
          </cell>
          <cell r="G286">
            <v>24</v>
          </cell>
          <cell r="H286" t="str">
            <v>...</v>
          </cell>
          <cell r="I286">
            <v>0</v>
          </cell>
          <cell r="J286">
            <v>0</v>
          </cell>
          <cell r="K286">
            <v>0</v>
          </cell>
          <cell r="L286">
            <v>9</v>
          </cell>
          <cell r="M286" t="str">
            <v>...</v>
          </cell>
          <cell r="N286">
            <v>0</v>
          </cell>
          <cell r="O286">
            <v>0</v>
          </cell>
          <cell r="P286">
            <v>0</v>
          </cell>
          <cell r="Q286">
            <v>0</v>
          </cell>
          <cell r="R286">
            <v>0</v>
          </cell>
          <cell r="S286" t="str">
            <v>...</v>
          </cell>
          <cell r="T286" t="str">
            <v>...</v>
          </cell>
          <cell r="U286">
            <v>0</v>
          </cell>
          <cell r="V286">
            <v>0</v>
          </cell>
          <cell r="W286" t="str">
            <v>...</v>
          </cell>
          <cell r="X286" t="str">
            <v>...</v>
          </cell>
          <cell r="Y286">
            <v>0</v>
          </cell>
          <cell r="Z286">
            <v>0</v>
          </cell>
        </row>
        <row r="287">
          <cell r="A287" t="str">
            <v>KNRTotal1998</v>
          </cell>
          <cell r="B287" t="str">
            <v>KR</v>
          </cell>
          <cell r="C287" t="str">
            <v>KNR</v>
          </cell>
          <cell r="D287">
            <v>1998</v>
          </cell>
          <cell r="E287" t="str">
            <v>Total</v>
          </cell>
          <cell r="F287">
            <v>1</v>
          </cell>
          <cell r="G287">
            <v>491</v>
          </cell>
          <cell r="H287">
            <v>312</v>
          </cell>
          <cell r="I287">
            <v>94</v>
          </cell>
          <cell r="J287">
            <v>94</v>
          </cell>
          <cell r="K287">
            <v>4</v>
          </cell>
          <cell r="L287">
            <v>97</v>
          </cell>
          <cell r="M287">
            <v>603</v>
          </cell>
          <cell r="N287">
            <v>0</v>
          </cell>
          <cell r="O287">
            <v>177</v>
          </cell>
          <cell r="P287">
            <v>1707</v>
          </cell>
          <cell r="Q287">
            <v>1</v>
          </cell>
          <cell r="R287">
            <v>0</v>
          </cell>
          <cell r="S287">
            <v>486</v>
          </cell>
          <cell r="T287">
            <v>55</v>
          </cell>
          <cell r="U287">
            <v>94</v>
          </cell>
          <cell r="V287">
            <v>12</v>
          </cell>
          <cell r="W287">
            <v>94</v>
          </cell>
          <cell r="X287">
            <v>13</v>
          </cell>
          <cell r="Y287">
            <v>177</v>
          </cell>
          <cell r="Z287">
            <v>22</v>
          </cell>
        </row>
        <row r="288">
          <cell r="A288" t="str">
            <v>KNRN.E1999</v>
          </cell>
          <cell r="B288" t="str">
            <v>KR</v>
          </cell>
          <cell r="C288" t="str">
            <v>KNR</v>
          </cell>
          <cell r="D288">
            <v>1999</v>
          </cell>
          <cell r="E288" t="str">
            <v>N.E</v>
          </cell>
          <cell r="F288" t="str">
            <v>...</v>
          </cell>
          <cell r="G288" t="str">
            <v>...</v>
          </cell>
          <cell r="H288" t="str">
            <v>...</v>
          </cell>
          <cell r="I288" t="str">
            <v>...</v>
          </cell>
          <cell r="J288" t="str">
            <v>...</v>
          </cell>
          <cell r="K288" t="str">
            <v>...</v>
          </cell>
          <cell r="L288" t="str">
            <v>...</v>
          </cell>
          <cell r="M288" t="str">
            <v>...</v>
          </cell>
          <cell r="N288" t="str">
            <v>...</v>
          </cell>
          <cell r="O288" t="str">
            <v>...</v>
          </cell>
          <cell r="P288" t="str">
            <v>...</v>
          </cell>
          <cell r="Q288" t="str">
            <v>...</v>
          </cell>
          <cell r="R288" t="str">
            <v>...</v>
          </cell>
          <cell r="S288" t="str">
            <v>...</v>
          </cell>
          <cell r="T288" t="str">
            <v>...</v>
          </cell>
          <cell r="U288" t="str">
            <v>...</v>
          </cell>
          <cell r="V288" t="str">
            <v>...</v>
          </cell>
          <cell r="W288" t="str">
            <v>...</v>
          </cell>
          <cell r="X288" t="str">
            <v>...</v>
          </cell>
          <cell r="Y288" t="str">
            <v>...</v>
          </cell>
          <cell r="Z288" t="str">
            <v>...</v>
          </cell>
        </row>
        <row r="289">
          <cell r="A289" t="str">
            <v>KNRN.E1998</v>
          </cell>
          <cell r="B289" t="str">
            <v>KR</v>
          </cell>
          <cell r="C289" t="str">
            <v>KNR</v>
          </cell>
          <cell r="D289">
            <v>1998</v>
          </cell>
          <cell r="E289" t="str">
            <v>N.E</v>
          </cell>
          <cell r="F289" t="str">
            <v>...</v>
          </cell>
          <cell r="G289" t="str">
            <v>...</v>
          </cell>
          <cell r="H289" t="str">
            <v>...</v>
          </cell>
          <cell r="I289" t="str">
            <v>...</v>
          </cell>
          <cell r="J289" t="str">
            <v>...</v>
          </cell>
          <cell r="K289" t="str">
            <v>...</v>
          </cell>
          <cell r="L289" t="str">
            <v>...</v>
          </cell>
          <cell r="M289" t="str">
            <v>...</v>
          </cell>
          <cell r="N289" t="str">
            <v>...</v>
          </cell>
          <cell r="O289" t="str">
            <v>...</v>
          </cell>
          <cell r="P289" t="str">
            <v>...</v>
          </cell>
          <cell r="Q289" t="str">
            <v>...</v>
          </cell>
          <cell r="R289" t="str">
            <v>...</v>
          </cell>
          <cell r="S289" t="str">
            <v>...</v>
          </cell>
          <cell r="T289" t="str">
            <v>...</v>
          </cell>
          <cell r="U289" t="str">
            <v>...</v>
          </cell>
          <cell r="V289" t="str">
            <v>...</v>
          </cell>
          <cell r="W289" t="str">
            <v>...</v>
          </cell>
          <cell r="X289" t="str">
            <v>...</v>
          </cell>
          <cell r="Y289" t="str">
            <v>...</v>
          </cell>
          <cell r="Z289" t="str">
            <v>...</v>
          </cell>
        </row>
        <row r="290">
          <cell r="A290" t="str">
            <v>KNRN1999</v>
          </cell>
          <cell r="B290" t="str">
            <v>KR</v>
          </cell>
          <cell r="C290" t="str">
            <v>KNR</v>
          </cell>
          <cell r="D290">
            <v>1999</v>
          </cell>
          <cell r="E290" t="str">
            <v>N</v>
          </cell>
          <cell r="F290">
            <v>1</v>
          </cell>
          <cell r="G290">
            <v>487</v>
          </cell>
          <cell r="H290">
            <v>356</v>
          </cell>
          <cell r="I290">
            <v>94</v>
          </cell>
          <cell r="J290">
            <v>94</v>
          </cell>
          <cell r="K290">
            <v>8</v>
          </cell>
          <cell r="L290">
            <v>101</v>
          </cell>
          <cell r="M290">
            <v>608</v>
          </cell>
          <cell r="N290">
            <v>0</v>
          </cell>
          <cell r="O290">
            <v>178</v>
          </cell>
          <cell r="P290">
            <v>1694</v>
          </cell>
          <cell r="Q290">
            <v>1</v>
          </cell>
          <cell r="R290">
            <v>0</v>
          </cell>
          <cell r="S290">
            <v>458</v>
          </cell>
          <cell r="T290">
            <v>50</v>
          </cell>
          <cell r="U290">
            <v>94</v>
          </cell>
          <cell r="V290">
            <v>12</v>
          </cell>
          <cell r="W290">
            <v>93</v>
          </cell>
          <cell r="X290">
            <v>13</v>
          </cell>
          <cell r="Y290">
            <v>167</v>
          </cell>
          <cell r="Z290">
            <v>25</v>
          </cell>
        </row>
        <row r="291">
          <cell r="A291" t="str">
            <v>KNRE1998</v>
          </cell>
          <cell r="B291" t="str">
            <v>KR</v>
          </cell>
          <cell r="C291" t="str">
            <v>KNR</v>
          </cell>
          <cell r="D291">
            <v>1998</v>
          </cell>
          <cell r="E291" t="str">
            <v>E</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A292" t="str">
            <v>KNRN1998</v>
          </cell>
          <cell r="B292" t="str">
            <v>KR</v>
          </cell>
          <cell r="C292" t="str">
            <v>KNR</v>
          </cell>
          <cell r="D292">
            <v>1998</v>
          </cell>
          <cell r="E292" t="str">
            <v>N</v>
          </cell>
          <cell r="F292">
            <v>1</v>
          </cell>
          <cell r="G292">
            <v>491</v>
          </cell>
          <cell r="H292">
            <v>312</v>
          </cell>
          <cell r="I292">
            <v>94</v>
          </cell>
          <cell r="J292">
            <v>94</v>
          </cell>
          <cell r="K292">
            <v>4</v>
          </cell>
          <cell r="L292">
            <v>97</v>
          </cell>
          <cell r="M292">
            <v>603</v>
          </cell>
          <cell r="N292">
            <v>0</v>
          </cell>
          <cell r="O292">
            <v>177</v>
          </cell>
          <cell r="P292">
            <v>1707</v>
          </cell>
          <cell r="Q292">
            <v>1</v>
          </cell>
          <cell r="R292">
            <v>0</v>
          </cell>
          <cell r="S292">
            <v>486</v>
          </cell>
          <cell r="T292">
            <v>55</v>
          </cell>
          <cell r="U292">
            <v>94</v>
          </cell>
          <cell r="V292">
            <v>12</v>
          </cell>
          <cell r="W292">
            <v>94</v>
          </cell>
          <cell r="X292">
            <v>13</v>
          </cell>
          <cell r="Y292">
            <v>177</v>
          </cell>
          <cell r="Z292">
            <v>22</v>
          </cell>
        </row>
        <row r="293">
          <cell r="A293" t="str">
            <v>KNRTotal1999</v>
          </cell>
          <cell r="B293" t="str">
            <v>KR</v>
          </cell>
          <cell r="C293" t="str">
            <v>KNR</v>
          </cell>
          <cell r="D293">
            <v>1999</v>
          </cell>
          <cell r="E293" t="str">
            <v>Total</v>
          </cell>
          <cell r="F293">
            <v>1</v>
          </cell>
          <cell r="G293">
            <v>487</v>
          </cell>
          <cell r="H293">
            <v>356</v>
          </cell>
          <cell r="I293">
            <v>94</v>
          </cell>
          <cell r="J293">
            <v>94</v>
          </cell>
          <cell r="K293">
            <v>8</v>
          </cell>
          <cell r="L293">
            <v>101</v>
          </cell>
          <cell r="M293">
            <v>608</v>
          </cell>
          <cell r="N293">
            <v>0</v>
          </cell>
          <cell r="O293">
            <v>178</v>
          </cell>
          <cell r="P293">
            <v>1694</v>
          </cell>
          <cell r="Q293">
            <v>1</v>
          </cell>
          <cell r="R293">
            <v>0</v>
          </cell>
          <cell r="S293">
            <v>458</v>
          </cell>
          <cell r="T293">
            <v>50</v>
          </cell>
          <cell r="U293">
            <v>94</v>
          </cell>
          <cell r="V293">
            <v>12</v>
          </cell>
          <cell r="W293">
            <v>93</v>
          </cell>
          <cell r="X293">
            <v>13</v>
          </cell>
          <cell r="Y293">
            <v>167</v>
          </cell>
          <cell r="Z293">
            <v>25</v>
          </cell>
        </row>
        <row r="294">
          <cell r="A294" t="str">
            <v>KNRE1999</v>
          </cell>
          <cell r="B294" t="str">
            <v>KR</v>
          </cell>
          <cell r="C294" t="str">
            <v>KNR</v>
          </cell>
          <cell r="D294">
            <v>1999</v>
          </cell>
          <cell r="E294" t="str">
            <v>E</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t="str">
            <v>KRE1999</v>
          </cell>
          <cell r="B295" t="str">
            <v>KE</v>
          </cell>
          <cell r="C295" t="str">
            <v>KR</v>
          </cell>
          <cell r="D295">
            <v>1999</v>
          </cell>
          <cell r="E295" t="str">
            <v>E</v>
          </cell>
          <cell r="F295">
            <v>0</v>
          </cell>
          <cell r="G295">
            <v>198</v>
          </cell>
          <cell r="H295" t="str">
            <v>...</v>
          </cell>
          <cell r="I295">
            <v>0</v>
          </cell>
          <cell r="J295">
            <v>0</v>
          </cell>
          <cell r="K295">
            <v>0</v>
          </cell>
          <cell r="L295">
            <v>0</v>
          </cell>
          <cell r="M295">
            <v>0</v>
          </cell>
          <cell r="N295">
            <v>0</v>
          </cell>
          <cell r="O295">
            <v>0</v>
          </cell>
          <cell r="P295">
            <v>0</v>
          </cell>
          <cell r="Q295">
            <v>0</v>
          </cell>
          <cell r="R295">
            <v>0</v>
          </cell>
          <cell r="S295" t="str">
            <v>...</v>
          </cell>
          <cell r="T295" t="str">
            <v>...</v>
          </cell>
          <cell r="U295">
            <v>0</v>
          </cell>
          <cell r="V295">
            <v>0</v>
          </cell>
          <cell r="W295" t="str">
            <v>...</v>
          </cell>
          <cell r="X295" t="str">
            <v>...</v>
          </cell>
          <cell r="Y295">
            <v>0</v>
          </cell>
          <cell r="Z295">
            <v>0</v>
          </cell>
        </row>
        <row r="296">
          <cell r="A296" t="str">
            <v>KRE1998</v>
          </cell>
          <cell r="B296" t="str">
            <v>KE</v>
          </cell>
          <cell r="C296" t="str">
            <v>KR</v>
          </cell>
          <cell r="D296">
            <v>1998</v>
          </cell>
          <cell r="E296" t="str">
            <v>E</v>
          </cell>
          <cell r="F296">
            <v>0</v>
          </cell>
          <cell r="G296">
            <v>198</v>
          </cell>
          <cell r="H296">
            <v>49</v>
          </cell>
          <cell r="I296">
            <v>0</v>
          </cell>
          <cell r="J296">
            <v>0</v>
          </cell>
          <cell r="K296">
            <v>0</v>
          </cell>
          <cell r="L296">
            <v>0</v>
          </cell>
          <cell r="M296">
            <v>0</v>
          </cell>
          <cell r="N296">
            <v>0</v>
          </cell>
          <cell r="O296">
            <v>0</v>
          </cell>
          <cell r="P296">
            <v>0</v>
          </cell>
          <cell r="Q296">
            <v>0</v>
          </cell>
          <cell r="R296">
            <v>0</v>
          </cell>
          <cell r="S296">
            <v>198</v>
          </cell>
          <cell r="T296">
            <v>60</v>
          </cell>
          <cell r="U296">
            <v>0</v>
          </cell>
          <cell r="V296">
            <v>0</v>
          </cell>
          <cell r="W296" t="str">
            <v>...</v>
          </cell>
          <cell r="X296" t="str">
            <v>...</v>
          </cell>
          <cell r="Y296">
            <v>0</v>
          </cell>
          <cell r="Z296">
            <v>0</v>
          </cell>
        </row>
        <row r="297">
          <cell r="A297" t="str">
            <v>KTME1998</v>
          </cell>
          <cell r="B297" t="str">
            <v>MY</v>
          </cell>
          <cell r="C297" t="str">
            <v>KTM</v>
          </cell>
          <cell r="D297">
            <v>1998</v>
          </cell>
          <cell r="E297" t="str">
            <v>E</v>
          </cell>
          <cell r="F297">
            <v>0</v>
          </cell>
          <cell r="G297">
            <v>50</v>
          </cell>
          <cell r="H297">
            <v>50</v>
          </cell>
          <cell r="I297">
            <v>0</v>
          </cell>
          <cell r="J297">
            <v>0</v>
          </cell>
          <cell r="K297">
            <v>0</v>
          </cell>
          <cell r="L297" t="str">
            <v>...</v>
          </cell>
          <cell r="M297" t="str">
            <v>...</v>
          </cell>
          <cell r="N297" t="str">
            <v>...</v>
          </cell>
          <cell r="O297" t="str">
            <v>...</v>
          </cell>
          <cell r="P297" t="str">
            <v>...</v>
          </cell>
          <cell r="Q297" t="str">
            <v>...</v>
          </cell>
          <cell r="R297" t="str">
            <v>...</v>
          </cell>
          <cell r="S297" t="str">
            <v>...</v>
          </cell>
          <cell r="T297" t="str">
            <v>...</v>
          </cell>
          <cell r="U297" t="str">
            <v>...</v>
          </cell>
          <cell r="V297" t="str">
            <v>...</v>
          </cell>
          <cell r="W297" t="str">
            <v>...</v>
          </cell>
          <cell r="X297" t="str">
            <v>...</v>
          </cell>
          <cell r="Y297" t="str">
            <v>...</v>
          </cell>
          <cell r="Z297" t="str">
            <v>...</v>
          </cell>
        </row>
        <row r="298">
          <cell r="A298" t="str">
            <v>KTME1999</v>
          </cell>
          <cell r="B298" t="str">
            <v>MY</v>
          </cell>
          <cell r="C298" t="str">
            <v>KTM</v>
          </cell>
          <cell r="D298">
            <v>1999</v>
          </cell>
          <cell r="E298" t="str">
            <v>E</v>
          </cell>
          <cell r="F298">
            <v>0</v>
          </cell>
          <cell r="G298" t="str">
            <v>...</v>
          </cell>
          <cell r="H298" t="str">
            <v>...</v>
          </cell>
          <cell r="I298">
            <v>0</v>
          </cell>
          <cell r="J298">
            <v>0</v>
          </cell>
          <cell r="K298">
            <v>0</v>
          </cell>
          <cell r="L298" t="str">
            <v>...</v>
          </cell>
          <cell r="M298" t="str">
            <v>...</v>
          </cell>
          <cell r="N298" t="str">
            <v>...</v>
          </cell>
          <cell r="O298" t="str">
            <v>...</v>
          </cell>
          <cell r="P298" t="str">
            <v>...</v>
          </cell>
          <cell r="Q298" t="str">
            <v>...</v>
          </cell>
          <cell r="R298" t="str">
            <v>...</v>
          </cell>
          <cell r="S298" t="str">
            <v>...</v>
          </cell>
          <cell r="T298" t="str">
            <v>...</v>
          </cell>
          <cell r="U298" t="str">
            <v>...</v>
          </cell>
          <cell r="V298" t="str">
            <v>...</v>
          </cell>
          <cell r="W298" t="str">
            <v>...</v>
          </cell>
          <cell r="X298" t="str">
            <v>...</v>
          </cell>
          <cell r="Y298" t="str">
            <v>...</v>
          </cell>
          <cell r="Z298" t="str">
            <v>...</v>
          </cell>
        </row>
        <row r="299">
          <cell r="A299" t="str">
            <v>KTZTotal1999</v>
          </cell>
          <cell r="B299" t="str">
            <v>KZ</v>
          </cell>
          <cell r="C299" t="str">
            <v>KTZ</v>
          </cell>
          <cell r="D299">
            <v>1999</v>
          </cell>
          <cell r="E299" t="str">
            <v>Total</v>
          </cell>
          <cell r="F299">
            <v>87</v>
          </cell>
          <cell r="G299">
            <v>1446</v>
          </cell>
          <cell r="H299">
            <v>0</v>
          </cell>
          <cell r="I299">
            <v>628</v>
          </cell>
          <cell r="J299">
            <v>0</v>
          </cell>
          <cell r="K299">
            <v>83</v>
          </cell>
          <cell r="L299">
            <v>10</v>
          </cell>
          <cell r="M299">
            <v>93</v>
          </cell>
          <cell r="N299">
            <v>0</v>
          </cell>
          <cell r="O299">
            <v>72</v>
          </cell>
          <cell r="P299" t="str">
            <v>...</v>
          </cell>
          <cell r="Q299">
            <v>91</v>
          </cell>
          <cell r="R299" t="str">
            <v>...</v>
          </cell>
          <cell r="S299">
            <v>1508</v>
          </cell>
          <cell r="T299" t="str">
            <v>...</v>
          </cell>
          <cell r="U299">
            <v>629</v>
          </cell>
          <cell r="V299" t="str">
            <v>...</v>
          </cell>
          <cell r="W299">
            <v>96</v>
          </cell>
          <cell r="X299" t="str">
            <v>...</v>
          </cell>
          <cell r="Y299">
            <v>72</v>
          </cell>
          <cell r="Z299">
            <v>0</v>
          </cell>
        </row>
        <row r="300">
          <cell r="A300" t="str">
            <v>KTZTotal1998</v>
          </cell>
          <cell r="B300" t="str">
            <v>KZ</v>
          </cell>
          <cell r="C300" t="str">
            <v>KTZ</v>
          </cell>
          <cell r="D300">
            <v>1998</v>
          </cell>
          <cell r="E300" t="str">
            <v>Total</v>
          </cell>
          <cell r="F300">
            <v>94</v>
          </cell>
          <cell r="G300">
            <v>1569</v>
          </cell>
          <cell r="H300" t="str">
            <v>...</v>
          </cell>
          <cell r="I300">
            <v>631</v>
          </cell>
          <cell r="J300" t="str">
            <v>...</v>
          </cell>
          <cell r="K300">
            <v>89</v>
          </cell>
          <cell r="L300">
            <v>10</v>
          </cell>
          <cell r="M300" t="str">
            <v>...</v>
          </cell>
          <cell r="N300">
            <v>0</v>
          </cell>
          <cell r="O300">
            <v>72</v>
          </cell>
          <cell r="P300" t="str">
            <v>...</v>
          </cell>
          <cell r="Q300">
            <v>102</v>
          </cell>
          <cell r="R300" t="str">
            <v>...</v>
          </cell>
          <cell r="S300">
            <v>637</v>
          </cell>
          <cell r="T300" t="str">
            <v>...</v>
          </cell>
          <cell r="U300">
            <v>99</v>
          </cell>
          <cell r="V300" t="str">
            <v>...</v>
          </cell>
          <cell r="W300">
            <v>72</v>
          </cell>
          <cell r="X300" t="str">
            <v>...</v>
          </cell>
          <cell r="Y300" t="str">
            <v>...</v>
          </cell>
          <cell r="Z300" t="str">
            <v>...</v>
          </cell>
        </row>
        <row r="301">
          <cell r="A301" t="str">
            <v>KTZN1999</v>
          </cell>
          <cell r="B301" t="str">
            <v>KZ</v>
          </cell>
          <cell r="C301" t="str">
            <v>KTZ</v>
          </cell>
          <cell r="D301">
            <v>1999</v>
          </cell>
          <cell r="E301" t="str">
            <v>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t="str">
            <v>KTZL1998</v>
          </cell>
          <cell r="B302" t="str">
            <v>KZ</v>
          </cell>
          <cell r="C302" t="str">
            <v>KTZ</v>
          </cell>
          <cell r="D302">
            <v>1998</v>
          </cell>
          <cell r="E302" t="str">
            <v>L</v>
          </cell>
          <cell r="F302">
            <v>94</v>
          </cell>
          <cell r="G302">
            <v>1569</v>
          </cell>
          <cell r="H302" t="str">
            <v>...</v>
          </cell>
          <cell r="I302">
            <v>631</v>
          </cell>
          <cell r="J302" t="str">
            <v>...</v>
          </cell>
          <cell r="K302">
            <v>89</v>
          </cell>
          <cell r="L302">
            <v>10</v>
          </cell>
          <cell r="M302" t="str">
            <v>...</v>
          </cell>
          <cell r="N302">
            <v>0</v>
          </cell>
          <cell r="O302">
            <v>72</v>
          </cell>
          <cell r="P302" t="str">
            <v>...</v>
          </cell>
          <cell r="Q302">
            <v>102</v>
          </cell>
          <cell r="R302" t="str">
            <v>...</v>
          </cell>
          <cell r="S302">
            <v>637</v>
          </cell>
          <cell r="T302" t="str">
            <v>...</v>
          </cell>
          <cell r="U302">
            <v>99</v>
          </cell>
          <cell r="V302" t="str">
            <v>...</v>
          </cell>
          <cell r="W302">
            <v>72</v>
          </cell>
          <cell r="X302" t="str">
            <v>...</v>
          </cell>
          <cell r="Y302" t="str">
            <v>...</v>
          </cell>
          <cell r="Z302" t="str">
            <v>...</v>
          </cell>
        </row>
        <row r="303">
          <cell r="A303" t="str">
            <v>KTZN1998</v>
          </cell>
          <cell r="B303" t="str">
            <v>KZ</v>
          </cell>
          <cell r="C303" t="str">
            <v>KTZ</v>
          </cell>
          <cell r="D303">
            <v>1998</v>
          </cell>
          <cell r="E303" t="str">
            <v>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t="str">
            <v>KTZL1999</v>
          </cell>
          <cell r="B304" t="str">
            <v>KZ</v>
          </cell>
          <cell r="C304" t="str">
            <v>KTZ</v>
          </cell>
          <cell r="D304">
            <v>1999</v>
          </cell>
          <cell r="E304" t="str">
            <v>L</v>
          </cell>
          <cell r="F304">
            <v>87</v>
          </cell>
          <cell r="G304">
            <v>1446</v>
          </cell>
          <cell r="H304" t="str">
            <v>...</v>
          </cell>
          <cell r="I304">
            <v>628</v>
          </cell>
          <cell r="J304" t="str">
            <v>...</v>
          </cell>
          <cell r="K304">
            <v>83</v>
          </cell>
          <cell r="L304">
            <v>10</v>
          </cell>
          <cell r="M304">
            <v>93</v>
          </cell>
          <cell r="N304">
            <v>0</v>
          </cell>
          <cell r="O304">
            <v>72</v>
          </cell>
          <cell r="P304" t="str">
            <v>...</v>
          </cell>
          <cell r="Q304">
            <v>91</v>
          </cell>
          <cell r="R304" t="str">
            <v>...</v>
          </cell>
          <cell r="S304">
            <v>1508</v>
          </cell>
          <cell r="T304" t="str">
            <v>...</v>
          </cell>
          <cell r="U304">
            <v>629</v>
          </cell>
          <cell r="V304" t="str">
            <v>...</v>
          </cell>
          <cell r="W304">
            <v>96</v>
          </cell>
          <cell r="X304" t="str">
            <v>...</v>
          </cell>
          <cell r="Y304">
            <v>72</v>
          </cell>
          <cell r="Z304" t="str">
            <v>...</v>
          </cell>
        </row>
        <row r="305">
          <cell r="A305" t="str">
            <v>KZDL1998</v>
          </cell>
          <cell r="B305" t="str">
            <v>KG</v>
          </cell>
          <cell r="C305" t="str">
            <v>KZD</v>
          </cell>
          <cell r="D305">
            <v>1998</v>
          </cell>
          <cell r="E305" t="str">
            <v>L</v>
          </cell>
          <cell r="F305">
            <v>6</v>
          </cell>
          <cell r="G305" t="str">
            <v>...</v>
          </cell>
          <cell r="H305" t="str">
            <v>...</v>
          </cell>
          <cell r="I305">
            <v>0</v>
          </cell>
          <cell r="J305">
            <v>0</v>
          </cell>
          <cell r="K305">
            <v>0</v>
          </cell>
          <cell r="L305">
            <v>0</v>
          </cell>
          <cell r="M305">
            <v>0</v>
          </cell>
          <cell r="N305">
            <v>0</v>
          </cell>
          <cell r="O305">
            <v>0</v>
          </cell>
          <cell r="P305">
            <v>0</v>
          </cell>
          <cell r="Q305">
            <v>6</v>
          </cell>
          <cell r="R305" t="str">
            <v>...</v>
          </cell>
          <cell r="S305" t="str">
            <v>...</v>
          </cell>
          <cell r="T305" t="str">
            <v>...</v>
          </cell>
          <cell r="U305">
            <v>0</v>
          </cell>
          <cell r="V305">
            <v>0</v>
          </cell>
          <cell r="W305">
            <v>0</v>
          </cell>
          <cell r="X305">
            <v>0</v>
          </cell>
          <cell r="Y305">
            <v>0</v>
          </cell>
          <cell r="Z305">
            <v>0</v>
          </cell>
        </row>
        <row r="306">
          <cell r="A306" t="str">
            <v>KZDL1999</v>
          </cell>
          <cell r="B306" t="str">
            <v>KG</v>
          </cell>
          <cell r="C306" t="str">
            <v>KZD</v>
          </cell>
          <cell r="D306">
            <v>1999</v>
          </cell>
          <cell r="E306" t="str">
            <v>L</v>
          </cell>
          <cell r="F306">
            <v>6</v>
          </cell>
          <cell r="G306">
            <v>47</v>
          </cell>
          <cell r="H306">
            <v>47</v>
          </cell>
          <cell r="I306">
            <v>0</v>
          </cell>
          <cell r="J306">
            <v>0</v>
          </cell>
          <cell r="K306">
            <v>0</v>
          </cell>
          <cell r="L306">
            <v>0</v>
          </cell>
          <cell r="M306">
            <v>0</v>
          </cell>
          <cell r="N306">
            <v>0</v>
          </cell>
          <cell r="O306">
            <v>0</v>
          </cell>
          <cell r="P306">
            <v>0</v>
          </cell>
          <cell r="Q306">
            <v>6</v>
          </cell>
          <cell r="R306" t="str">
            <v>...</v>
          </cell>
          <cell r="S306">
            <v>47</v>
          </cell>
          <cell r="T306" t="str">
            <v>...</v>
          </cell>
          <cell r="U306">
            <v>0</v>
          </cell>
          <cell r="V306">
            <v>0</v>
          </cell>
          <cell r="W306">
            <v>0</v>
          </cell>
          <cell r="X306">
            <v>0</v>
          </cell>
          <cell r="Y306">
            <v>0</v>
          </cell>
          <cell r="Z306">
            <v>0</v>
          </cell>
        </row>
        <row r="307">
          <cell r="A307" t="str">
            <v>LDZTotal1998</v>
          </cell>
          <cell r="B307" t="str">
            <v>LV</v>
          </cell>
          <cell r="C307" t="str">
            <v>LDZ</v>
          </cell>
          <cell r="D307">
            <v>1998</v>
          </cell>
          <cell r="E307" t="str">
            <v>Total</v>
          </cell>
          <cell r="F307">
            <v>15</v>
          </cell>
          <cell r="G307">
            <v>277</v>
          </cell>
          <cell r="H307">
            <v>52</v>
          </cell>
          <cell r="I307">
            <v>0</v>
          </cell>
          <cell r="J307">
            <v>0</v>
          </cell>
          <cell r="K307">
            <v>1</v>
          </cell>
          <cell r="L307">
            <v>52</v>
          </cell>
          <cell r="M307">
            <v>162</v>
          </cell>
          <cell r="N307">
            <v>0</v>
          </cell>
          <cell r="O307">
            <v>147</v>
          </cell>
          <cell r="P307">
            <v>305</v>
          </cell>
          <cell r="Q307">
            <v>15</v>
          </cell>
          <cell r="R307">
            <v>0</v>
          </cell>
          <cell r="S307">
            <v>284</v>
          </cell>
          <cell r="T307">
            <v>35</v>
          </cell>
          <cell r="U307">
            <v>0</v>
          </cell>
          <cell r="V307">
            <v>0</v>
          </cell>
          <cell r="W307">
            <v>52</v>
          </cell>
          <cell r="X307">
            <v>4</v>
          </cell>
          <cell r="Y307">
            <v>147</v>
          </cell>
          <cell r="Z307">
            <v>15</v>
          </cell>
        </row>
        <row r="308">
          <cell r="A308" t="str">
            <v>LDZE1999</v>
          </cell>
          <cell r="B308" t="str">
            <v>LV</v>
          </cell>
          <cell r="C308" t="str">
            <v>LDZ</v>
          </cell>
          <cell r="D308">
            <v>1999</v>
          </cell>
          <cell r="E308" t="str">
            <v>E</v>
          </cell>
          <cell r="F308">
            <v>0</v>
          </cell>
          <cell r="G308">
            <v>4</v>
          </cell>
          <cell r="H308">
            <v>0</v>
          </cell>
          <cell r="I308">
            <v>0</v>
          </cell>
          <cell r="J308">
            <v>0</v>
          </cell>
          <cell r="K308">
            <v>0</v>
          </cell>
          <cell r="L308">
            <v>0</v>
          </cell>
          <cell r="M308">
            <v>0</v>
          </cell>
          <cell r="N308">
            <v>0</v>
          </cell>
          <cell r="O308">
            <v>0</v>
          </cell>
          <cell r="P308">
            <v>0</v>
          </cell>
          <cell r="Q308">
            <v>0</v>
          </cell>
          <cell r="R308">
            <v>0</v>
          </cell>
          <cell r="S308">
            <v>4</v>
          </cell>
          <cell r="T308">
            <v>0</v>
          </cell>
          <cell r="U308">
            <v>0</v>
          </cell>
          <cell r="V308">
            <v>0</v>
          </cell>
          <cell r="W308">
            <v>0</v>
          </cell>
          <cell r="X308">
            <v>0</v>
          </cell>
          <cell r="Y308">
            <v>0</v>
          </cell>
          <cell r="Z308">
            <v>0</v>
          </cell>
        </row>
        <row r="309">
          <cell r="A309" t="str">
            <v>LDZL1998</v>
          </cell>
          <cell r="B309" t="str">
            <v>LV</v>
          </cell>
          <cell r="C309" t="str">
            <v>LDZ</v>
          </cell>
          <cell r="D309">
            <v>1998</v>
          </cell>
          <cell r="E309" t="str">
            <v>L</v>
          </cell>
          <cell r="F309">
            <v>15</v>
          </cell>
          <cell r="G309">
            <v>273</v>
          </cell>
          <cell r="H309">
            <v>52</v>
          </cell>
          <cell r="I309">
            <v>0</v>
          </cell>
          <cell r="J309">
            <v>0</v>
          </cell>
          <cell r="K309">
            <v>1</v>
          </cell>
          <cell r="L309">
            <v>52</v>
          </cell>
          <cell r="M309">
            <v>162</v>
          </cell>
          <cell r="N309">
            <v>0</v>
          </cell>
          <cell r="O309">
            <v>147</v>
          </cell>
          <cell r="P309">
            <v>305</v>
          </cell>
          <cell r="Q309">
            <v>15</v>
          </cell>
          <cell r="R309">
            <v>0</v>
          </cell>
          <cell r="S309">
            <v>280</v>
          </cell>
          <cell r="T309">
            <v>35</v>
          </cell>
          <cell r="U309">
            <v>0</v>
          </cell>
          <cell r="V309">
            <v>0</v>
          </cell>
          <cell r="W309">
            <v>52</v>
          </cell>
          <cell r="X309">
            <v>4</v>
          </cell>
          <cell r="Y309">
            <v>147</v>
          </cell>
          <cell r="Z309">
            <v>15</v>
          </cell>
        </row>
        <row r="310">
          <cell r="A310" t="str">
            <v>LDZE1998</v>
          </cell>
          <cell r="B310" t="str">
            <v>LV</v>
          </cell>
          <cell r="C310" t="str">
            <v>LDZ</v>
          </cell>
          <cell r="D310">
            <v>1998</v>
          </cell>
          <cell r="E310" t="str">
            <v>E</v>
          </cell>
          <cell r="F310">
            <v>0</v>
          </cell>
          <cell r="G310">
            <v>4</v>
          </cell>
          <cell r="H310">
            <v>0</v>
          </cell>
          <cell r="I310">
            <v>0</v>
          </cell>
          <cell r="J310">
            <v>0</v>
          </cell>
          <cell r="K310">
            <v>0</v>
          </cell>
          <cell r="L310">
            <v>0</v>
          </cell>
          <cell r="M310">
            <v>0</v>
          </cell>
          <cell r="N310">
            <v>0</v>
          </cell>
          <cell r="O310">
            <v>0</v>
          </cell>
          <cell r="P310">
            <v>0</v>
          </cell>
          <cell r="Q310">
            <v>0</v>
          </cell>
          <cell r="R310">
            <v>0</v>
          </cell>
          <cell r="S310">
            <v>4</v>
          </cell>
          <cell r="T310">
            <v>0</v>
          </cell>
          <cell r="U310">
            <v>0</v>
          </cell>
          <cell r="V310">
            <v>0</v>
          </cell>
          <cell r="W310">
            <v>0</v>
          </cell>
          <cell r="X310">
            <v>0</v>
          </cell>
          <cell r="Y310">
            <v>0</v>
          </cell>
          <cell r="Z310">
            <v>0</v>
          </cell>
        </row>
        <row r="311">
          <cell r="A311" t="str">
            <v>LDZL1999</v>
          </cell>
          <cell r="B311" t="str">
            <v>LV</v>
          </cell>
          <cell r="C311" t="str">
            <v>LDZ</v>
          </cell>
          <cell r="D311">
            <v>1999</v>
          </cell>
          <cell r="E311" t="str">
            <v>L</v>
          </cell>
          <cell r="F311">
            <v>9</v>
          </cell>
          <cell r="G311">
            <v>261</v>
          </cell>
          <cell r="H311">
            <v>50</v>
          </cell>
          <cell r="I311">
            <v>0</v>
          </cell>
          <cell r="J311">
            <v>0</v>
          </cell>
          <cell r="K311">
            <v>1</v>
          </cell>
          <cell r="L311">
            <v>50</v>
          </cell>
          <cell r="M311">
            <v>155</v>
          </cell>
          <cell r="N311">
            <v>0</v>
          </cell>
          <cell r="O311">
            <v>141</v>
          </cell>
          <cell r="P311">
            <v>293</v>
          </cell>
          <cell r="Q311">
            <v>9</v>
          </cell>
          <cell r="R311">
            <v>0</v>
          </cell>
          <cell r="S311">
            <v>268</v>
          </cell>
          <cell r="T311">
            <v>34</v>
          </cell>
          <cell r="U311">
            <v>0</v>
          </cell>
          <cell r="V311">
            <v>0</v>
          </cell>
          <cell r="W311">
            <v>50</v>
          </cell>
          <cell r="X311">
            <v>4</v>
          </cell>
          <cell r="Y311">
            <v>141</v>
          </cell>
          <cell r="Z311">
            <v>18</v>
          </cell>
        </row>
        <row r="312">
          <cell r="A312" t="str">
            <v>LDZTotal1999</v>
          </cell>
          <cell r="B312" t="str">
            <v>LV</v>
          </cell>
          <cell r="C312" t="str">
            <v>LDZ</v>
          </cell>
          <cell r="D312">
            <v>1999</v>
          </cell>
          <cell r="E312" t="str">
            <v>Total</v>
          </cell>
          <cell r="F312">
            <v>9</v>
          </cell>
          <cell r="G312">
            <v>265</v>
          </cell>
          <cell r="H312">
            <v>50</v>
          </cell>
          <cell r="I312">
            <v>0</v>
          </cell>
          <cell r="J312">
            <v>0</v>
          </cell>
          <cell r="K312">
            <v>1</v>
          </cell>
          <cell r="L312">
            <v>50</v>
          </cell>
          <cell r="M312">
            <v>155</v>
          </cell>
          <cell r="N312">
            <v>0</v>
          </cell>
          <cell r="O312">
            <v>141</v>
          </cell>
          <cell r="P312">
            <v>293</v>
          </cell>
          <cell r="Q312">
            <v>9</v>
          </cell>
          <cell r="R312">
            <v>0</v>
          </cell>
          <cell r="S312">
            <v>272</v>
          </cell>
          <cell r="T312">
            <v>34</v>
          </cell>
          <cell r="U312">
            <v>0</v>
          </cell>
          <cell r="V312">
            <v>0</v>
          </cell>
          <cell r="W312">
            <v>50</v>
          </cell>
          <cell r="X312">
            <v>4</v>
          </cell>
          <cell r="Y312">
            <v>141</v>
          </cell>
          <cell r="Z312">
            <v>18</v>
          </cell>
        </row>
        <row r="313">
          <cell r="A313" t="str">
            <v>LGN1999</v>
          </cell>
          <cell r="B313" t="str">
            <v>LT</v>
          </cell>
          <cell r="C313" t="str">
            <v>LG</v>
          </cell>
          <cell r="D313">
            <v>1999</v>
          </cell>
          <cell r="E313" t="str">
            <v>N</v>
          </cell>
          <cell r="F313">
            <v>0</v>
          </cell>
          <cell r="G313">
            <v>2</v>
          </cell>
          <cell r="H313">
            <v>0</v>
          </cell>
          <cell r="I313">
            <v>0</v>
          </cell>
          <cell r="J313">
            <v>0</v>
          </cell>
          <cell r="K313">
            <v>0</v>
          </cell>
          <cell r="L313">
            <v>0</v>
          </cell>
          <cell r="M313">
            <v>0</v>
          </cell>
          <cell r="N313">
            <v>0</v>
          </cell>
          <cell r="O313">
            <v>0</v>
          </cell>
          <cell r="P313">
            <v>0</v>
          </cell>
          <cell r="Q313">
            <v>0</v>
          </cell>
          <cell r="R313">
            <v>0</v>
          </cell>
          <cell r="S313">
            <v>1</v>
          </cell>
          <cell r="T313">
            <v>0</v>
          </cell>
          <cell r="U313">
            <v>0</v>
          </cell>
          <cell r="V313">
            <v>0</v>
          </cell>
          <cell r="W313">
            <v>0</v>
          </cell>
          <cell r="X313">
            <v>0</v>
          </cell>
          <cell r="Y313">
            <v>0</v>
          </cell>
          <cell r="Z313">
            <v>0</v>
          </cell>
        </row>
        <row r="314">
          <cell r="A314" t="str">
            <v>LGL1999</v>
          </cell>
          <cell r="B314" t="str">
            <v>LT</v>
          </cell>
          <cell r="C314" t="str">
            <v>LG</v>
          </cell>
          <cell r="D314">
            <v>1999</v>
          </cell>
          <cell r="E314" t="str">
            <v>L</v>
          </cell>
          <cell r="F314">
            <v>16</v>
          </cell>
          <cell r="G314">
            <v>256</v>
          </cell>
          <cell r="H314">
            <v>117</v>
          </cell>
          <cell r="I314">
            <v>0</v>
          </cell>
          <cell r="J314">
            <v>0</v>
          </cell>
          <cell r="K314">
            <v>1</v>
          </cell>
          <cell r="L314">
            <v>91</v>
          </cell>
          <cell r="M314">
            <v>203</v>
          </cell>
          <cell r="N314">
            <v>0</v>
          </cell>
          <cell r="O314">
            <v>53</v>
          </cell>
          <cell r="P314">
            <v>111</v>
          </cell>
          <cell r="Q314" t="str">
            <v>...</v>
          </cell>
          <cell r="R314">
            <v>0</v>
          </cell>
          <cell r="S314">
            <v>199</v>
          </cell>
          <cell r="T314">
            <v>36</v>
          </cell>
          <cell r="U314">
            <v>0</v>
          </cell>
          <cell r="V314">
            <v>0</v>
          </cell>
          <cell r="W314">
            <v>92</v>
          </cell>
          <cell r="X314">
            <v>5</v>
          </cell>
          <cell r="Y314">
            <v>43</v>
          </cell>
          <cell r="Z314">
            <v>1.0000000000000001E-5</v>
          </cell>
        </row>
        <row r="315">
          <cell r="A315" t="str">
            <v>LGN1998</v>
          </cell>
          <cell r="B315" t="str">
            <v>LT</v>
          </cell>
          <cell r="C315" t="str">
            <v>LG</v>
          </cell>
          <cell r="D315">
            <v>1998</v>
          </cell>
          <cell r="E315" t="str">
            <v>N</v>
          </cell>
          <cell r="F315">
            <v>0</v>
          </cell>
          <cell r="G315">
            <v>1</v>
          </cell>
          <cell r="H315">
            <v>0</v>
          </cell>
          <cell r="I315">
            <v>0</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row>
        <row r="316">
          <cell r="A316" t="str">
            <v>LGE1999</v>
          </cell>
          <cell r="B316" t="str">
            <v>LT</v>
          </cell>
          <cell r="C316" t="str">
            <v>LG</v>
          </cell>
          <cell r="D316">
            <v>1999</v>
          </cell>
          <cell r="E316" t="str">
            <v>E</v>
          </cell>
          <cell r="F316">
            <v>0</v>
          </cell>
          <cell r="G316">
            <v>12</v>
          </cell>
          <cell r="H316">
            <v>0</v>
          </cell>
          <cell r="I316">
            <v>0</v>
          </cell>
          <cell r="J316">
            <v>0</v>
          </cell>
          <cell r="K316">
            <v>0</v>
          </cell>
          <cell r="L316">
            <v>0</v>
          </cell>
          <cell r="M316">
            <v>0</v>
          </cell>
          <cell r="N316">
            <v>0</v>
          </cell>
          <cell r="O316">
            <v>0</v>
          </cell>
          <cell r="P316">
            <v>0</v>
          </cell>
          <cell r="Q316">
            <v>0</v>
          </cell>
          <cell r="R316">
            <v>0</v>
          </cell>
          <cell r="S316">
            <v>5</v>
          </cell>
          <cell r="T316">
            <v>1</v>
          </cell>
          <cell r="U316">
            <v>0</v>
          </cell>
          <cell r="V316">
            <v>0</v>
          </cell>
          <cell r="W316">
            <v>0</v>
          </cell>
          <cell r="X316">
            <v>0</v>
          </cell>
          <cell r="Y316">
            <v>0</v>
          </cell>
          <cell r="Z316">
            <v>0</v>
          </cell>
        </row>
        <row r="317">
          <cell r="A317" t="str">
            <v>LGL1998</v>
          </cell>
          <cell r="B317" t="str">
            <v>LT</v>
          </cell>
          <cell r="C317" t="str">
            <v>LG</v>
          </cell>
          <cell r="D317">
            <v>1998</v>
          </cell>
          <cell r="E317" t="str">
            <v>L</v>
          </cell>
          <cell r="F317">
            <v>16</v>
          </cell>
          <cell r="G317">
            <v>269</v>
          </cell>
          <cell r="H317">
            <v>117</v>
          </cell>
          <cell r="I317">
            <v>0</v>
          </cell>
          <cell r="J317">
            <v>0</v>
          </cell>
          <cell r="K317">
            <v>0</v>
          </cell>
          <cell r="L317">
            <v>100</v>
          </cell>
          <cell r="M317">
            <v>220</v>
          </cell>
          <cell r="N317">
            <v>0</v>
          </cell>
          <cell r="O317">
            <v>53</v>
          </cell>
          <cell r="P317">
            <v>111</v>
          </cell>
          <cell r="Q317" t="str">
            <v>...</v>
          </cell>
          <cell r="R317">
            <v>0</v>
          </cell>
          <cell r="S317">
            <v>268</v>
          </cell>
          <cell r="T317">
            <v>38</v>
          </cell>
          <cell r="U317">
            <v>0</v>
          </cell>
          <cell r="V317">
            <v>0</v>
          </cell>
          <cell r="W317">
            <v>101</v>
          </cell>
          <cell r="X317">
            <v>8</v>
          </cell>
          <cell r="Y317">
            <v>53</v>
          </cell>
          <cell r="Z317">
            <v>2</v>
          </cell>
        </row>
        <row r="318">
          <cell r="A318" t="str">
            <v>LGTotal1998</v>
          </cell>
          <cell r="B318" t="str">
            <v>LT</v>
          </cell>
          <cell r="C318" t="str">
            <v>LG</v>
          </cell>
          <cell r="D318">
            <v>1998</v>
          </cell>
          <cell r="E318" t="str">
            <v>Total</v>
          </cell>
          <cell r="F318">
            <v>16</v>
          </cell>
          <cell r="G318">
            <v>282</v>
          </cell>
          <cell r="H318">
            <v>117</v>
          </cell>
          <cell r="I318">
            <v>0</v>
          </cell>
          <cell r="J318">
            <v>0</v>
          </cell>
          <cell r="K318">
            <v>0</v>
          </cell>
          <cell r="L318">
            <v>100</v>
          </cell>
          <cell r="M318">
            <v>220</v>
          </cell>
          <cell r="N318">
            <v>0</v>
          </cell>
          <cell r="O318">
            <v>53</v>
          </cell>
          <cell r="P318">
            <v>111</v>
          </cell>
          <cell r="Q318">
            <v>0</v>
          </cell>
          <cell r="R318">
            <v>0</v>
          </cell>
          <cell r="S318">
            <v>281</v>
          </cell>
          <cell r="T318">
            <v>39</v>
          </cell>
          <cell r="U318">
            <v>0</v>
          </cell>
          <cell r="V318">
            <v>0</v>
          </cell>
          <cell r="W318">
            <v>101</v>
          </cell>
          <cell r="X318">
            <v>8</v>
          </cell>
          <cell r="Y318">
            <v>53</v>
          </cell>
          <cell r="Z318">
            <v>2</v>
          </cell>
        </row>
        <row r="319">
          <cell r="A319" t="str">
            <v>LGTotal1999</v>
          </cell>
          <cell r="B319" t="str">
            <v>LT</v>
          </cell>
          <cell r="C319" t="str">
            <v>LG</v>
          </cell>
          <cell r="D319">
            <v>1999</v>
          </cell>
          <cell r="E319" t="str">
            <v>Total</v>
          </cell>
          <cell r="F319">
            <v>16</v>
          </cell>
          <cell r="G319">
            <v>270</v>
          </cell>
          <cell r="H319">
            <v>117</v>
          </cell>
          <cell r="I319">
            <v>0</v>
          </cell>
          <cell r="J319">
            <v>0</v>
          </cell>
          <cell r="K319">
            <v>1</v>
          </cell>
          <cell r="L319">
            <v>91</v>
          </cell>
          <cell r="M319">
            <v>203</v>
          </cell>
          <cell r="N319">
            <v>0</v>
          </cell>
          <cell r="O319">
            <v>53</v>
          </cell>
          <cell r="P319">
            <v>111</v>
          </cell>
          <cell r="Q319">
            <v>0</v>
          </cell>
          <cell r="R319">
            <v>0</v>
          </cell>
          <cell r="S319">
            <v>205</v>
          </cell>
          <cell r="T319">
            <v>37</v>
          </cell>
          <cell r="U319">
            <v>0</v>
          </cell>
          <cell r="V319">
            <v>0</v>
          </cell>
          <cell r="W319">
            <v>92</v>
          </cell>
          <cell r="X319">
            <v>5</v>
          </cell>
          <cell r="Y319">
            <v>43</v>
          </cell>
          <cell r="Z319">
            <v>1.0000000000000001E-5</v>
          </cell>
        </row>
        <row r="320">
          <cell r="A320" t="str">
            <v>LGE1998</v>
          </cell>
          <cell r="B320" t="str">
            <v>LT</v>
          </cell>
          <cell r="C320" t="str">
            <v>LG</v>
          </cell>
          <cell r="D320">
            <v>1998</v>
          </cell>
          <cell r="E320" t="str">
            <v>E</v>
          </cell>
          <cell r="F320">
            <v>0</v>
          </cell>
          <cell r="G320">
            <v>12</v>
          </cell>
          <cell r="H320">
            <v>0</v>
          </cell>
          <cell r="I320">
            <v>0</v>
          </cell>
          <cell r="J320">
            <v>0</v>
          </cell>
          <cell r="K320">
            <v>0</v>
          </cell>
          <cell r="L320">
            <v>0</v>
          </cell>
          <cell r="M320">
            <v>0</v>
          </cell>
          <cell r="N320">
            <v>0</v>
          </cell>
          <cell r="O320">
            <v>0</v>
          </cell>
          <cell r="P320">
            <v>0</v>
          </cell>
          <cell r="Q320">
            <v>0</v>
          </cell>
          <cell r="R320">
            <v>0</v>
          </cell>
          <cell r="S320">
            <v>12</v>
          </cell>
          <cell r="T320">
            <v>1</v>
          </cell>
          <cell r="U320">
            <v>0</v>
          </cell>
          <cell r="V320">
            <v>0</v>
          </cell>
          <cell r="W320">
            <v>0</v>
          </cell>
          <cell r="X320">
            <v>0</v>
          </cell>
          <cell r="Y320">
            <v>0</v>
          </cell>
          <cell r="Z320">
            <v>0</v>
          </cell>
        </row>
        <row r="321">
          <cell r="A321" t="str">
            <v>MÁV Rt.N1999</v>
          </cell>
          <cell r="B321" t="str">
            <v>HU</v>
          </cell>
          <cell r="C321" t="str">
            <v>MÁV Rt.</v>
          </cell>
          <cell r="D321">
            <v>1999</v>
          </cell>
          <cell r="E321" t="str">
            <v>N</v>
          </cell>
          <cell r="F321">
            <v>9</v>
          </cell>
          <cell r="G321">
            <v>609</v>
          </cell>
          <cell r="H321">
            <v>0</v>
          </cell>
          <cell r="I321">
            <v>466</v>
          </cell>
          <cell r="J321">
            <v>53</v>
          </cell>
          <cell r="K321">
            <v>262</v>
          </cell>
          <cell r="L321">
            <v>47</v>
          </cell>
          <cell r="M321">
            <v>309</v>
          </cell>
          <cell r="N321">
            <v>0</v>
          </cell>
          <cell r="O321">
            <v>24</v>
          </cell>
          <cell r="P321" t="str">
            <v>...</v>
          </cell>
          <cell r="Q321">
            <v>9</v>
          </cell>
          <cell r="R321">
            <v>5</v>
          </cell>
          <cell r="S321">
            <v>609</v>
          </cell>
          <cell r="T321">
            <v>211</v>
          </cell>
          <cell r="U321">
            <v>466</v>
          </cell>
          <cell r="V321">
            <v>114</v>
          </cell>
          <cell r="W321">
            <v>309</v>
          </cell>
          <cell r="X321">
            <v>68</v>
          </cell>
          <cell r="Y321">
            <v>24</v>
          </cell>
          <cell r="Z321">
            <v>7</v>
          </cell>
        </row>
        <row r="322">
          <cell r="A322" t="str">
            <v>MÁV Rt.L.N.E1998</v>
          </cell>
          <cell r="B322" t="str">
            <v>HU</v>
          </cell>
          <cell r="C322" t="str">
            <v>MÁV Rt.</v>
          </cell>
          <cell r="D322">
            <v>1998</v>
          </cell>
          <cell r="E322" t="str">
            <v>L.N.E</v>
          </cell>
          <cell r="F322" t="str">
            <v>...</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row>
        <row r="323">
          <cell r="A323" t="str">
            <v>MÁV Rt.L1998</v>
          </cell>
          <cell r="B323" t="str">
            <v>HU</v>
          </cell>
          <cell r="C323" t="str">
            <v>MÁV Rt.</v>
          </cell>
          <cell r="D323">
            <v>1998</v>
          </cell>
          <cell r="E323" t="str">
            <v>L</v>
          </cell>
          <cell r="F323">
            <v>0</v>
          </cell>
          <cell r="G323">
            <v>13</v>
          </cell>
          <cell r="H323">
            <v>0</v>
          </cell>
          <cell r="I323">
            <v>0</v>
          </cell>
          <cell r="J323">
            <v>0</v>
          </cell>
          <cell r="K323">
            <v>0</v>
          </cell>
          <cell r="L323">
            <v>0</v>
          </cell>
          <cell r="M323">
            <v>0</v>
          </cell>
          <cell r="N323">
            <v>0</v>
          </cell>
          <cell r="O323">
            <v>0</v>
          </cell>
          <cell r="P323">
            <v>0</v>
          </cell>
          <cell r="Q323">
            <v>0</v>
          </cell>
          <cell r="R323">
            <v>0</v>
          </cell>
          <cell r="S323">
            <v>13</v>
          </cell>
          <cell r="T323">
            <v>1</v>
          </cell>
          <cell r="U323">
            <v>0</v>
          </cell>
          <cell r="V323">
            <v>0</v>
          </cell>
          <cell r="W323">
            <v>0</v>
          </cell>
          <cell r="X323">
            <v>0</v>
          </cell>
          <cell r="Y323">
            <v>0</v>
          </cell>
          <cell r="Z323">
            <v>0</v>
          </cell>
        </row>
        <row r="324">
          <cell r="A324" t="str">
            <v>MÁV Rt.L1999</v>
          </cell>
          <cell r="B324" t="str">
            <v>HU</v>
          </cell>
          <cell r="C324" t="str">
            <v>MÁV Rt.</v>
          </cell>
          <cell r="D324">
            <v>1999</v>
          </cell>
          <cell r="E324" t="str">
            <v>L</v>
          </cell>
          <cell r="F324">
            <v>0</v>
          </cell>
          <cell r="G324">
            <v>11</v>
          </cell>
          <cell r="H324">
            <v>0</v>
          </cell>
          <cell r="I324">
            <v>0</v>
          </cell>
          <cell r="J324">
            <v>0</v>
          </cell>
          <cell r="K324">
            <v>0</v>
          </cell>
          <cell r="L324">
            <v>0</v>
          </cell>
          <cell r="M324">
            <v>0</v>
          </cell>
          <cell r="N324">
            <v>0</v>
          </cell>
          <cell r="O324">
            <v>0</v>
          </cell>
          <cell r="P324">
            <v>0</v>
          </cell>
          <cell r="Q324">
            <v>0</v>
          </cell>
          <cell r="R324">
            <v>0</v>
          </cell>
          <cell r="S324">
            <v>11</v>
          </cell>
          <cell r="T324">
            <v>4</v>
          </cell>
          <cell r="U324">
            <v>0</v>
          </cell>
          <cell r="V324">
            <v>0</v>
          </cell>
          <cell r="W324">
            <v>0</v>
          </cell>
          <cell r="X324">
            <v>0</v>
          </cell>
          <cell r="Y324">
            <v>0</v>
          </cell>
          <cell r="Z324">
            <v>0</v>
          </cell>
        </row>
        <row r="325">
          <cell r="A325" t="str">
            <v>MÁV Rt.Total1999</v>
          </cell>
          <cell r="B325" t="str">
            <v>HU</v>
          </cell>
          <cell r="C325" t="str">
            <v>MÁV Rt.</v>
          </cell>
          <cell r="D325">
            <v>1999</v>
          </cell>
          <cell r="E325" t="str">
            <v>Total</v>
          </cell>
          <cell r="F325">
            <v>11</v>
          </cell>
          <cell r="G325">
            <v>650</v>
          </cell>
          <cell r="H325">
            <v>0</v>
          </cell>
          <cell r="I325">
            <v>466</v>
          </cell>
          <cell r="J325">
            <v>53</v>
          </cell>
          <cell r="K325">
            <v>263</v>
          </cell>
          <cell r="L325">
            <v>47</v>
          </cell>
          <cell r="M325">
            <v>309</v>
          </cell>
          <cell r="N325">
            <v>0</v>
          </cell>
          <cell r="O325">
            <v>24</v>
          </cell>
          <cell r="P325">
            <v>0</v>
          </cell>
          <cell r="Q325">
            <v>11</v>
          </cell>
          <cell r="R325">
            <v>5</v>
          </cell>
          <cell r="S325">
            <v>650</v>
          </cell>
          <cell r="T325">
            <v>230</v>
          </cell>
          <cell r="U325">
            <v>466</v>
          </cell>
          <cell r="V325">
            <v>114</v>
          </cell>
          <cell r="W325">
            <v>310</v>
          </cell>
          <cell r="X325">
            <v>68</v>
          </cell>
          <cell r="Y325">
            <v>24</v>
          </cell>
          <cell r="Z325">
            <v>7</v>
          </cell>
        </row>
        <row r="326">
          <cell r="A326" t="str">
            <v>MÁV Rt.Total1998</v>
          </cell>
          <cell r="B326" t="str">
            <v>HU</v>
          </cell>
          <cell r="C326" t="str">
            <v>MÁV Rt.</v>
          </cell>
          <cell r="D326">
            <v>1998</v>
          </cell>
          <cell r="E326" t="str">
            <v>Total</v>
          </cell>
          <cell r="F326">
            <v>13</v>
          </cell>
          <cell r="G326">
            <v>676</v>
          </cell>
          <cell r="H326">
            <v>0</v>
          </cell>
          <cell r="I326">
            <v>470</v>
          </cell>
          <cell r="J326">
            <v>53</v>
          </cell>
          <cell r="K326">
            <v>258</v>
          </cell>
          <cell r="L326">
            <v>42</v>
          </cell>
          <cell r="M326">
            <v>299</v>
          </cell>
          <cell r="N326">
            <v>0</v>
          </cell>
          <cell r="O326">
            <v>24</v>
          </cell>
          <cell r="P326">
            <v>0</v>
          </cell>
          <cell r="Q326">
            <v>13</v>
          </cell>
          <cell r="R326">
            <v>2</v>
          </cell>
          <cell r="S326">
            <v>677</v>
          </cell>
          <cell r="T326">
            <v>102</v>
          </cell>
          <cell r="U326">
            <v>470</v>
          </cell>
          <cell r="V326">
            <v>84</v>
          </cell>
          <cell r="W326">
            <v>292</v>
          </cell>
          <cell r="X326">
            <v>46</v>
          </cell>
          <cell r="Y326">
            <v>24</v>
          </cell>
          <cell r="Z326">
            <v>7</v>
          </cell>
        </row>
        <row r="327">
          <cell r="A327" t="str">
            <v>MÁV Rt.N1998</v>
          </cell>
          <cell r="B327" t="str">
            <v>HU</v>
          </cell>
          <cell r="C327" t="str">
            <v>MÁV Rt.</v>
          </cell>
          <cell r="D327">
            <v>1998</v>
          </cell>
          <cell r="E327" t="str">
            <v>N</v>
          </cell>
          <cell r="F327">
            <v>12</v>
          </cell>
          <cell r="G327">
            <v>649</v>
          </cell>
          <cell r="H327">
            <v>0</v>
          </cell>
          <cell r="I327">
            <v>470</v>
          </cell>
          <cell r="J327">
            <v>53</v>
          </cell>
          <cell r="K327">
            <v>257</v>
          </cell>
          <cell r="L327">
            <v>42</v>
          </cell>
          <cell r="M327">
            <v>299</v>
          </cell>
          <cell r="N327">
            <v>0</v>
          </cell>
          <cell r="O327">
            <v>24</v>
          </cell>
          <cell r="P327" t="str">
            <v>...</v>
          </cell>
          <cell r="Q327">
            <v>12</v>
          </cell>
          <cell r="R327">
            <v>2</v>
          </cell>
          <cell r="S327">
            <v>650</v>
          </cell>
          <cell r="T327">
            <v>99</v>
          </cell>
          <cell r="U327">
            <v>470</v>
          </cell>
          <cell r="V327">
            <v>84</v>
          </cell>
          <cell r="W327">
            <v>291</v>
          </cell>
          <cell r="X327">
            <v>46</v>
          </cell>
          <cell r="Y327">
            <v>24</v>
          </cell>
          <cell r="Z327">
            <v>7</v>
          </cell>
        </row>
        <row r="328">
          <cell r="A328" t="str">
            <v>MÁV Rt.L.N1999</v>
          </cell>
          <cell r="B328" t="str">
            <v>HU</v>
          </cell>
          <cell r="C328" t="str">
            <v>MÁV Rt.</v>
          </cell>
          <cell r="D328">
            <v>1999</v>
          </cell>
          <cell r="E328" t="str">
            <v>L.N</v>
          </cell>
          <cell r="F328" t="str">
            <v>...</v>
          </cell>
          <cell r="G328" t="str">
            <v>...</v>
          </cell>
          <cell r="H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v>
          </cell>
          <cell r="V328" t="str">
            <v>...</v>
          </cell>
          <cell r="W328" t="str">
            <v>...</v>
          </cell>
          <cell r="X328" t="str">
            <v>...</v>
          </cell>
          <cell r="Y328" t="str">
            <v>...</v>
          </cell>
          <cell r="Z328" t="str">
            <v>...</v>
          </cell>
        </row>
        <row r="329">
          <cell r="A329" t="str">
            <v>MÁV Rt.E1998</v>
          </cell>
          <cell r="B329" t="str">
            <v>HU</v>
          </cell>
          <cell r="C329" t="str">
            <v>MÁV Rt.</v>
          </cell>
          <cell r="D329">
            <v>1998</v>
          </cell>
          <cell r="E329" t="str">
            <v>E</v>
          </cell>
          <cell r="F329">
            <v>1</v>
          </cell>
          <cell r="G329">
            <v>14</v>
          </cell>
          <cell r="H329">
            <v>0</v>
          </cell>
          <cell r="I329">
            <v>0</v>
          </cell>
          <cell r="J329">
            <v>0</v>
          </cell>
          <cell r="K329">
            <v>1</v>
          </cell>
          <cell r="L329">
            <v>0</v>
          </cell>
          <cell r="M329">
            <v>0</v>
          </cell>
          <cell r="N329">
            <v>0</v>
          </cell>
          <cell r="O329">
            <v>0</v>
          </cell>
          <cell r="P329">
            <v>0</v>
          </cell>
          <cell r="Q329">
            <v>1</v>
          </cell>
          <cell r="R329">
            <v>0</v>
          </cell>
          <cell r="S329">
            <v>14</v>
          </cell>
          <cell r="T329">
            <v>2</v>
          </cell>
          <cell r="U329">
            <v>0</v>
          </cell>
          <cell r="V329">
            <v>0</v>
          </cell>
          <cell r="W329">
            <v>1</v>
          </cell>
          <cell r="X329">
            <v>0</v>
          </cell>
          <cell r="Y329">
            <v>0</v>
          </cell>
          <cell r="Z329">
            <v>0</v>
          </cell>
        </row>
        <row r="330">
          <cell r="A330" t="str">
            <v>MÁV Rt.L.N1998</v>
          </cell>
          <cell r="B330" t="str">
            <v>HU</v>
          </cell>
          <cell r="C330" t="str">
            <v>MÁV Rt.</v>
          </cell>
          <cell r="D330">
            <v>1998</v>
          </cell>
          <cell r="E330" t="str">
            <v>L.N</v>
          </cell>
          <cell r="F330" t="str">
            <v>...</v>
          </cell>
          <cell r="G330" t="str">
            <v>...</v>
          </cell>
          <cell r="H330" t="str">
            <v>...</v>
          </cell>
          <cell r="I330" t="str">
            <v>...</v>
          </cell>
          <cell r="J330" t="str">
            <v>...</v>
          </cell>
          <cell r="K330" t="str">
            <v>...</v>
          </cell>
          <cell r="L330" t="str">
            <v>...</v>
          </cell>
          <cell r="M330" t="str">
            <v>...</v>
          </cell>
          <cell r="N330" t="str">
            <v>...</v>
          </cell>
          <cell r="O330" t="str">
            <v>...</v>
          </cell>
          <cell r="P330" t="str">
            <v>...</v>
          </cell>
          <cell r="Q330" t="str">
            <v>...</v>
          </cell>
          <cell r="R330" t="str">
            <v>...</v>
          </cell>
          <cell r="S330" t="str">
            <v>...</v>
          </cell>
          <cell r="T330" t="str">
            <v>...</v>
          </cell>
          <cell r="U330" t="str">
            <v>...</v>
          </cell>
          <cell r="V330" t="str">
            <v>...</v>
          </cell>
          <cell r="W330" t="str">
            <v>...</v>
          </cell>
          <cell r="X330" t="str">
            <v>...</v>
          </cell>
          <cell r="Y330" t="str">
            <v>...</v>
          </cell>
          <cell r="Z330" t="str">
            <v>...</v>
          </cell>
        </row>
        <row r="331">
          <cell r="A331" t="str">
            <v>MÁV Rt.L.N.E1999</v>
          </cell>
          <cell r="B331" t="str">
            <v>HU</v>
          </cell>
          <cell r="C331" t="str">
            <v>MÁV Rt.</v>
          </cell>
          <cell r="D331">
            <v>1999</v>
          </cell>
          <cell r="E331" t="str">
            <v>L.N.E</v>
          </cell>
          <cell r="F331" t="str">
            <v>...</v>
          </cell>
          <cell r="G331" t="str">
            <v>...</v>
          </cell>
          <cell r="H331" t="str">
            <v>...</v>
          </cell>
          <cell r="I331" t="str">
            <v>...</v>
          </cell>
          <cell r="J331" t="str">
            <v>...</v>
          </cell>
          <cell r="K331" t="str">
            <v>...</v>
          </cell>
          <cell r="L331" t="str">
            <v>...</v>
          </cell>
          <cell r="M331" t="str">
            <v>...</v>
          </cell>
          <cell r="N331" t="str">
            <v>...</v>
          </cell>
          <cell r="O331" t="str">
            <v>...</v>
          </cell>
          <cell r="P331" t="str">
            <v>...</v>
          </cell>
          <cell r="Q331" t="str">
            <v>...</v>
          </cell>
          <cell r="R331" t="str">
            <v>...</v>
          </cell>
          <cell r="S331" t="str">
            <v>...</v>
          </cell>
          <cell r="T331" t="str">
            <v>...</v>
          </cell>
          <cell r="U331" t="str">
            <v>...</v>
          </cell>
          <cell r="V331" t="str">
            <v>...</v>
          </cell>
          <cell r="W331" t="str">
            <v>...</v>
          </cell>
          <cell r="X331" t="str">
            <v>...</v>
          </cell>
          <cell r="Y331" t="str">
            <v>...</v>
          </cell>
          <cell r="Z331" t="str">
            <v>...</v>
          </cell>
        </row>
        <row r="332">
          <cell r="A332" t="str">
            <v>MÁV Rt.E1999</v>
          </cell>
          <cell r="B332" t="str">
            <v>HU</v>
          </cell>
          <cell r="C332" t="str">
            <v>MÁV Rt.</v>
          </cell>
          <cell r="D332">
            <v>1999</v>
          </cell>
          <cell r="E332" t="str">
            <v>E</v>
          </cell>
          <cell r="F332">
            <v>2</v>
          </cell>
          <cell r="G332">
            <v>30</v>
          </cell>
          <cell r="H332">
            <v>0</v>
          </cell>
          <cell r="I332">
            <v>0</v>
          </cell>
          <cell r="J332">
            <v>0</v>
          </cell>
          <cell r="K332">
            <v>1</v>
          </cell>
          <cell r="L332">
            <v>0</v>
          </cell>
          <cell r="M332">
            <v>0</v>
          </cell>
          <cell r="N332">
            <v>0</v>
          </cell>
          <cell r="O332">
            <v>0</v>
          </cell>
          <cell r="P332">
            <v>0</v>
          </cell>
          <cell r="Q332">
            <v>2</v>
          </cell>
          <cell r="R332">
            <v>0</v>
          </cell>
          <cell r="S332">
            <v>30</v>
          </cell>
          <cell r="T332">
            <v>15</v>
          </cell>
          <cell r="U332">
            <v>0</v>
          </cell>
          <cell r="V332">
            <v>0</v>
          </cell>
          <cell r="W332">
            <v>1</v>
          </cell>
          <cell r="X332">
            <v>0</v>
          </cell>
          <cell r="Y332">
            <v>0</v>
          </cell>
          <cell r="Z332">
            <v>0</v>
          </cell>
        </row>
        <row r="333">
          <cell r="A333" t="str">
            <v>MTABN1999</v>
          </cell>
          <cell r="B333" t="str">
            <v>SE</v>
          </cell>
          <cell r="C333" t="str">
            <v>MTAB</v>
          </cell>
          <cell r="D333">
            <v>1999</v>
          </cell>
          <cell r="E333" t="str">
            <v>N</v>
          </cell>
          <cell r="F333">
            <v>0</v>
          </cell>
          <cell r="G333" t="str">
            <v>...</v>
          </cell>
          <cell r="H333" t="str">
            <v>...</v>
          </cell>
          <cell r="I333" t="str">
            <v>...</v>
          </cell>
          <cell r="J333" t="str">
            <v>...</v>
          </cell>
          <cell r="K333">
            <v>0</v>
          </cell>
          <cell r="L333">
            <v>0</v>
          </cell>
          <cell r="M333">
            <v>0</v>
          </cell>
          <cell r="N333">
            <v>0</v>
          </cell>
          <cell r="O333">
            <v>0</v>
          </cell>
          <cell r="P333">
            <v>0</v>
          </cell>
          <cell r="Q333">
            <v>0</v>
          </cell>
          <cell r="R333">
            <v>0</v>
          </cell>
          <cell r="S333" t="str">
            <v>...</v>
          </cell>
          <cell r="T333" t="str">
            <v>...</v>
          </cell>
          <cell r="U333" t="str">
            <v>...</v>
          </cell>
          <cell r="V333" t="str">
            <v>...</v>
          </cell>
          <cell r="W333">
            <v>0</v>
          </cell>
          <cell r="X333">
            <v>0</v>
          </cell>
          <cell r="Y333">
            <v>0</v>
          </cell>
          <cell r="Z333">
            <v>0</v>
          </cell>
        </row>
        <row r="334">
          <cell r="A334" t="str">
            <v>MTABN1998</v>
          </cell>
          <cell r="B334" t="str">
            <v>SE</v>
          </cell>
          <cell r="C334" t="str">
            <v>MTAB</v>
          </cell>
          <cell r="D334">
            <v>1998</v>
          </cell>
          <cell r="E334" t="str">
            <v>N</v>
          </cell>
          <cell r="F334">
            <v>0</v>
          </cell>
          <cell r="G334" t="str">
            <v>...</v>
          </cell>
          <cell r="H334" t="str">
            <v>...</v>
          </cell>
          <cell r="I334" t="str">
            <v>...</v>
          </cell>
          <cell r="J334" t="str">
            <v>...</v>
          </cell>
          <cell r="K334">
            <v>0</v>
          </cell>
          <cell r="L334">
            <v>0</v>
          </cell>
          <cell r="M334">
            <v>0</v>
          </cell>
          <cell r="N334">
            <v>0</v>
          </cell>
          <cell r="O334">
            <v>0</v>
          </cell>
          <cell r="P334">
            <v>0</v>
          </cell>
          <cell r="Q334">
            <v>0</v>
          </cell>
          <cell r="R334">
            <v>0</v>
          </cell>
          <cell r="S334" t="str">
            <v>...</v>
          </cell>
          <cell r="T334" t="str">
            <v>...</v>
          </cell>
          <cell r="U334" t="str">
            <v>...</v>
          </cell>
          <cell r="V334" t="str">
            <v>...</v>
          </cell>
          <cell r="W334">
            <v>0</v>
          </cell>
          <cell r="X334">
            <v>0</v>
          </cell>
          <cell r="Y334">
            <v>0</v>
          </cell>
          <cell r="Z334">
            <v>0</v>
          </cell>
        </row>
        <row r="335">
          <cell r="A335" t="str">
            <v>MTASN1999</v>
          </cell>
          <cell r="B335" t="str">
            <v>NO</v>
          </cell>
          <cell r="C335" t="str">
            <v>MTAS</v>
          </cell>
          <cell r="D335">
            <v>1999</v>
          </cell>
          <cell r="E335" t="str">
            <v>N</v>
          </cell>
          <cell r="F335">
            <v>0</v>
          </cell>
          <cell r="G335">
            <v>0</v>
          </cell>
          <cell r="H335">
            <v>0</v>
          </cell>
          <cell r="I335" t="str">
            <v>...</v>
          </cell>
          <cell r="J335" t="str">
            <v>...</v>
          </cell>
          <cell r="K335">
            <v>0</v>
          </cell>
          <cell r="L335">
            <v>0</v>
          </cell>
          <cell r="M335">
            <v>0</v>
          </cell>
          <cell r="N335">
            <v>0</v>
          </cell>
          <cell r="O335">
            <v>0</v>
          </cell>
          <cell r="P335">
            <v>0</v>
          </cell>
          <cell r="Q335">
            <v>0</v>
          </cell>
          <cell r="R335">
            <v>0</v>
          </cell>
          <cell r="S335">
            <v>0</v>
          </cell>
          <cell r="T335">
            <v>0</v>
          </cell>
          <cell r="U335" t="str">
            <v>...</v>
          </cell>
          <cell r="V335" t="str">
            <v>...</v>
          </cell>
          <cell r="W335">
            <v>0</v>
          </cell>
          <cell r="X335">
            <v>0</v>
          </cell>
          <cell r="Y335">
            <v>0</v>
          </cell>
          <cell r="Z335">
            <v>0</v>
          </cell>
        </row>
        <row r="336">
          <cell r="A336" t="str">
            <v>MTASN1998</v>
          </cell>
          <cell r="B336" t="str">
            <v>NO</v>
          </cell>
          <cell r="C336" t="str">
            <v>MTAS</v>
          </cell>
          <cell r="D336">
            <v>1998</v>
          </cell>
          <cell r="E336" t="str">
            <v>N</v>
          </cell>
          <cell r="F336">
            <v>0</v>
          </cell>
          <cell r="G336">
            <v>0</v>
          </cell>
          <cell r="H336">
            <v>0</v>
          </cell>
          <cell r="I336" t="str">
            <v>...</v>
          </cell>
          <cell r="J336" t="str">
            <v>...</v>
          </cell>
          <cell r="K336">
            <v>0</v>
          </cell>
          <cell r="L336">
            <v>0</v>
          </cell>
          <cell r="M336">
            <v>0</v>
          </cell>
          <cell r="N336">
            <v>0</v>
          </cell>
          <cell r="O336">
            <v>0</v>
          </cell>
          <cell r="P336">
            <v>0</v>
          </cell>
          <cell r="Q336">
            <v>0</v>
          </cell>
          <cell r="R336">
            <v>0</v>
          </cell>
          <cell r="S336">
            <v>0</v>
          </cell>
          <cell r="T336">
            <v>0</v>
          </cell>
          <cell r="U336" t="str">
            <v>...</v>
          </cell>
          <cell r="V336" t="str">
            <v>...</v>
          </cell>
          <cell r="W336">
            <v>0</v>
          </cell>
          <cell r="X336">
            <v>0</v>
          </cell>
          <cell r="Y336">
            <v>0</v>
          </cell>
          <cell r="Z336">
            <v>0</v>
          </cell>
        </row>
        <row r="337">
          <cell r="A337" t="str">
            <v>MTZL1999</v>
          </cell>
          <cell r="B337" t="str">
            <v>MN</v>
          </cell>
          <cell r="C337" t="str">
            <v>MTZ</v>
          </cell>
          <cell r="D337">
            <v>1999</v>
          </cell>
          <cell r="E337" t="str">
            <v>L</v>
          </cell>
          <cell r="F337">
            <v>0</v>
          </cell>
          <cell r="G337">
            <v>107</v>
          </cell>
          <cell r="H337" t="str">
            <v>...</v>
          </cell>
          <cell r="I337">
            <v>0</v>
          </cell>
          <cell r="J337">
            <v>0</v>
          </cell>
          <cell r="K337">
            <v>0</v>
          </cell>
          <cell r="L337">
            <v>0</v>
          </cell>
          <cell r="M337">
            <v>0</v>
          </cell>
          <cell r="N337">
            <v>0</v>
          </cell>
          <cell r="O337">
            <v>0</v>
          </cell>
          <cell r="P337">
            <v>0</v>
          </cell>
          <cell r="Q337">
            <v>0</v>
          </cell>
          <cell r="R337">
            <v>0</v>
          </cell>
          <cell r="S337">
            <v>69</v>
          </cell>
          <cell r="T337">
            <v>8</v>
          </cell>
          <cell r="U337">
            <v>0</v>
          </cell>
          <cell r="V337">
            <v>0</v>
          </cell>
          <cell r="W337">
            <v>0</v>
          </cell>
          <cell r="X337">
            <v>0</v>
          </cell>
          <cell r="Y337">
            <v>0</v>
          </cell>
          <cell r="Z337">
            <v>0</v>
          </cell>
        </row>
        <row r="338">
          <cell r="A338" t="str">
            <v>MTZL1998</v>
          </cell>
          <cell r="B338" t="str">
            <v>MN</v>
          </cell>
          <cell r="C338" t="str">
            <v>MTZ</v>
          </cell>
          <cell r="D338">
            <v>1998</v>
          </cell>
          <cell r="E338" t="str">
            <v>L</v>
          </cell>
          <cell r="F338">
            <v>0</v>
          </cell>
          <cell r="G338">
            <v>107</v>
          </cell>
          <cell r="H338" t="str">
            <v>...</v>
          </cell>
          <cell r="I338">
            <v>0</v>
          </cell>
          <cell r="J338">
            <v>0</v>
          </cell>
          <cell r="K338">
            <v>0</v>
          </cell>
          <cell r="L338">
            <v>0</v>
          </cell>
          <cell r="M338">
            <v>0</v>
          </cell>
          <cell r="N338">
            <v>0</v>
          </cell>
          <cell r="O338">
            <v>0</v>
          </cell>
          <cell r="P338">
            <v>0</v>
          </cell>
          <cell r="Q338">
            <v>0</v>
          </cell>
          <cell r="R338">
            <v>0</v>
          </cell>
          <cell r="S338" t="str">
            <v>...</v>
          </cell>
          <cell r="T338" t="str">
            <v>...</v>
          </cell>
          <cell r="U338">
            <v>0</v>
          </cell>
          <cell r="V338">
            <v>0</v>
          </cell>
          <cell r="W338">
            <v>0</v>
          </cell>
          <cell r="X338">
            <v>0</v>
          </cell>
          <cell r="Y338">
            <v>0</v>
          </cell>
          <cell r="Z338">
            <v>0</v>
          </cell>
        </row>
        <row r="339">
          <cell r="A339" t="str">
            <v>NIRL1998</v>
          </cell>
          <cell r="B339" t="str">
            <v>GB</v>
          </cell>
          <cell r="C339" t="str">
            <v>NIR</v>
          </cell>
          <cell r="D339">
            <v>1998</v>
          </cell>
          <cell r="E339" t="str">
            <v>L</v>
          </cell>
          <cell r="F339">
            <v>0</v>
          </cell>
          <cell r="G339">
            <v>7</v>
          </cell>
          <cell r="H339">
            <v>5</v>
          </cell>
          <cell r="I339">
            <v>0</v>
          </cell>
          <cell r="J339">
            <v>0</v>
          </cell>
          <cell r="K339">
            <v>0</v>
          </cell>
          <cell r="L339">
            <v>30</v>
          </cell>
          <cell r="M339">
            <v>84</v>
          </cell>
          <cell r="N339">
            <v>0</v>
          </cell>
          <cell r="O339">
            <v>0</v>
          </cell>
          <cell r="P339">
            <v>0</v>
          </cell>
          <cell r="Q339">
            <v>0</v>
          </cell>
          <cell r="R339">
            <v>0</v>
          </cell>
          <cell r="S339">
            <v>7</v>
          </cell>
          <cell r="T339">
            <v>1</v>
          </cell>
          <cell r="U339">
            <v>0</v>
          </cell>
          <cell r="V339">
            <v>0</v>
          </cell>
          <cell r="W339">
            <v>30</v>
          </cell>
          <cell r="X339">
            <v>7</v>
          </cell>
          <cell r="Y339">
            <v>0</v>
          </cell>
          <cell r="Z339">
            <v>0</v>
          </cell>
        </row>
        <row r="340">
          <cell r="A340" t="str">
            <v>NIRL1999</v>
          </cell>
          <cell r="B340" t="str">
            <v>GB</v>
          </cell>
          <cell r="C340" t="str">
            <v>NIR</v>
          </cell>
          <cell r="D340">
            <v>1999</v>
          </cell>
          <cell r="E340" t="str">
            <v>L</v>
          </cell>
          <cell r="F340">
            <v>0</v>
          </cell>
          <cell r="G340">
            <v>4</v>
          </cell>
          <cell r="H340" t="str">
            <v>...</v>
          </cell>
          <cell r="I340">
            <v>0</v>
          </cell>
          <cell r="J340">
            <v>0</v>
          </cell>
          <cell r="K340">
            <v>0</v>
          </cell>
          <cell r="L340" t="str">
            <v>...</v>
          </cell>
          <cell r="M340">
            <v>86</v>
          </cell>
          <cell r="N340">
            <v>0</v>
          </cell>
          <cell r="O340">
            <v>0</v>
          </cell>
          <cell r="P340">
            <v>0</v>
          </cell>
          <cell r="Q340">
            <v>0</v>
          </cell>
          <cell r="R340">
            <v>0</v>
          </cell>
          <cell r="S340" t="str">
            <v>...</v>
          </cell>
          <cell r="T340" t="str">
            <v>...</v>
          </cell>
          <cell r="U340">
            <v>0</v>
          </cell>
          <cell r="V340">
            <v>0</v>
          </cell>
          <cell r="W340" t="str">
            <v>...</v>
          </cell>
          <cell r="X340" t="str">
            <v>...</v>
          </cell>
          <cell r="Y340">
            <v>0</v>
          </cell>
          <cell r="Z340">
            <v>0</v>
          </cell>
        </row>
        <row r="341">
          <cell r="A341" t="str">
            <v>NRCTotal1999</v>
          </cell>
          <cell r="B341" t="str">
            <v>NG</v>
          </cell>
          <cell r="C341" t="str">
            <v>NRC</v>
          </cell>
          <cell r="D341">
            <v>1999</v>
          </cell>
          <cell r="E341" t="str">
            <v>Total</v>
          </cell>
          <cell r="F341" t="str">
            <v>...</v>
          </cell>
          <cell r="G341" t="str">
            <v>...</v>
          </cell>
          <cell r="H341" t="str">
            <v>...</v>
          </cell>
          <cell r="I341">
            <v>0</v>
          </cell>
          <cell r="J341">
            <v>0</v>
          </cell>
          <cell r="K341">
            <v>0</v>
          </cell>
          <cell r="L341">
            <v>0</v>
          </cell>
          <cell r="M341">
            <v>0</v>
          </cell>
          <cell r="N341">
            <v>0</v>
          </cell>
          <cell r="O341">
            <v>0</v>
          </cell>
          <cell r="P341">
            <v>0</v>
          </cell>
          <cell r="Q341">
            <v>0</v>
          </cell>
          <cell r="R341">
            <v>0</v>
          </cell>
          <cell r="S341" t="str">
            <v>...</v>
          </cell>
          <cell r="T341" t="str">
            <v>...</v>
          </cell>
          <cell r="U341">
            <v>0</v>
          </cell>
          <cell r="V341">
            <v>0</v>
          </cell>
          <cell r="W341">
            <v>0</v>
          </cell>
          <cell r="X341">
            <v>0</v>
          </cell>
          <cell r="Y341">
            <v>0</v>
          </cell>
          <cell r="Z341" t="str">
            <v>...</v>
          </cell>
        </row>
        <row r="342">
          <cell r="A342" t="str">
            <v>NRCE1998</v>
          </cell>
          <cell r="B342" t="str">
            <v>NG</v>
          </cell>
          <cell r="C342" t="str">
            <v>NRC</v>
          </cell>
          <cell r="D342">
            <v>1998</v>
          </cell>
          <cell r="E342" t="str">
            <v>E</v>
          </cell>
          <cell r="F342" t="str">
            <v>...</v>
          </cell>
          <cell r="G342" t="str">
            <v>...</v>
          </cell>
          <cell r="H342" t="str">
            <v>...</v>
          </cell>
          <cell r="I342" t="str">
            <v>...</v>
          </cell>
          <cell r="J342" t="str">
            <v>...</v>
          </cell>
          <cell r="K342" t="str">
            <v>...</v>
          </cell>
          <cell r="L342" t="str">
            <v>...</v>
          </cell>
          <cell r="M342" t="str">
            <v>...</v>
          </cell>
          <cell r="N342" t="str">
            <v>...</v>
          </cell>
          <cell r="O342" t="str">
            <v>...</v>
          </cell>
          <cell r="P342" t="str">
            <v>...</v>
          </cell>
          <cell r="Q342" t="str">
            <v>...</v>
          </cell>
          <cell r="R342" t="str">
            <v>...</v>
          </cell>
          <cell r="S342" t="str">
            <v>...</v>
          </cell>
          <cell r="T342" t="str">
            <v>...</v>
          </cell>
          <cell r="U342" t="str">
            <v>...</v>
          </cell>
          <cell r="V342" t="str">
            <v>...</v>
          </cell>
          <cell r="W342" t="str">
            <v>...</v>
          </cell>
          <cell r="X342" t="str">
            <v>...</v>
          </cell>
          <cell r="Y342" t="str">
            <v>...</v>
          </cell>
          <cell r="Z342" t="str">
            <v>...</v>
          </cell>
        </row>
        <row r="343">
          <cell r="A343" t="str">
            <v>NRCE1999</v>
          </cell>
          <cell r="B343" t="str">
            <v>NG</v>
          </cell>
          <cell r="C343" t="str">
            <v>NRC</v>
          </cell>
          <cell r="D343">
            <v>1999</v>
          </cell>
          <cell r="E343" t="str">
            <v>E</v>
          </cell>
          <cell r="F343" t="str">
            <v>...</v>
          </cell>
          <cell r="G343" t="str">
            <v>...</v>
          </cell>
          <cell r="H343" t="str">
            <v>...</v>
          </cell>
          <cell r="I343" t="str">
            <v>...</v>
          </cell>
          <cell r="J343" t="str">
            <v>...</v>
          </cell>
          <cell r="K343" t="str">
            <v>...</v>
          </cell>
          <cell r="L343" t="str">
            <v>...</v>
          </cell>
          <cell r="M343" t="str">
            <v>...</v>
          </cell>
          <cell r="N343" t="str">
            <v>...</v>
          </cell>
          <cell r="O343" t="str">
            <v>...</v>
          </cell>
          <cell r="P343" t="str">
            <v>...</v>
          </cell>
          <cell r="Q343" t="str">
            <v>...</v>
          </cell>
          <cell r="R343" t="str">
            <v>...</v>
          </cell>
          <cell r="S343" t="str">
            <v>...</v>
          </cell>
          <cell r="T343" t="str">
            <v>...</v>
          </cell>
          <cell r="U343" t="str">
            <v>...</v>
          </cell>
          <cell r="V343" t="str">
            <v>...</v>
          </cell>
          <cell r="W343" t="str">
            <v>...</v>
          </cell>
          <cell r="X343" t="str">
            <v>...</v>
          </cell>
          <cell r="Y343" t="str">
            <v>...</v>
          </cell>
          <cell r="Z343" t="str">
            <v>...</v>
          </cell>
        </row>
        <row r="344">
          <cell r="A344" t="str">
            <v>NRCN1998</v>
          </cell>
          <cell r="B344" t="str">
            <v>NG</v>
          </cell>
          <cell r="C344" t="str">
            <v>NRC</v>
          </cell>
          <cell r="D344">
            <v>1998</v>
          </cell>
          <cell r="E344" t="str">
            <v>N</v>
          </cell>
          <cell r="F344" t="str">
            <v>...</v>
          </cell>
          <cell r="G344" t="str">
            <v>...</v>
          </cell>
          <cell r="H344" t="str">
            <v>...</v>
          </cell>
          <cell r="I344" t="str">
            <v>...</v>
          </cell>
          <cell r="J344" t="str">
            <v>...</v>
          </cell>
          <cell r="K344" t="str">
            <v>...</v>
          </cell>
          <cell r="L344" t="str">
            <v>...</v>
          </cell>
          <cell r="M344" t="str">
            <v>...</v>
          </cell>
          <cell r="N344" t="str">
            <v>...</v>
          </cell>
          <cell r="O344" t="str">
            <v>...</v>
          </cell>
          <cell r="P344" t="str">
            <v>...</v>
          </cell>
          <cell r="Q344" t="str">
            <v>...</v>
          </cell>
          <cell r="R344" t="str">
            <v>...</v>
          </cell>
          <cell r="S344" t="str">
            <v>...</v>
          </cell>
          <cell r="T344" t="str">
            <v>...</v>
          </cell>
          <cell r="U344" t="str">
            <v>...</v>
          </cell>
          <cell r="V344" t="str">
            <v>...</v>
          </cell>
          <cell r="W344" t="str">
            <v>...</v>
          </cell>
          <cell r="X344" t="str">
            <v>...</v>
          </cell>
          <cell r="Y344" t="str">
            <v>...</v>
          </cell>
          <cell r="Z344" t="str">
            <v>...</v>
          </cell>
        </row>
        <row r="345">
          <cell r="A345" t="str">
            <v>NRCN.E1999</v>
          </cell>
          <cell r="B345" t="str">
            <v>NG</v>
          </cell>
          <cell r="C345" t="str">
            <v>NRC</v>
          </cell>
          <cell r="D345">
            <v>1999</v>
          </cell>
          <cell r="E345" t="str">
            <v>N.E</v>
          </cell>
          <cell r="F345" t="str">
            <v>...</v>
          </cell>
          <cell r="G345" t="str">
            <v>...</v>
          </cell>
          <cell r="H345" t="str">
            <v>...</v>
          </cell>
          <cell r="I345" t="str">
            <v>...</v>
          </cell>
          <cell r="J345" t="str">
            <v>...</v>
          </cell>
          <cell r="K345" t="str">
            <v>...</v>
          </cell>
          <cell r="L345" t="str">
            <v>...</v>
          </cell>
          <cell r="M345" t="str">
            <v>...</v>
          </cell>
          <cell r="N345" t="str">
            <v>...</v>
          </cell>
          <cell r="O345" t="str">
            <v>...</v>
          </cell>
          <cell r="P345" t="str">
            <v>...</v>
          </cell>
          <cell r="Q345" t="str">
            <v>...</v>
          </cell>
          <cell r="R345" t="str">
            <v>...</v>
          </cell>
          <cell r="S345" t="str">
            <v>...</v>
          </cell>
          <cell r="T345" t="str">
            <v>...</v>
          </cell>
          <cell r="U345" t="str">
            <v>...</v>
          </cell>
          <cell r="V345" t="str">
            <v>...</v>
          </cell>
          <cell r="W345" t="str">
            <v>...</v>
          </cell>
          <cell r="X345" t="str">
            <v>...</v>
          </cell>
          <cell r="Y345" t="str">
            <v>...</v>
          </cell>
          <cell r="Z345" t="str">
            <v>...</v>
          </cell>
        </row>
        <row r="346">
          <cell r="A346" t="str">
            <v>NRCTotal1998</v>
          </cell>
          <cell r="B346" t="str">
            <v>NG</v>
          </cell>
          <cell r="C346" t="str">
            <v>NRC</v>
          </cell>
          <cell r="D346">
            <v>1998</v>
          </cell>
          <cell r="E346" t="str">
            <v>Total</v>
          </cell>
          <cell r="F346" t="str">
            <v>...</v>
          </cell>
          <cell r="G346" t="str">
            <v>...</v>
          </cell>
          <cell r="H346" t="str">
            <v>...</v>
          </cell>
          <cell r="I346">
            <v>0</v>
          </cell>
          <cell r="J346">
            <v>0</v>
          </cell>
          <cell r="K346">
            <v>0</v>
          </cell>
          <cell r="L346">
            <v>0</v>
          </cell>
          <cell r="M346">
            <v>0</v>
          </cell>
          <cell r="N346">
            <v>0</v>
          </cell>
          <cell r="O346">
            <v>0</v>
          </cell>
          <cell r="P346">
            <v>0</v>
          </cell>
          <cell r="Q346">
            <v>0</v>
          </cell>
          <cell r="R346">
            <v>0</v>
          </cell>
          <cell r="S346" t="str">
            <v>...</v>
          </cell>
          <cell r="T346" t="str">
            <v>...</v>
          </cell>
          <cell r="U346">
            <v>0</v>
          </cell>
          <cell r="V346">
            <v>0</v>
          </cell>
          <cell r="W346">
            <v>0</v>
          </cell>
          <cell r="X346">
            <v>0</v>
          </cell>
          <cell r="Y346">
            <v>0</v>
          </cell>
          <cell r="Z346">
            <v>0</v>
          </cell>
        </row>
        <row r="347">
          <cell r="A347" t="str">
            <v>NRCN1999</v>
          </cell>
          <cell r="B347" t="str">
            <v>NG</v>
          </cell>
          <cell r="C347" t="str">
            <v>NRC</v>
          </cell>
          <cell r="D347">
            <v>1999</v>
          </cell>
          <cell r="E347" t="str">
            <v>N</v>
          </cell>
          <cell r="F347" t="str">
            <v>...</v>
          </cell>
          <cell r="G347" t="str">
            <v>...</v>
          </cell>
          <cell r="H347" t="str">
            <v>...</v>
          </cell>
          <cell r="I347" t="str">
            <v>...</v>
          </cell>
          <cell r="J347" t="str">
            <v>...</v>
          </cell>
          <cell r="K347" t="str">
            <v>...</v>
          </cell>
          <cell r="L347" t="str">
            <v>...</v>
          </cell>
          <cell r="M347" t="str">
            <v>...</v>
          </cell>
          <cell r="N347" t="str">
            <v>...</v>
          </cell>
          <cell r="O347" t="str">
            <v>...</v>
          </cell>
          <cell r="P347" t="str">
            <v>...</v>
          </cell>
          <cell r="Q347" t="str">
            <v>...</v>
          </cell>
          <cell r="R347" t="str">
            <v>...</v>
          </cell>
          <cell r="S347" t="str">
            <v>...</v>
          </cell>
          <cell r="T347" t="str">
            <v>...</v>
          </cell>
          <cell r="U347" t="str">
            <v>...</v>
          </cell>
          <cell r="V347" t="str">
            <v>...</v>
          </cell>
          <cell r="W347" t="str">
            <v>...</v>
          </cell>
          <cell r="X347" t="str">
            <v>...</v>
          </cell>
          <cell r="Y347" t="str">
            <v>...</v>
          </cell>
          <cell r="Z347" t="str">
            <v>...</v>
          </cell>
        </row>
        <row r="348">
          <cell r="A348" t="str">
            <v>NRCN.E1998</v>
          </cell>
          <cell r="B348" t="str">
            <v>NG</v>
          </cell>
          <cell r="C348" t="str">
            <v>NRC</v>
          </cell>
          <cell r="D348">
            <v>1998</v>
          </cell>
          <cell r="E348" t="str">
            <v>N.E</v>
          </cell>
          <cell r="F348" t="str">
            <v>...</v>
          </cell>
          <cell r="G348" t="str">
            <v>...</v>
          </cell>
          <cell r="H348" t="str">
            <v>...</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row>
        <row r="349">
          <cell r="A349" t="str">
            <v>NSN1999</v>
          </cell>
          <cell r="B349" t="str">
            <v>NL</v>
          </cell>
          <cell r="C349" t="str">
            <v>NS</v>
          </cell>
          <cell r="D349">
            <v>1999</v>
          </cell>
          <cell r="E349" t="str">
            <v>N</v>
          </cell>
          <cell r="F349" t="str">
            <v>...</v>
          </cell>
          <cell r="G349" t="str">
            <v>...</v>
          </cell>
          <cell r="H349" t="str">
            <v>...</v>
          </cell>
          <cell r="I349" t="str">
            <v>...</v>
          </cell>
          <cell r="J349" t="str">
            <v>...</v>
          </cell>
          <cell r="K349" t="str">
            <v>...</v>
          </cell>
          <cell r="L349" t="str">
            <v>...</v>
          </cell>
          <cell r="M349" t="str">
            <v>...</v>
          </cell>
          <cell r="N349" t="str">
            <v>...</v>
          </cell>
          <cell r="O349" t="str">
            <v>...</v>
          </cell>
          <cell r="P349" t="str">
            <v>...</v>
          </cell>
          <cell r="Q349" t="str">
            <v>...</v>
          </cell>
          <cell r="R349" t="str">
            <v>...</v>
          </cell>
          <cell r="S349" t="str">
            <v>...</v>
          </cell>
          <cell r="T349" t="str">
            <v>...</v>
          </cell>
          <cell r="U349" t="str">
            <v>...</v>
          </cell>
          <cell r="V349" t="str">
            <v>...</v>
          </cell>
          <cell r="W349" t="str">
            <v>...</v>
          </cell>
          <cell r="X349" t="str">
            <v>...</v>
          </cell>
          <cell r="Y349" t="str">
            <v>...</v>
          </cell>
          <cell r="Z349" t="str">
            <v>...</v>
          </cell>
        </row>
        <row r="350">
          <cell r="A350" t="str">
            <v>NSN1998</v>
          </cell>
          <cell r="B350" t="str">
            <v>NL</v>
          </cell>
          <cell r="C350" t="str">
            <v>NS</v>
          </cell>
          <cell r="D350">
            <v>1998</v>
          </cell>
          <cell r="E350" t="str">
            <v>N</v>
          </cell>
          <cell r="F350" t="str">
            <v>...</v>
          </cell>
          <cell r="G350" t="str">
            <v>...</v>
          </cell>
          <cell r="H350" t="str">
            <v>...</v>
          </cell>
          <cell r="I350" t="str">
            <v>...</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t="str">
            <v>...</v>
          </cell>
          <cell r="X350" t="str">
            <v>...</v>
          </cell>
          <cell r="Y350" t="str">
            <v>...</v>
          </cell>
          <cell r="Z350" t="str">
            <v>...</v>
          </cell>
        </row>
        <row r="351">
          <cell r="A351" t="str">
            <v>NS B.V.N1998</v>
          </cell>
          <cell r="B351" t="str">
            <v>NL</v>
          </cell>
          <cell r="C351" t="str">
            <v>NS B.V.</v>
          </cell>
          <cell r="D351">
            <v>1998</v>
          </cell>
          <cell r="E351" t="str">
            <v>N</v>
          </cell>
          <cell r="F351">
            <v>0</v>
          </cell>
          <cell r="G351" t="str">
            <v>...</v>
          </cell>
          <cell r="H351" t="str">
            <v>...</v>
          </cell>
          <cell r="I351" t="str">
            <v>...</v>
          </cell>
          <cell r="J351" t="str">
            <v>...</v>
          </cell>
          <cell r="K351">
            <v>0</v>
          </cell>
          <cell r="L351">
            <v>0</v>
          </cell>
          <cell r="M351">
            <v>0</v>
          </cell>
          <cell r="N351">
            <v>0</v>
          </cell>
          <cell r="O351">
            <v>0</v>
          </cell>
          <cell r="P351">
            <v>0</v>
          </cell>
          <cell r="Q351" t="str">
            <v>...</v>
          </cell>
          <cell r="R351" t="str">
            <v>...</v>
          </cell>
          <cell r="S351" t="str">
            <v>...</v>
          </cell>
          <cell r="T351" t="str">
            <v>...</v>
          </cell>
          <cell r="U351" t="str">
            <v>...</v>
          </cell>
          <cell r="V351" t="str">
            <v>...</v>
          </cell>
          <cell r="W351">
            <v>0</v>
          </cell>
          <cell r="X351">
            <v>0</v>
          </cell>
          <cell r="Y351">
            <v>0</v>
          </cell>
          <cell r="Z351">
            <v>0</v>
          </cell>
        </row>
        <row r="352">
          <cell r="A352" t="str">
            <v>NS B.V.N1999</v>
          </cell>
          <cell r="B352" t="str">
            <v>NL</v>
          </cell>
          <cell r="C352" t="str">
            <v>NS B.V.</v>
          </cell>
          <cell r="D352">
            <v>1999</v>
          </cell>
          <cell r="E352" t="str">
            <v>N</v>
          </cell>
          <cell r="F352">
            <v>0</v>
          </cell>
          <cell r="G352" t="str">
            <v>...</v>
          </cell>
          <cell r="H352" t="str">
            <v>...</v>
          </cell>
          <cell r="I352" t="str">
            <v>...</v>
          </cell>
          <cell r="J352" t="str">
            <v>...</v>
          </cell>
          <cell r="K352">
            <v>0</v>
          </cell>
          <cell r="L352">
            <v>0</v>
          </cell>
          <cell r="M352">
            <v>0</v>
          </cell>
          <cell r="N352">
            <v>0</v>
          </cell>
          <cell r="O352">
            <v>0</v>
          </cell>
          <cell r="P352">
            <v>0</v>
          </cell>
          <cell r="Q352" t="str">
            <v>...</v>
          </cell>
          <cell r="R352" t="str">
            <v>...</v>
          </cell>
          <cell r="S352" t="str">
            <v>...</v>
          </cell>
          <cell r="T352" t="str">
            <v>...</v>
          </cell>
          <cell r="U352" t="str">
            <v>...</v>
          </cell>
          <cell r="V352" t="str">
            <v>...</v>
          </cell>
          <cell r="W352">
            <v>0</v>
          </cell>
          <cell r="X352">
            <v>0</v>
          </cell>
          <cell r="Y352">
            <v>0</v>
          </cell>
          <cell r="Z352">
            <v>0</v>
          </cell>
        </row>
        <row r="353">
          <cell r="A353" t="str">
            <v>NS N.V.N1999</v>
          </cell>
          <cell r="B353" t="str">
            <v>NL</v>
          </cell>
          <cell r="C353" t="str">
            <v>NS N.V.</v>
          </cell>
          <cell r="D353">
            <v>1999</v>
          </cell>
          <cell r="E353" t="str">
            <v>N</v>
          </cell>
          <cell r="F353">
            <v>0</v>
          </cell>
          <cell r="G353" t="str">
            <v>...</v>
          </cell>
          <cell r="H353" t="str">
            <v>...</v>
          </cell>
          <cell r="I353" t="str">
            <v>...</v>
          </cell>
          <cell r="J353" t="str">
            <v>...</v>
          </cell>
          <cell r="K353" t="str">
            <v>...</v>
          </cell>
          <cell r="L353" t="str">
            <v>...</v>
          </cell>
          <cell r="M353" t="str">
            <v>...</v>
          </cell>
          <cell r="N353" t="str">
            <v>...</v>
          </cell>
          <cell r="O353" t="str">
            <v>...</v>
          </cell>
          <cell r="P353" t="str">
            <v>...</v>
          </cell>
          <cell r="Q353">
            <v>0</v>
          </cell>
          <cell r="R353">
            <v>0</v>
          </cell>
          <cell r="S353" t="str">
            <v>...</v>
          </cell>
          <cell r="T353" t="str">
            <v>...</v>
          </cell>
          <cell r="U353" t="str">
            <v>...</v>
          </cell>
          <cell r="V353" t="str">
            <v>...</v>
          </cell>
          <cell r="W353" t="str">
            <v>...</v>
          </cell>
          <cell r="X353" t="str">
            <v>...</v>
          </cell>
          <cell r="Y353" t="str">
            <v>...</v>
          </cell>
          <cell r="Z353" t="str">
            <v>...</v>
          </cell>
        </row>
        <row r="354">
          <cell r="A354" t="str">
            <v>NS N.V.N1998</v>
          </cell>
          <cell r="B354" t="str">
            <v>NL</v>
          </cell>
          <cell r="C354" t="str">
            <v>NS N.V.</v>
          </cell>
          <cell r="D354">
            <v>1998</v>
          </cell>
          <cell r="E354" t="str">
            <v>N</v>
          </cell>
          <cell r="F354">
            <v>0</v>
          </cell>
          <cell r="G354">
            <v>183</v>
          </cell>
          <cell r="H354" t="str">
            <v>...</v>
          </cell>
          <cell r="I354">
            <v>147</v>
          </cell>
          <cell r="J354" t="str">
            <v>...</v>
          </cell>
          <cell r="K354" t="str">
            <v>...</v>
          </cell>
          <cell r="L354" t="str">
            <v>...</v>
          </cell>
          <cell r="M354" t="str">
            <v>...</v>
          </cell>
          <cell r="N354" t="str">
            <v>...</v>
          </cell>
          <cell r="O354" t="str">
            <v>...</v>
          </cell>
          <cell r="P354" t="str">
            <v>...</v>
          </cell>
          <cell r="Q354">
            <v>0</v>
          </cell>
          <cell r="R354">
            <v>0</v>
          </cell>
          <cell r="S354">
            <v>183</v>
          </cell>
          <cell r="T354" t="str">
            <v>...</v>
          </cell>
          <cell r="U354">
            <v>178</v>
          </cell>
          <cell r="V354" t="str">
            <v>...</v>
          </cell>
          <cell r="W354" t="str">
            <v>...</v>
          </cell>
          <cell r="X354" t="str">
            <v>...</v>
          </cell>
          <cell r="Y354" t="str">
            <v>...</v>
          </cell>
          <cell r="Z354" t="str">
            <v>...</v>
          </cell>
        </row>
        <row r="355">
          <cell r="A355" t="str">
            <v>NSBN1999</v>
          </cell>
          <cell r="B355" t="str">
            <v>NO</v>
          </cell>
          <cell r="C355" t="str">
            <v>NSB</v>
          </cell>
          <cell r="D355">
            <v>1999</v>
          </cell>
          <cell r="E355" t="str">
            <v>N</v>
          </cell>
          <cell r="F355" t="str">
            <v>...</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row>
        <row r="356">
          <cell r="A356" t="str">
            <v>NSBN1998</v>
          </cell>
          <cell r="B356" t="str">
            <v>NO</v>
          </cell>
          <cell r="C356" t="str">
            <v>NSB</v>
          </cell>
          <cell r="D356">
            <v>1998</v>
          </cell>
          <cell r="E356" t="str">
            <v>N</v>
          </cell>
          <cell r="F356" t="str">
            <v>...</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row>
        <row r="357">
          <cell r="A357" t="str">
            <v>NSB BAN1999</v>
          </cell>
          <cell r="B357" t="str">
            <v>NO</v>
          </cell>
          <cell r="C357" t="str">
            <v>NSB BA</v>
          </cell>
          <cell r="D357">
            <v>1999</v>
          </cell>
          <cell r="E357" t="str">
            <v>N</v>
          </cell>
          <cell r="F357">
            <v>0</v>
          </cell>
          <cell r="G357">
            <v>93</v>
          </cell>
          <cell r="H357">
            <v>25</v>
          </cell>
          <cell r="I357">
            <v>92</v>
          </cell>
          <cell r="J357">
            <v>82</v>
          </cell>
          <cell r="K357">
            <v>0</v>
          </cell>
          <cell r="L357">
            <v>15</v>
          </cell>
          <cell r="M357">
            <v>30</v>
          </cell>
          <cell r="N357">
            <v>0</v>
          </cell>
          <cell r="O357">
            <v>130</v>
          </cell>
          <cell r="P357">
            <v>372</v>
          </cell>
          <cell r="Q357">
            <v>0</v>
          </cell>
          <cell r="R357">
            <v>0</v>
          </cell>
          <cell r="S357">
            <v>95</v>
          </cell>
          <cell r="T357" t="str">
            <v>...</v>
          </cell>
          <cell r="U357">
            <v>92</v>
          </cell>
          <cell r="V357" t="str">
            <v>...</v>
          </cell>
          <cell r="W357">
            <v>15</v>
          </cell>
          <cell r="X357" t="str">
            <v>...</v>
          </cell>
          <cell r="Y357">
            <v>128</v>
          </cell>
          <cell r="Z357" t="str">
            <v>...</v>
          </cell>
        </row>
        <row r="358">
          <cell r="A358" t="str">
            <v>NSB BAN1998</v>
          </cell>
          <cell r="B358" t="str">
            <v>NO</v>
          </cell>
          <cell r="C358" t="str">
            <v>NSB BA</v>
          </cell>
          <cell r="D358">
            <v>1998</v>
          </cell>
          <cell r="E358" t="str">
            <v>N</v>
          </cell>
          <cell r="F358">
            <v>0</v>
          </cell>
          <cell r="G358">
            <v>105</v>
          </cell>
          <cell r="H358">
            <v>37</v>
          </cell>
          <cell r="I358">
            <v>92</v>
          </cell>
          <cell r="J358">
            <v>82</v>
          </cell>
          <cell r="K358">
            <v>0</v>
          </cell>
          <cell r="L358">
            <v>15</v>
          </cell>
          <cell r="M358">
            <v>30</v>
          </cell>
          <cell r="N358">
            <v>0</v>
          </cell>
          <cell r="O358">
            <v>118</v>
          </cell>
          <cell r="P358">
            <v>331</v>
          </cell>
          <cell r="Q358">
            <v>0</v>
          </cell>
          <cell r="R358">
            <v>0</v>
          </cell>
          <cell r="S358">
            <v>104</v>
          </cell>
          <cell r="T358" t="str">
            <v>...</v>
          </cell>
          <cell r="U358">
            <v>93</v>
          </cell>
          <cell r="V358" t="str">
            <v>...</v>
          </cell>
          <cell r="W358">
            <v>15</v>
          </cell>
          <cell r="X358" t="str">
            <v>...</v>
          </cell>
          <cell r="Y358">
            <v>118</v>
          </cell>
          <cell r="Z358" t="str">
            <v>...</v>
          </cell>
        </row>
        <row r="359">
          <cell r="A359" t="str">
            <v>ÖBBN1999</v>
          </cell>
          <cell r="B359" t="str">
            <v>AT</v>
          </cell>
          <cell r="C359" t="str">
            <v>ÖBB</v>
          </cell>
          <cell r="D359">
            <v>1999</v>
          </cell>
          <cell r="E359" t="str">
            <v>N</v>
          </cell>
          <cell r="F359">
            <v>0</v>
          </cell>
          <cell r="G359">
            <v>430</v>
          </cell>
          <cell r="H359">
            <v>0</v>
          </cell>
          <cell r="I359">
            <v>699</v>
          </cell>
          <cell r="J359">
            <v>528</v>
          </cell>
          <cell r="K359">
            <v>100</v>
          </cell>
          <cell r="L359">
            <v>5</v>
          </cell>
          <cell r="M359">
            <v>10</v>
          </cell>
          <cell r="N359">
            <v>2</v>
          </cell>
          <cell r="O359">
            <v>221</v>
          </cell>
          <cell r="P359">
            <v>750</v>
          </cell>
          <cell r="Q359">
            <v>0</v>
          </cell>
          <cell r="R359">
            <v>0</v>
          </cell>
          <cell r="S359">
            <v>437</v>
          </cell>
          <cell r="T359">
            <v>61</v>
          </cell>
          <cell r="U359">
            <v>699</v>
          </cell>
          <cell r="V359">
            <v>79</v>
          </cell>
          <cell r="W359">
            <v>100</v>
          </cell>
          <cell r="X359">
            <v>5</v>
          </cell>
          <cell r="Y359">
            <v>215</v>
          </cell>
          <cell r="Z359">
            <v>8</v>
          </cell>
        </row>
        <row r="360">
          <cell r="A360" t="str">
            <v>ÖBBN1998</v>
          </cell>
          <cell r="B360" t="str">
            <v>AT</v>
          </cell>
          <cell r="C360" t="str">
            <v>ÖBB</v>
          </cell>
          <cell r="D360">
            <v>1998</v>
          </cell>
          <cell r="E360" t="str">
            <v>N</v>
          </cell>
          <cell r="F360">
            <v>0</v>
          </cell>
          <cell r="G360">
            <v>443</v>
          </cell>
          <cell r="H360">
            <v>0</v>
          </cell>
          <cell r="I360">
            <v>700</v>
          </cell>
          <cell r="J360">
            <v>529</v>
          </cell>
          <cell r="K360">
            <v>100</v>
          </cell>
          <cell r="L360">
            <v>10</v>
          </cell>
          <cell r="M360">
            <v>20</v>
          </cell>
          <cell r="N360">
            <v>2</v>
          </cell>
          <cell r="O360">
            <v>221</v>
          </cell>
          <cell r="P360">
            <v>750</v>
          </cell>
          <cell r="Q360">
            <v>0</v>
          </cell>
          <cell r="R360">
            <v>0</v>
          </cell>
          <cell r="S360">
            <v>444</v>
          </cell>
          <cell r="T360">
            <v>66</v>
          </cell>
          <cell r="U360">
            <v>703</v>
          </cell>
          <cell r="V360">
            <v>80</v>
          </cell>
          <cell r="W360">
            <v>102</v>
          </cell>
          <cell r="X360">
            <v>8</v>
          </cell>
          <cell r="Y360">
            <v>219</v>
          </cell>
          <cell r="Z360">
            <v>4</v>
          </cell>
        </row>
        <row r="361">
          <cell r="A361" t="str">
            <v>ÖBBTotal1998</v>
          </cell>
          <cell r="B361" t="str">
            <v>AT</v>
          </cell>
          <cell r="C361" t="str">
            <v>ÖBB</v>
          </cell>
          <cell r="D361">
            <v>1998</v>
          </cell>
          <cell r="E361" t="str">
            <v>Total</v>
          </cell>
          <cell r="F361">
            <v>0</v>
          </cell>
          <cell r="G361">
            <v>463</v>
          </cell>
          <cell r="H361">
            <v>0</v>
          </cell>
          <cell r="I361">
            <v>715</v>
          </cell>
          <cell r="J361">
            <v>529</v>
          </cell>
          <cell r="K361">
            <v>119</v>
          </cell>
          <cell r="L361">
            <v>10</v>
          </cell>
          <cell r="M361">
            <v>20</v>
          </cell>
          <cell r="N361">
            <v>2</v>
          </cell>
          <cell r="O361">
            <v>224</v>
          </cell>
          <cell r="P361">
            <v>757</v>
          </cell>
          <cell r="Q361">
            <v>0</v>
          </cell>
          <cell r="R361">
            <v>0</v>
          </cell>
          <cell r="S361">
            <v>466</v>
          </cell>
          <cell r="T361">
            <v>69</v>
          </cell>
          <cell r="U361">
            <v>718</v>
          </cell>
          <cell r="V361">
            <v>83</v>
          </cell>
          <cell r="W361">
            <v>119</v>
          </cell>
          <cell r="X361">
            <v>10</v>
          </cell>
          <cell r="Y361">
            <v>221</v>
          </cell>
          <cell r="Z361">
            <v>5</v>
          </cell>
        </row>
        <row r="362">
          <cell r="A362" t="str">
            <v>ÖBBE1998</v>
          </cell>
          <cell r="B362" t="str">
            <v>AT</v>
          </cell>
          <cell r="C362" t="str">
            <v>ÖBB</v>
          </cell>
          <cell r="D362">
            <v>1998</v>
          </cell>
          <cell r="E362" t="str">
            <v>E</v>
          </cell>
          <cell r="F362" t="str">
            <v>...</v>
          </cell>
          <cell r="G362">
            <v>20</v>
          </cell>
          <cell r="H362">
            <v>0</v>
          </cell>
          <cell r="I362">
            <v>15</v>
          </cell>
          <cell r="J362">
            <v>0</v>
          </cell>
          <cell r="K362">
            <v>19</v>
          </cell>
          <cell r="L362">
            <v>0</v>
          </cell>
          <cell r="M362">
            <v>0</v>
          </cell>
          <cell r="N362">
            <v>0</v>
          </cell>
          <cell r="O362">
            <v>3</v>
          </cell>
          <cell r="P362">
            <v>7</v>
          </cell>
          <cell r="Q362">
            <v>0</v>
          </cell>
          <cell r="R362">
            <v>0</v>
          </cell>
          <cell r="S362">
            <v>22</v>
          </cell>
          <cell r="T362">
            <v>3</v>
          </cell>
          <cell r="U362">
            <v>15</v>
          </cell>
          <cell r="V362">
            <v>3</v>
          </cell>
          <cell r="W362">
            <v>17</v>
          </cell>
          <cell r="X362">
            <v>2</v>
          </cell>
          <cell r="Y362">
            <v>2</v>
          </cell>
          <cell r="Z362">
            <v>1</v>
          </cell>
        </row>
        <row r="363">
          <cell r="A363" t="str">
            <v>ÖBBTotal1999</v>
          </cell>
          <cell r="B363" t="str">
            <v>AT</v>
          </cell>
          <cell r="C363" t="str">
            <v>ÖBB</v>
          </cell>
          <cell r="D363">
            <v>1999</v>
          </cell>
          <cell r="E363" t="str">
            <v>Total</v>
          </cell>
          <cell r="F363">
            <v>19</v>
          </cell>
          <cell r="G363">
            <v>448</v>
          </cell>
          <cell r="H363">
            <v>0</v>
          </cell>
          <cell r="I363">
            <v>714</v>
          </cell>
          <cell r="J363">
            <v>528</v>
          </cell>
          <cell r="K363">
            <v>119</v>
          </cell>
          <cell r="L363">
            <v>5</v>
          </cell>
          <cell r="M363">
            <v>10</v>
          </cell>
          <cell r="N363">
            <v>2</v>
          </cell>
          <cell r="O363">
            <v>224</v>
          </cell>
          <cell r="P363">
            <v>757</v>
          </cell>
          <cell r="Q363">
            <v>0</v>
          </cell>
          <cell r="R363">
            <v>0</v>
          </cell>
          <cell r="S363">
            <v>456</v>
          </cell>
          <cell r="T363">
            <v>63</v>
          </cell>
          <cell r="U363">
            <v>714</v>
          </cell>
          <cell r="V363">
            <v>82</v>
          </cell>
          <cell r="W363">
            <v>117</v>
          </cell>
          <cell r="X363">
            <v>5</v>
          </cell>
          <cell r="Y363">
            <v>218</v>
          </cell>
          <cell r="Z363">
            <v>8</v>
          </cell>
        </row>
        <row r="364">
          <cell r="A364" t="str">
            <v>ÖBBE1999</v>
          </cell>
          <cell r="B364" t="str">
            <v>AT</v>
          </cell>
          <cell r="C364" t="str">
            <v>ÖBB</v>
          </cell>
          <cell r="D364">
            <v>1999</v>
          </cell>
          <cell r="E364" t="str">
            <v>E</v>
          </cell>
          <cell r="F364">
            <v>19</v>
          </cell>
          <cell r="G364">
            <v>18</v>
          </cell>
          <cell r="H364">
            <v>0</v>
          </cell>
          <cell r="I364">
            <v>15</v>
          </cell>
          <cell r="J364">
            <v>0</v>
          </cell>
          <cell r="K364">
            <v>19</v>
          </cell>
          <cell r="L364">
            <v>0</v>
          </cell>
          <cell r="M364">
            <v>0</v>
          </cell>
          <cell r="N364">
            <v>0</v>
          </cell>
          <cell r="O364">
            <v>3</v>
          </cell>
          <cell r="P364">
            <v>7</v>
          </cell>
          <cell r="Q364" t="str">
            <v>...</v>
          </cell>
          <cell r="R364" t="str">
            <v>...</v>
          </cell>
          <cell r="S364">
            <v>19</v>
          </cell>
          <cell r="T364">
            <v>2</v>
          </cell>
          <cell r="U364">
            <v>15</v>
          </cell>
          <cell r="V364">
            <v>3</v>
          </cell>
          <cell r="W364">
            <v>17</v>
          </cell>
          <cell r="X364" t="str">
            <v>...</v>
          </cell>
          <cell r="Y364">
            <v>3</v>
          </cell>
          <cell r="Z364" t="str">
            <v>...</v>
          </cell>
        </row>
        <row r="365">
          <cell r="A365" t="str">
            <v>OCBNE1998</v>
          </cell>
          <cell r="B365" t="str">
            <v>BJ</v>
          </cell>
          <cell r="C365" t="str">
            <v>OCBN</v>
          </cell>
          <cell r="D365">
            <v>1998</v>
          </cell>
          <cell r="E365" t="str">
            <v>E</v>
          </cell>
          <cell r="F365">
            <v>0</v>
          </cell>
          <cell r="G365">
            <v>19</v>
          </cell>
          <cell r="H365" t="str">
            <v>...</v>
          </cell>
          <cell r="I365">
            <v>0</v>
          </cell>
          <cell r="J365">
            <v>0</v>
          </cell>
          <cell r="K365" t="str">
            <v>...</v>
          </cell>
          <cell r="L365" t="str">
            <v>...</v>
          </cell>
          <cell r="M365" t="str">
            <v>...</v>
          </cell>
          <cell r="N365">
            <v>0</v>
          </cell>
          <cell r="O365">
            <v>0</v>
          </cell>
          <cell r="P365">
            <v>0</v>
          </cell>
          <cell r="Q365">
            <v>0</v>
          </cell>
          <cell r="R365">
            <v>0</v>
          </cell>
          <cell r="S365">
            <v>19</v>
          </cell>
          <cell r="T365">
            <v>11</v>
          </cell>
          <cell r="U365">
            <v>0</v>
          </cell>
          <cell r="V365">
            <v>0</v>
          </cell>
          <cell r="W365" t="str">
            <v>...</v>
          </cell>
          <cell r="X365" t="str">
            <v>...</v>
          </cell>
          <cell r="Y365">
            <v>0</v>
          </cell>
          <cell r="Z365">
            <v>0</v>
          </cell>
        </row>
        <row r="366">
          <cell r="A366" t="str">
            <v>OCBNE1999</v>
          </cell>
          <cell r="B366" t="str">
            <v>BJ</v>
          </cell>
          <cell r="C366" t="str">
            <v>OCBN</v>
          </cell>
          <cell r="D366">
            <v>1999</v>
          </cell>
          <cell r="E366" t="str">
            <v>E</v>
          </cell>
          <cell r="F366">
            <v>0</v>
          </cell>
          <cell r="G366">
            <v>18</v>
          </cell>
          <cell r="H366" t="str">
            <v>...</v>
          </cell>
          <cell r="I366">
            <v>0</v>
          </cell>
          <cell r="J366">
            <v>0</v>
          </cell>
          <cell r="K366" t="str">
            <v>...</v>
          </cell>
          <cell r="L366" t="str">
            <v>...</v>
          </cell>
          <cell r="M366" t="str">
            <v>...</v>
          </cell>
          <cell r="N366">
            <v>0</v>
          </cell>
          <cell r="O366">
            <v>0</v>
          </cell>
          <cell r="P366">
            <v>0</v>
          </cell>
          <cell r="Q366">
            <v>0</v>
          </cell>
          <cell r="R366">
            <v>0</v>
          </cell>
          <cell r="S366">
            <v>18</v>
          </cell>
          <cell r="T366">
            <v>10</v>
          </cell>
          <cell r="U366">
            <v>0</v>
          </cell>
          <cell r="V366">
            <v>0</v>
          </cell>
          <cell r="W366" t="str">
            <v>...</v>
          </cell>
          <cell r="X366" t="str">
            <v>...</v>
          </cell>
          <cell r="Y366">
            <v>0</v>
          </cell>
          <cell r="Z366">
            <v>0</v>
          </cell>
        </row>
        <row r="367">
          <cell r="A367" t="str">
            <v>OCTRAN1998</v>
          </cell>
          <cell r="B367" t="str">
            <v>GA</v>
          </cell>
          <cell r="C367" t="str">
            <v>OCTRA</v>
          </cell>
          <cell r="D367">
            <v>1998</v>
          </cell>
          <cell r="E367" t="str">
            <v>N</v>
          </cell>
          <cell r="F367">
            <v>0</v>
          </cell>
          <cell r="G367">
            <v>17</v>
          </cell>
          <cell r="H367" t="str">
            <v>...</v>
          </cell>
          <cell r="I367">
            <v>0</v>
          </cell>
          <cell r="J367">
            <v>0</v>
          </cell>
          <cell r="K367">
            <v>2</v>
          </cell>
          <cell r="L367">
            <v>0</v>
          </cell>
          <cell r="M367">
            <v>0</v>
          </cell>
          <cell r="N367">
            <v>0</v>
          </cell>
          <cell r="O367">
            <v>0</v>
          </cell>
          <cell r="P367">
            <v>0</v>
          </cell>
          <cell r="Q367">
            <v>0</v>
          </cell>
          <cell r="R367">
            <v>0</v>
          </cell>
          <cell r="S367">
            <v>17</v>
          </cell>
          <cell r="T367" t="str">
            <v>...</v>
          </cell>
          <cell r="U367">
            <v>0</v>
          </cell>
          <cell r="V367">
            <v>0</v>
          </cell>
          <cell r="W367">
            <v>2</v>
          </cell>
          <cell r="X367">
            <v>2</v>
          </cell>
          <cell r="Y367">
            <v>0</v>
          </cell>
          <cell r="Z367">
            <v>0</v>
          </cell>
        </row>
        <row r="368">
          <cell r="A368" t="str">
            <v>OCTRAN1999</v>
          </cell>
          <cell r="B368" t="str">
            <v>GA</v>
          </cell>
          <cell r="C368" t="str">
            <v>OCTRA</v>
          </cell>
          <cell r="D368">
            <v>1999</v>
          </cell>
          <cell r="E368" t="str">
            <v>N</v>
          </cell>
          <cell r="F368">
            <v>0</v>
          </cell>
          <cell r="G368">
            <v>70</v>
          </cell>
          <cell r="H368" t="str">
            <v>...</v>
          </cell>
          <cell r="I368">
            <v>0</v>
          </cell>
          <cell r="J368">
            <v>0</v>
          </cell>
          <cell r="K368">
            <v>0</v>
          </cell>
          <cell r="L368">
            <v>0</v>
          </cell>
          <cell r="M368">
            <v>0</v>
          </cell>
          <cell r="N368">
            <v>0</v>
          </cell>
          <cell r="O368">
            <v>0</v>
          </cell>
          <cell r="P368">
            <v>0</v>
          </cell>
          <cell r="Q368">
            <v>0</v>
          </cell>
          <cell r="R368">
            <v>0</v>
          </cell>
          <cell r="S368" t="str">
            <v>...</v>
          </cell>
          <cell r="T368" t="str">
            <v>...</v>
          </cell>
          <cell r="U368">
            <v>0</v>
          </cell>
          <cell r="V368">
            <v>0</v>
          </cell>
          <cell r="W368">
            <v>0</v>
          </cell>
          <cell r="X368">
            <v>0</v>
          </cell>
          <cell r="Y368">
            <v>0</v>
          </cell>
          <cell r="Z368">
            <v>0</v>
          </cell>
        </row>
        <row r="369">
          <cell r="A369" t="str">
            <v>ONCFMN1998</v>
          </cell>
          <cell r="B369" t="str">
            <v>MA</v>
          </cell>
          <cell r="C369" t="str">
            <v>ONCFM</v>
          </cell>
          <cell r="D369">
            <v>1998</v>
          </cell>
          <cell r="E369" t="str">
            <v>N</v>
          </cell>
          <cell r="F369">
            <v>0</v>
          </cell>
          <cell r="G369">
            <v>131</v>
          </cell>
          <cell r="H369">
            <v>36</v>
          </cell>
          <cell r="I369">
            <v>81</v>
          </cell>
          <cell r="J369">
            <v>30</v>
          </cell>
          <cell r="K369">
            <v>0</v>
          </cell>
          <cell r="L369">
            <v>0</v>
          </cell>
          <cell r="M369">
            <v>0</v>
          </cell>
          <cell r="N369">
            <v>0</v>
          </cell>
          <cell r="O369">
            <v>14</v>
          </cell>
          <cell r="P369">
            <v>42</v>
          </cell>
          <cell r="Q369">
            <v>0</v>
          </cell>
          <cell r="R369">
            <v>0</v>
          </cell>
          <cell r="S369">
            <v>131</v>
          </cell>
          <cell r="T369">
            <v>17</v>
          </cell>
          <cell r="U369">
            <v>81</v>
          </cell>
          <cell r="V369">
            <v>17</v>
          </cell>
          <cell r="W369">
            <v>0</v>
          </cell>
          <cell r="X369">
            <v>0</v>
          </cell>
          <cell r="Y369">
            <v>14</v>
          </cell>
          <cell r="Z369">
            <v>3</v>
          </cell>
        </row>
        <row r="370">
          <cell r="A370" t="str">
            <v>ONCFMN1999</v>
          </cell>
          <cell r="B370" t="str">
            <v>MA</v>
          </cell>
          <cell r="C370" t="str">
            <v>ONCFM</v>
          </cell>
          <cell r="D370">
            <v>1999</v>
          </cell>
          <cell r="E370" t="str">
            <v>N</v>
          </cell>
          <cell r="F370">
            <v>0</v>
          </cell>
          <cell r="G370">
            <v>131</v>
          </cell>
          <cell r="H370">
            <v>36</v>
          </cell>
          <cell r="I370">
            <v>81</v>
          </cell>
          <cell r="J370">
            <v>39</v>
          </cell>
          <cell r="K370">
            <v>0</v>
          </cell>
          <cell r="L370">
            <v>0</v>
          </cell>
          <cell r="M370" t="str">
            <v>...</v>
          </cell>
          <cell r="N370">
            <v>0</v>
          </cell>
          <cell r="O370">
            <v>14</v>
          </cell>
          <cell r="P370">
            <v>42</v>
          </cell>
          <cell r="Q370">
            <v>0</v>
          </cell>
          <cell r="R370">
            <v>0</v>
          </cell>
          <cell r="S370">
            <v>131</v>
          </cell>
          <cell r="T370">
            <v>21</v>
          </cell>
          <cell r="U370">
            <v>77</v>
          </cell>
          <cell r="V370">
            <v>13</v>
          </cell>
          <cell r="W370">
            <v>0</v>
          </cell>
          <cell r="X370">
            <v>0</v>
          </cell>
          <cell r="Y370">
            <v>14</v>
          </cell>
          <cell r="Z370">
            <v>1</v>
          </cell>
        </row>
        <row r="371">
          <cell r="A371" t="str">
            <v>PKPE1998</v>
          </cell>
          <cell r="B371" t="str">
            <v>PL</v>
          </cell>
          <cell r="C371" t="str">
            <v>PKP</v>
          </cell>
          <cell r="D371">
            <v>1998</v>
          </cell>
          <cell r="E371" t="str">
            <v>E</v>
          </cell>
          <cell r="F371">
            <v>18</v>
          </cell>
          <cell r="G371">
            <v>142</v>
          </cell>
          <cell r="H371">
            <v>0</v>
          </cell>
          <cell r="I371">
            <v>0</v>
          </cell>
          <cell r="J371">
            <v>0</v>
          </cell>
          <cell r="K371">
            <v>32</v>
          </cell>
          <cell r="L371">
            <v>0</v>
          </cell>
          <cell r="M371">
            <v>0</v>
          </cell>
          <cell r="N371">
            <v>0</v>
          </cell>
          <cell r="O371">
            <v>0</v>
          </cell>
          <cell r="P371">
            <v>0</v>
          </cell>
          <cell r="Q371">
            <v>14</v>
          </cell>
          <cell r="R371">
            <v>11</v>
          </cell>
          <cell r="S371">
            <v>56</v>
          </cell>
          <cell r="T371">
            <v>38</v>
          </cell>
          <cell r="U371">
            <v>0</v>
          </cell>
          <cell r="V371">
            <v>0</v>
          </cell>
          <cell r="W371">
            <v>19</v>
          </cell>
          <cell r="X371">
            <v>11</v>
          </cell>
          <cell r="Y371">
            <v>0</v>
          </cell>
          <cell r="Z371">
            <v>0</v>
          </cell>
        </row>
        <row r="372">
          <cell r="A372" t="str">
            <v>PKPN1998</v>
          </cell>
          <cell r="B372" t="str">
            <v>PL</v>
          </cell>
          <cell r="C372" t="str">
            <v>PKP</v>
          </cell>
          <cell r="D372">
            <v>1998</v>
          </cell>
          <cell r="E372" t="str">
            <v>N</v>
          </cell>
          <cell r="F372">
            <v>62</v>
          </cell>
          <cell r="G372">
            <v>2305</v>
          </cell>
          <cell r="H372">
            <v>289</v>
          </cell>
          <cell r="I372">
            <v>1940</v>
          </cell>
          <cell r="J372">
            <v>262</v>
          </cell>
          <cell r="K372">
            <v>2</v>
          </cell>
          <cell r="L372">
            <v>12</v>
          </cell>
          <cell r="M372">
            <v>27</v>
          </cell>
          <cell r="N372">
            <v>0</v>
          </cell>
          <cell r="O372">
            <v>1257</v>
          </cell>
          <cell r="P372">
            <v>3801</v>
          </cell>
          <cell r="Q372">
            <v>62</v>
          </cell>
          <cell r="R372">
            <v>59</v>
          </cell>
          <cell r="S372">
            <v>2568</v>
          </cell>
          <cell r="T372">
            <v>1291</v>
          </cell>
          <cell r="U372">
            <v>1825</v>
          </cell>
          <cell r="V372">
            <v>493</v>
          </cell>
          <cell r="W372">
            <v>12</v>
          </cell>
          <cell r="X372">
            <v>6</v>
          </cell>
          <cell r="Y372">
            <v>1218</v>
          </cell>
          <cell r="Z372">
            <v>237</v>
          </cell>
        </row>
        <row r="373">
          <cell r="A373" t="str">
            <v>PKPN1999</v>
          </cell>
          <cell r="B373" t="str">
            <v>PL</v>
          </cell>
          <cell r="C373" t="str">
            <v>PKP</v>
          </cell>
          <cell r="D373">
            <v>1999</v>
          </cell>
          <cell r="E373" t="str">
            <v>N</v>
          </cell>
          <cell r="F373">
            <v>61</v>
          </cell>
          <cell r="G373">
            <v>2045</v>
          </cell>
          <cell r="H373">
            <v>249</v>
          </cell>
          <cell r="I373">
            <v>1796</v>
          </cell>
          <cell r="J373">
            <v>256</v>
          </cell>
          <cell r="K373">
            <v>2</v>
          </cell>
          <cell r="L373">
            <v>12</v>
          </cell>
          <cell r="M373">
            <v>27</v>
          </cell>
          <cell r="N373">
            <v>0</v>
          </cell>
          <cell r="O373">
            <v>1233</v>
          </cell>
          <cell r="P373">
            <v>3731</v>
          </cell>
          <cell r="Q373">
            <v>56</v>
          </cell>
          <cell r="R373">
            <v>39</v>
          </cell>
          <cell r="S373">
            <v>2201</v>
          </cell>
          <cell r="T373">
            <v>676</v>
          </cell>
          <cell r="U373">
            <v>1891</v>
          </cell>
          <cell r="V373">
            <v>434</v>
          </cell>
          <cell r="W373">
            <v>12</v>
          </cell>
          <cell r="X373">
            <v>6</v>
          </cell>
          <cell r="Y373">
            <v>1330</v>
          </cell>
          <cell r="Z373">
            <v>261</v>
          </cell>
        </row>
        <row r="374">
          <cell r="A374" t="str">
            <v>PKPL1998</v>
          </cell>
          <cell r="B374" t="str">
            <v>PL</v>
          </cell>
          <cell r="C374" t="str">
            <v>PKP</v>
          </cell>
          <cell r="D374">
            <v>1998</v>
          </cell>
          <cell r="E374" t="str">
            <v>L</v>
          </cell>
          <cell r="F374">
            <v>0</v>
          </cell>
          <cell r="G374">
            <v>101</v>
          </cell>
          <cell r="H374">
            <v>0</v>
          </cell>
          <cell r="I374">
            <v>0</v>
          </cell>
          <cell r="J374">
            <v>0</v>
          </cell>
          <cell r="K374">
            <v>0</v>
          </cell>
          <cell r="L374">
            <v>0</v>
          </cell>
          <cell r="M374">
            <v>0</v>
          </cell>
          <cell r="N374">
            <v>0</v>
          </cell>
          <cell r="O374">
            <v>0</v>
          </cell>
          <cell r="P374">
            <v>0</v>
          </cell>
          <cell r="Q374">
            <v>0</v>
          </cell>
          <cell r="R374">
            <v>0</v>
          </cell>
          <cell r="S374">
            <v>80</v>
          </cell>
          <cell r="T374">
            <v>35</v>
          </cell>
          <cell r="U374">
            <v>0</v>
          </cell>
          <cell r="V374">
            <v>0</v>
          </cell>
          <cell r="W374">
            <v>0</v>
          </cell>
          <cell r="X374">
            <v>0</v>
          </cell>
          <cell r="Y374">
            <v>0</v>
          </cell>
          <cell r="Z374">
            <v>0</v>
          </cell>
        </row>
        <row r="375">
          <cell r="A375" t="str">
            <v>PKPL1999</v>
          </cell>
          <cell r="B375" t="str">
            <v>PL</v>
          </cell>
          <cell r="C375" t="str">
            <v>PKP</v>
          </cell>
          <cell r="D375">
            <v>1999</v>
          </cell>
          <cell r="E375" t="str">
            <v>L</v>
          </cell>
          <cell r="F375">
            <v>0</v>
          </cell>
          <cell r="G375">
            <v>91</v>
          </cell>
          <cell r="H375">
            <v>0</v>
          </cell>
          <cell r="I375">
            <v>0</v>
          </cell>
          <cell r="J375">
            <v>0</v>
          </cell>
          <cell r="K375">
            <v>0</v>
          </cell>
          <cell r="L375">
            <v>0</v>
          </cell>
          <cell r="M375">
            <v>0</v>
          </cell>
          <cell r="N375">
            <v>0</v>
          </cell>
          <cell r="O375">
            <v>0</v>
          </cell>
          <cell r="P375">
            <v>0</v>
          </cell>
          <cell r="Q375">
            <v>0</v>
          </cell>
          <cell r="R375">
            <v>0</v>
          </cell>
          <cell r="S375">
            <v>86</v>
          </cell>
          <cell r="T375">
            <v>33</v>
          </cell>
          <cell r="U375">
            <v>0</v>
          </cell>
          <cell r="V375">
            <v>0</v>
          </cell>
          <cell r="W375">
            <v>0</v>
          </cell>
          <cell r="X375">
            <v>0</v>
          </cell>
          <cell r="Y375">
            <v>0</v>
          </cell>
          <cell r="Z375">
            <v>0</v>
          </cell>
        </row>
        <row r="376">
          <cell r="A376" t="str">
            <v>PKPL.N1999</v>
          </cell>
          <cell r="B376" t="str">
            <v>PL</v>
          </cell>
          <cell r="C376" t="str">
            <v>PKP</v>
          </cell>
          <cell r="D376">
            <v>1999</v>
          </cell>
          <cell r="E376" t="str">
            <v>L.N</v>
          </cell>
          <cell r="F376" t="str">
            <v>...</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row>
        <row r="377">
          <cell r="A377" t="str">
            <v>PKPL.N1998</v>
          </cell>
          <cell r="B377" t="str">
            <v>PL</v>
          </cell>
          <cell r="C377" t="str">
            <v>PKP</v>
          </cell>
          <cell r="D377">
            <v>1998</v>
          </cell>
          <cell r="E377" t="str">
            <v>L.N</v>
          </cell>
          <cell r="F377" t="str">
            <v>...</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row>
        <row r="378">
          <cell r="A378" t="str">
            <v>PKPE1999</v>
          </cell>
          <cell r="B378" t="str">
            <v>PL</v>
          </cell>
          <cell r="C378" t="str">
            <v>PKP</v>
          </cell>
          <cell r="D378">
            <v>1999</v>
          </cell>
          <cell r="E378" t="str">
            <v>E</v>
          </cell>
          <cell r="F378">
            <v>16</v>
          </cell>
          <cell r="G378">
            <v>139</v>
          </cell>
          <cell r="H378">
            <v>0</v>
          </cell>
          <cell r="I378">
            <v>0</v>
          </cell>
          <cell r="J378">
            <v>0</v>
          </cell>
          <cell r="K378">
            <v>30</v>
          </cell>
          <cell r="L378">
            <v>0</v>
          </cell>
          <cell r="M378">
            <v>0</v>
          </cell>
          <cell r="N378">
            <v>0</v>
          </cell>
          <cell r="O378">
            <v>0</v>
          </cell>
          <cell r="P378">
            <v>0</v>
          </cell>
          <cell r="Q378">
            <v>14</v>
          </cell>
          <cell r="R378">
            <v>12</v>
          </cell>
          <cell r="S378">
            <v>71</v>
          </cell>
          <cell r="T378">
            <v>55</v>
          </cell>
          <cell r="U378">
            <v>0</v>
          </cell>
          <cell r="V378">
            <v>0</v>
          </cell>
          <cell r="W378">
            <v>20</v>
          </cell>
          <cell r="X378">
            <v>12</v>
          </cell>
          <cell r="Y378">
            <v>0</v>
          </cell>
          <cell r="Z378">
            <v>0</v>
          </cell>
        </row>
        <row r="379">
          <cell r="A379" t="str">
            <v>PKPTotal1999</v>
          </cell>
          <cell r="B379" t="str">
            <v>PL</v>
          </cell>
          <cell r="C379" t="str">
            <v>PKP</v>
          </cell>
          <cell r="D379">
            <v>1999</v>
          </cell>
          <cell r="E379" t="str">
            <v>Total</v>
          </cell>
          <cell r="F379">
            <v>77</v>
          </cell>
          <cell r="G379">
            <v>2275</v>
          </cell>
          <cell r="H379">
            <v>249</v>
          </cell>
          <cell r="I379">
            <v>1796</v>
          </cell>
          <cell r="J379">
            <v>256</v>
          </cell>
          <cell r="K379">
            <v>32</v>
          </cell>
          <cell r="L379">
            <v>12</v>
          </cell>
          <cell r="M379">
            <v>27</v>
          </cell>
          <cell r="N379">
            <v>0</v>
          </cell>
          <cell r="O379">
            <v>1233</v>
          </cell>
          <cell r="P379">
            <v>3731</v>
          </cell>
          <cell r="Q379">
            <v>70</v>
          </cell>
          <cell r="R379">
            <v>51</v>
          </cell>
          <cell r="S379">
            <v>2358</v>
          </cell>
          <cell r="T379">
            <v>764</v>
          </cell>
          <cell r="U379">
            <v>1891</v>
          </cell>
          <cell r="V379">
            <v>434</v>
          </cell>
          <cell r="W379">
            <v>32</v>
          </cell>
          <cell r="X379">
            <v>18</v>
          </cell>
          <cell r="Y379">
            <v>1330</v>
          </cell>
          <cell r="Z379">
            <v>261</v>
          </cell>
        </row>
        <row r="380">
          <cell r="A380" t="str">
            <v>PKPTotal1998</v>
          </cell>
          <cell r="B380" t="str">
            <v>PL</v>
          </cell>
          <cell r="C380" t="str">
            <v>PKP</v>
          </cell>
          <cell r="D380">
            <v>1998</v>
          </cell>
          <cell r="E380" t="str">
            <v>Total</v>
          </cell>
          <cell r="F380">
            <v>80</v>
          </cell>
          <cell r="G380">
            <v>2548</v>
          </cell>
          <cell r="H380">
            <v>289</v>
          </cell>
          <cell r="I380">
            <v>1940</v>
          </cell>
          <cell r="J380">
            <v>262</v>
          </cell>
          <cell r="K380">
            <v>34</v>
          </cell>
          <cell r="L380">
            <v>12</v>
          </cell>
          <cell r="M380">
            <v>27</v>
          </cell>
          <cell r="N380">
            <v>0</v>
          </cell>
          <cell r="O380">
            <v>1257</v>
          </cell>
          <cell r="P380">
            <v>3801</v>
          </cell>
          <cell r="Q380">
            <v>76</v>
          </cell>
          <cell r="R380">
            <v>70</v>
          </cell>
          <cell r="S380">
            <v>2704</v>
          </cell>
          <cell r="T380">
            <v>1364</v>
          </cell>
          <cell r="U380">
            <v>1825</v>
          </cell>
          <cell r="V380">
            <v>493</v>
          </cell>
          <cell r="W380">
            <v>31</v>
          </cell>
          <cell r="X380">
            <v>17</v>
          </cell>
          <cell r="Y380">
            <v>1218</v>
          </cell>
          <cell r="Z380">
            <v>237</v>
          </cell>
        </row>
        <row r="381">
          <cell r="A381" t="str">
            <v>PRL1998</v>
          </cell>
          <cell r="B381" t="str">
            <v>PK</v>
          </cell>
          <cell r="C381" t="str">
            <v>PR</v>
          </cell>
          <cell r="D381">
            <v>1998</v>
          </cell>
          <cell r="E381" t="str">
            <v>L</v>
          </cell>
          <cell r="F381" t="str">
            <v>...</v>
          </cell>
          <cell r="G381" t="str">
            <v>...</v>
          </cell>
          <cell r="H381" t="str">
            <v>...</v>
          </cell>
          <cell r="I381" t="str">
            <v>...</v>
          </cell>
          <cell r="J381" t="str">
            <v>...</v>
          </cell>
          <cell r="K381" t="str">
            <v>...</v>
          </cell>
          <cell r="L381" t="str">
            <v>...</v>
          </cell>
          <cell r="M381" t="str">
            <v>...</v>
          </cell>
          <cell r="N381">
            <v>0</v>
          </cell>
          <cell r="O381">
            <v>0</v>
          </cell>
          <cell r="P381">
            <v>0</v>
          </cell>
          <cell r="Q381" t="str">
            <v>...</v>
          </cell>
          <cell r="R381" t="str">
            <v>...</v>
          </cell>
          <cell r="S381" t="str">
            <v>...</v>
          </cell>
          <cell r="T381" t="str">
            <v>...</v>
          </cell>
          <cell r="U381" t="str">
            <v>...</v>
          </cell>
          <cell r="V381" t="str">
            <v>...</v>
          </cell>
          <cell r="W381" t="str">
            <v>...</v>
          </cell>
          <cell r="X381" t="str">
            <v>...</v>
          </cell>
          <cell r="Y381">
            <v>0</v>
          </cell>
          <cell r="Z381">
            <v>0</v>
          </cell>
        </row>
        <row r="382">
          <cell r="A382" t="str">
            <v>PRTotal1998</v>
          </cell>
          <cell r="B382" t="str">
            <v>PK</v>
          </cell>
          <cell r="C382" t="str">
            <v>PR</v>
          </cell>
          <cell r="D382">
            <v>1998</v>
          </cell>
          <cell r="E382" t="str">
            <v>Total</v>
          </cell>
          <cell r="F382" t="str">
            <v>...</v>
          </cell>
          <cell r="G382" t="str">
            <v>...</v>
          </cell>
          <cell r="H382" t="str">
            <v>...</v>
          </cell>
          <cell r="I382" t="str">
            <v>...</v>
          </cell>
          <cell r="J382" t="str">
            <v>...</v>
          </cell>
          <cell r="K382" t="str">
            <v>...</v>
          </cell>
          <cell r="L382" t="str">
            <v>...</v>
          </cell>
          <cell r="M382" t="str">
            <v>...</v>
          </cell>
          <cell r="N382">
            <v>0</v>
          </cell>
          <cell r="O382">
            <v>0</v>
          </cell>
          <cell r="P382">
            <v>0</v>
          </cell>
          <cell r="Q382" t="str">
            <v>...</v>
          </cell>
          <cell r="R382" t="str">
            <v>...</v>
          </cell>
          <cell r="S382" t="str">
            <v>...</v>
          </cell>
          <cell r="T382" t="str">
            <v>...</v>
          </cell>
          <cell r="U382" t="str">
            <v>...</v>
          </cell>
          <cell r="V382" t="str">
            <v>...</v>
          </cell>
          <cell r="W382" t="str">
            <v>...</v>
          </cell>
          <cell r="X382" t="str">
            <v>...</v>
          </cell>
          <cell r="Y382">
            <v>0</v>
          </cell>
          <cell r="Z382">
            <v>0</v>
          </cell>
        </row>
        <row r="383">
          <cell r="A383" t="str">
            <v>PRTotal1999</v>
          </cell>
          <cell r="B383" t="str">
            <v>PK</v>
          </cell>
          <cell r="C383" t="str">
            <v>PR</v>
          </cell>
          <cell r="D383">
            <v>1999</v>
          </cell>
          <cell r="E383" t="str">
            <v>Total</v>
          </cell>
          <cell r="F383" t="str">
            <v>...</v>
          </cell>
          <cell r="G383" t="str">
            <v>...</v>
          </cell>
          <cell r="H383" t="str">
            <v>...</v>
          </cell>
          <cell r="I383" t="str">
            <v>...</v>
          </cell>
          <cell r="J383" t="str">
            <v>...</v>
          </cell>
          <cell r="K383" t="str">
            <v>...</v>
          </cell>
          <cell r="L383" t="str">
            <v>...</v>
          </cell>
          <cell r="M383" t="str">
            <v>...</v>
          </cell>
          <cell r="N383" t="str">
            <v>...</v>
          </cell>
          <cell r="O383" t="str">
            <v>...</v>
          </cell>
          <cell r="P383" t="str">
            <v>...</v>
          </cell>
          <cell r="Q383" t="str">
            <v>...</v>
          </cell>
          <cell r="R383" t="str">
            <v>...</v>
          </cell>
          <cell r="S383" t="str">
            <v>...</v>
          </cell>
          <cell r="T383" t="str">
            <v>...</v>
          </cell>
          <cell r="U383" t="str">
            <v>...</v>
          </cell>
          <cell r="V383" t="str">
            <v>...</v>
          </cell>
          <cell r="W383" t="str">
            <v>...</v>
          </cell>
          <cell r="X383" t="str">
            <v>...</v>
          </cell>
          <cell r="Y383" t="str">
            <v>...</v>
          </cell>
          <cell r="Z383" t="str">
            <v>...</v>
          </cell>
        </row>
        <row r="384">
          <cell r="A384" t="str">
            <v>PRL1999</v>
          </cell>
          <cell r="B384" t="str">
            <v>PK</v>
          </cell>
          <cell r="C384" t="str">
            <v>PR</v>
          </cell>
          <cell r="D384">
            <v>1999</v>
          </cell>
          <cell r="E384" t="str">
            <v>L</v>
          </cell>
          <cell r="F384" t="str">
            <v>...</v>
          </cell>
          <cell r="G384" t="str">
            <v>...</v>
          </cell>
          <cell r="H384" t="str">
            <v>...</v>
          </cell>
          <cell r="I384" t="str">
            <v>...</v>
          </cell>
          <cell r="J384" t="str">
            <v>...</v>
          </cell>
          <cell r="K384" t="str">
            <v>...</v>
          </cell>
          <cell r="L384" t="str">
            <v>...</v>
          </cell>
          <cell r="M384" t="str">
            <v>...</v>
          </cell>
          <cell r="N384">
            <v>0</v>
          </cell>
          <cell r="O384">
            <v>0</v>
          </cell>
          <cell r="P384">
            <v>0</v>
          </cell>
          <cell r="Q384" t="str">
            <v>...</v>
          </cell>
          <cell r="R384" t="str">
            <v>...</v>
          </cell>
          <cell r="S384" t="str">
            <v>...</v>
          </cell>
          <cell r="T384" t="str">
            <v>...</v>
          </cell>
          <cell r="U384" t="str">
            <v>...</v>
          </cell>
          <cell r="V384" t="str">
            <v>...</v>
          </cell>
          <cell r="W384" t="str">
            <v>...</v>
          </cell>
          <cell r="X384" t="str">
            <v>...</v>
          </cell>
          <cell r="Y384">
            <v>0</v>
          </cell>
          <cell r="Z384">
            <v>0</v>
          </cell>
        </row>
        <row r="385">
          <cell r="A385" t="str">
            <v>PRL.E1998</v>
          </cell>
          <cell r="B385" t="str">
            <v>PK</v>
          </cell>
          <cell r="C385" t="str">
            <v>PR</v>
          </cell>
          <cell r="D385">
            <v>1998</v>
          </cell>
          <cell r="E385" t="str">
            <v>L.E</v>
          </cell>
          <cell r="F385" t="str">
            <v>...</v>
          </cell>
          <cell r="G385" t="str">
            <v>...</v>
          </cell>
          <cell r="H385" t="str">
            <v>...</v>
          </cell>
          <cell r="I385" t="str">
            <v>...</v>
          </cell>
          <cell r="J385" t="str">
            <v>...</v>
          </cell>
          <cell r="K385" t="str">
            <v>...</v>
          </cell>
          <cell r="L385" t="str">
            <v>...</v>
          </cell>
          <cell r="M385" t="str">
            <v>...</v>
          </cell>
          <cell r="N385" t="str">
            <v>...</v>
          </cell>
          <cell r="O385" t="str">
            <v>...</v>
          </cell>
          <cell r="P385" t="str">
            <v>...</v>
          </cell>
          <cell r="Q385" t="str">
            <v>...</v>
          </cell>
          <cell r="R385" t="str">
            <v>...</v>
          </cell>
          <cell r="S385" t="str">
            <v>...</v>
          </cell>
          <cell r="T385" t="str">
            <v>...</v>
          </cell>
          <cell r="U385" t="str">
            <v>...</v>
          </cell>
          <cell r="V385" t="str">
            <v>...</v>
          </cell>
          <cell r="W385" t="str">
            <v>...</v>
          </cell>
          <cell r="X385" t="str">
            <v>...</v>
          </cell>
          <cell r="Y385" t="str">
            <v>...</v>
          </cell>
          <cell r="Z385" t="str">
            <v>...</v>
          </cell>
        </row>
        <row r="386">
          <cell r="A386" t="str">
            <v>PRE1998</v>
          </cell>
          <cell r="B386" t="str">
            <v>PK</v>
          </cell>
          <cell r="C386" t="str">
            <v>PR</v>
          </cell>
          <cell r="D386">
            <v>1998</v>
          </cell>
          <cell r="E386" t="str">
            <v>E</v>
          </cell>
          <cell r="F386" t="str">
            <v>...</v>
          </cell>
          <cell r="G386" t="str">
            <v>...</v>
          </cell>
          <cell r="H386" t="str">
            <v>...</v>
          </cell>
          <cell r="I386">
            <v>0</v>
          </cell>
          <cell r="J386">
            <v>0</v>
          </cell>
          <cell r="K386">
            <v>0</v>
          </cell>
          <cell r="L386">
            <v>0</v>
          </cell>
          <cell r="M386">
            <v>0</v>
          </cell>
          <cell r="N386">
            <v>0</v>
          </cell>
          <cell r="O386">
            <v>0</v>
          </cell>
          <cell r="P386">
            <v>0</v>
          </cell>
          <cell r="Q386" t="str">
            <v>...</v>
          </cell>
          <cell r="R386" t="str">
            <v>...</v>
          </cell>
          <cell r="S386" t="str">
            <v>...</v>
          </cell>
          <cell r="T386" t="str">
            <v>...</v>
          </cell>
          <cell r="U386">
            <v>0</v>
          </cell>
          <cell r="V386">
            <v>0</v>
          </cell>
          <cell r="W386">
            <v>0</v>
          </cell>
          <cell r="X386">
            <v>0</v>
          </cell>
          <cell r="Y386">
            <v>0</v>
          </cell>
          <cell r="Z386">
            <v>0</v>
          </cell>
        </row>
        <row r="387">
          <cell r="A387" t="str">
            <v>PRL.E1999</v>
          </cell>
          <cell r="B387" t="str">
            <v>PK</v>
          </cell>
          <cell r="C387" t="str">
            <v>PR</v>
          </cell>
          <cell r="D387">
            <v>1999</v>
          </cell>
          <cell r="E387" t="str">
            <v>L.E</v>
          </cell>
          <cell r="F387" t="str">
            <v>...</v>
          </cell>
          <cell r="G387" t="str">
            <v>...</v>
          </cell>
          <cell r="H387" t="str">
            <v>...</v>
          </cell>
          <cell r="I387" t="str">
            <v>...</v>
          </cell>
          <cell r="J387" t="str">
            <v>...</v>
          </cell>
          <cell r="K387" t="str">
            <v>...</v>
          </cell>
          <cell r="L387" t="str">
            <v>...</v>
          </cell>
          <cell r="M387" t="str">
            <v>...</v>
          </cell>
          <cell r="N387" t="str">
            <v>...</v>
          </cell>
          <cell r="O387" t="str">
            <v>...</v>
          </cell>
          <cell r="P387" t="str">
            <v>...</v>
          </cell>
          <cell r="Q387" t="str">
            <v>...</v>
          </cell>
          <cell r="R387" t="str">
            <v>...</v>
          </cell>
          <cell r="S387" t="str">
            <v>...</v>
          </cell>
          <cell r="T387" t="str">
            <v>...</v>
          </cell>
          <cell r="U387" t="str">
            <v>...</v>
          </cell>
          <cell r="V387" t="str">
            <v>...</v>
          </cell>
          <cell r="W387" t="str">
            <v>...</v>
          </cell>
          <cell r="X387" t="str">
            <v>...</v>
          </cell>
          <cell r="Y387" t="str">
            <v>...</v>
          </cell>
          <cell r="Z387" t="str">
            <v>...</v>
          </cell>
        </row>
        <row r="388">
          <cell r="A388" t="str">
            <v>PRE1999</v>
          </cell>
          <cell r="B388" t="str">
            <v>PK</v>
          </cell>
          <cell r="C388" t="str">
            <v>PR</v>
          </cell>
          <cell r="D388">
            <v>1999</v>
          </cell>
          <cell r="E388" t="str">
            <v>E</v>
          </cell>
          <cell r="F388" t="str">
            <v>...</v>
          </cell>
          <cell r="G388" t="str">
            <v>...</v>
          </cell>
          <cell r="H388" t="str">
            <v>...</v>
          </cell>
          <cell r="I388">
            <v>0</v>
          </cell>
          <cell r="J388">
            <v>0</v>
          </cell>
          <cell r="K388">
            <v>0</v>
          </cell>
          <cell r="L388">
            <v>0</v>
          </cell>
          <cell r="M388">
            <v>0</v>
          </cell>
          <cell r="N388">
            <v>0</v>
          </cell>
          <cell r="O388">
            <v>0</v>
          </cell>
          <cell r="P388">
            <v>0</v>
          </cell>
          <cell r="Q388" t="str">
            <v>...</v>
          </cell>
          <cell r="R388" t="str">
            <v>...</v>
          </cell>
          <cell r="S388" t="str">
            <v>...</v>
          </cell>
          <cell r="T388" t="str">
            <v>...</v>
          </cell>
          <cell r="U388">
            <v>0</v>
          </cell>
          <cell r="V388">
            <v>0</v>
          </cell>
          <cell r="W388">
            <v>0</v>
          </cell>
          <cell r="X388">
            <v>0</v>
          </cell>
          <cell r="Y388">
            <v>0</v>
          </cell>
          <cell r="Z388">
            <v>0</v>
          </cell>
        </row>
        <row r="389">
          <cell r="A389" t="str">
            <v>QRTotal1998</v>
          </cell>
          <cell r="B389" t="str">
            <v>AU</v>
          </cell>
          <cell r="C389" t="str">
            <v>QR</v>
          </cell>
          <cell r="D389">
            <v>1998</v>
          </cell>
          <cell r="E389" t="str">
            <v>Total</v>
          </cell>
          <cell r="F389" t="str">
            <v>...</v>
          </cell>
          <cell r="G389" t="str">
            <v>...</v>
          </cell>
          <cell r="H389" t="str">
            <v>...</v>
          </cell>
          <cell r="I389" t="str">
            <v>...</v>
          </cell>
          <cell r="J389" t="str">
            <v>...</v>
          </cell>
          <cell r="K389" t="str">
            <v>...</v>
          </cell>
          <cell r="L389">
            <v>0</v>
          </cell>
          <cell r="M389">
            <v>0</v>
          </cell>
          <cell r="N389">
            <v>0</v>
          </cell>
          <cell r="O389" t="str">
            <v>...</v>
          </cell>
          <cell r="P389" t="str">
            <v>...</v>
          </cell>
          <cell r="Q389" t="str">
            <v>...</v>
          </cell>
          <cell r="R389" t="str">
            <v>...</v>
          </cell>
          <cell r="S389" t="str">
            <v>...</v>
          </cell>
          <cell r="T389" t="str">
            <v>...</v>
          </cell>
          <cell r="U389" t="str">
            <v>...</v>
          </cell>
          <cell r="V389" t="str">
            <v>...</v>
          </cell>
          <cell r="W389" t="str">
            <v>...</v>
          </cell>
          <cell r="X389" t="str">
            <v>...</v>
          </cell>
          <cell r="Y389" t="str">
            <v>...</v>
          </cell>
          <cell r="Z389" t="str">
            <v>...</v>
          </cell>
        </row>
        <row r="390">
          <cell r="A390" t="str">
            <v>QRE1998</v>
          </cell>
          <cell r="B390" t="str">
            <v>AU</v>
          </cell>
          <cell r="C390" t="str">
            <v>QR</v>
          </cell>
          <cell r="D390">
            <v>1998</v>
          </cell>
          <cell r="E390" t="str">
            <v>E</v>
          </cell>
          <cell r="F390">
            <v>6</v>
          </cell>
          <cell r="G390">
            <v>349</v>
          </cell>
          <cell r="H390" t="str">
            <v>...</v>
          </cell>
          <cell r="I390">
            <v>184</v>
          </cell>
          <cell r="J390" t="str">
            <v>...</v>
          </cell>
          <cell r="K390">
            <v>10</v>
          </cell>
          <cell r="L390">
            <v>0</v>
          </cell>
          <cell r="M390">
            <v>0</v>
          </cell>
          <cell r="N390">
            <v>0</v>
          </cell>
          <cell r="O390">
            <v>118</v>
          </cell>
          <cell r="P390">
            <v>350</v>
          </cell>
          <cell r="Q390">
            <v>6</v>
          </cell>
          <cell r="R390" t="str">
            <v>...</v>
          </cell>
          <cell r="S390">
            <v>345</v>
          </cell>
          <cell r="T390" t="str">
            <v>...</v>
          </cell>
          <cell r="U390">
            <v>183</v>
          </cell>
          <cell r="V390" t="str">
            <v>...</v>
          </cell>
          <cell r="W390">
            <v>9</v>
          </cell>
          <cell r="X390" t="str">
            <v>...</v>
          </cell>
          <cell r="Y390">
            <v>117</v>
          </cell>
          <cell r="Z390" t="str">
            <v>...</v>
          </cell>
        </row>
        <row r="391">
          <cell r="A391" t="str">
            <v>QRN.E1999</v>
          </cell>
          <cell r="B391" t="str">
            <v>AU</v>
          </cell>
          <cell r="C391" t="str">
            <v>QR</v>
          </cell>
          <cell r="D391">
            <v>1999</v>
          </cell>
          <cell r="E391" t="str">
            <v>N.E</v>
          </cell>
          <cell r="F391" t="str">
            <v>...</v>
          </cell>
          <cell r="G391" t="str">
            <v>...</v>
          </cell>
          <cell r="H391" t="str">
            <v>...</v>
          </cell>
          <cell r="I391" t="str">
            <v>...</v>
          </cell>
          <cell r="J391" t="str">
            <v>...</v>
          </cell>
          <cell r="K391" t="str">
            <v>...</v>
          </cell>
          <cell r="L391" t="str">
            <v>...</v>
          </cell>
          <cell r="M391" t="str">
            <v>...</v>
          </cell>
          <cell r="N391" t="str">
            <v>...</v>
          </cell>
          <cell r="O391" t="str">
            <v>...</v>
          </cell>
          <cell r="P391" t="str">
            <v>...</v>
          </cell>
          <cell r="Q391" t="str">
            <v>...</v>
          </cell>
          <cell r="R391" t="str">
            <v>...</v>
          </cell>
          <cell r="S391" t="str">
            <v>...</v>
          </cell>
          <cell r="T391" t="str">
            <v>...</v>
          </cell>
          <cell r="U391" t="str">
            <v>...</v>
          </cell>
          <cell r="V391" t="str">
            <v>...</v>
          </cell>
          <cell r="W391" t="str">
            <v>...</v>
          </cell>
          <cell r="X391" t="str">
            <v>...</v>
          </cell>
          <cell r="Y391" t="str">
            <v>...</v>
          </cell>
          <cell r="Z391" t="str">
            <v>...</v>
          </cell>
        </row>
        <row r="392">
          <cell r="A392" t="str">
            <v>QRN.E1998</v>
          </cell>
          <cell r="B392" t="str">
            <v>AU</v>
          </cell>
          <cell r="C392" t="str">
            <v>QR</v>
          </cell>
          <cell r="D392">
            <v>1998</v>
          </cell>
          <cell r="E392" t="str">
            <v>N.E</v>
          </cell>
          <cell r="F392" t="str">
            <v>...</v>
          </cell>
          <cell r="G392" t="str">
            <v>...</v>
          </cell>
          <cell r="H392" t="str">
            <v>...</v>
          </cell>
          <cell r="I392" t="str">
            <v>...</v>
          </cell>
          <cell r="J392" t="str">
            <v>...</v>
          </cell>
          <cell r="K392" t="str">
            <v>...</v>
          </cell>
          <cell r="L392" t="str">
            <v>...</v>
          </cell>
          <cell r="M392" t="str">
            <v>...</v>
          </cell>
          <cell r="N392" t="str">
            <v>...</v>
          </cell>
          <cell r="O392" t="str">
            <v>...</v>
          </cell>
          <cell r="P392" t="str">
            <v>...</v>
          </cell>
          <cell r="Q392" t="str">
            <v>...</v>
          </cell>
          <cell r="R392" t="str">
            <v>...</v>
          </cell>
          <cell r="S392" t="str">
            <v>...</v>
          </cell>
          <cell r="T392" t="str">
            <v>...</v>
          </cell>
          <cell r="U392" t="str">
            <v>...</v>
          </cell>
          <cell r="V392" t="str">
            <v>...</v>
          </cell>
          <cell r="W392" t="str">
            <v>...</v>
          </cell>
          <cell r="X392" t="str">
            <v>...</v>
          </cell>
          <cell r="Y392" t="str">
            <v>...</v>
          </cell>
          <cell r="Z392" t="str">
            <v>...</v>
          </cell>
        </row>
        <row r="393">
          <cell r="A393" t="str">
            <v>QRE1999</v>
          </cell>
          <cell r="B393" t="str">
            <v>AU</v>
          </cell>
          <cell r="C393" t="str">
            <v>QR</v>
          </cell>
          <cell r="D393">
            <v>1999</v>
          </cell>
          <cell r="E393" t="str">
            <v>E</v>
          </cell>
          <cell r="F393">
            <v>6</v>
          </cell>
          <cell r="G393">
            <v>350</v>
          </cell>
          <cell r="H393" t="str">
            <v>...</v>
          </cell>
          <cell r="I393">
            <v>184</v>
          </cell>
          <cell r="J393" t="str">
            <v>...</v>
          </cell>
          <cell r="K393">
            <v>14</v>
          </cell>
          <cell r="L393">
            <v>0</v>
          </cell>
          <cell r="M393">
            <v>0</v>
          </cell>
          <cell r="N393">
            <v>0</v>
          </cell>
          <cell r="O393">
            <v>122</v>
          </cell>
          <cell r="P393">
            <v>362</v>
          </cell>
          <cell r="Q393">
            <v>6</v>
          </cell>
          <cell r="R393" t="str">
            <v>...</v>
          </cell>
          <cell r="S393">
            <v>353</v>
          </cell>
          <cell r="T393" t="str">
            <v>...</v>
          </cell>
          <cell r="U393">
            <v>184</v>
          </cell>
          <cell r="V393" t="str">
            <v>...</v>
          </cell>
          <cell r="W393">
            <v>14</v>
          </cell>
          <cell r="X393" t="str">
            <v>...</v>
          </cell>
          <cell r="Y393">
            <v>121</v>
          </cell>
          <cell r="Z393" t="str">
            <v>...</v>
          </cell>
        </row>
        <row r="394">
          <cell r="A394" t="str">
            <v>QRN1998</v>
          </cell>
          <cell r="B394" t="str">
            <v>AU</v>
          </cell>
          <cell r="C394" t="str">
            <v>QR</v>
          </cell>
          <cell r="D394">
            <v>1998</v>
          </cell>
          <cell r="E394" t="str">
            <v>N</v>
          </cell>
          <cell r="F394" t="str">
            <v>...</v>
          </cell>
          <cell r="G394" t="str">
            <v>...</v>
          </cell>
          <cell r="H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cell r="U394" t="str">
            <v>...</v>
          </cell>
          <cell r="V394" t="str">
            <v>...</v>
          </cell>
          <cell r="W394" t="str">
            <v>...</v>
          </cell>
          <cell r="X394" t="str">
            <v>...</v>
          </cell>
          <cell r="Y394" t="str">
            <v>...</v>
          </cell>
          <cell r="Z394" t="str">
            <v>...</v>
          </cell>
        </row>
        <row r="395">
          <cell r="A395" t="str">
            <v>QRTotal1999</v>
          </cell>
          <cell r="B395" t="str">
            <v>AU</v>
          </cell>
          <cell r="C395" t="str">
            <v>QR</v>
          </cell>
          <cell r="D395">
            <v>1999</v>
          </cell>
          <cell r="E395" t="str">
            <v>Total</v>
          </cell>
          <cell r="F395" t="str">
            <v>...</v>
          </cell>
          <cell r="G395" t="str">
            <v>...</v>
          </cell>
          <cell r="H395" t="str">
            <v>...</v>
          </cell>
          <cell r="I395" t="str">
            <v>...</v>
          </cell>
          <cell r="J395" t="str">
            <v>...</v>
          </cell>
          <cell r="K395" t="str">
            <v>...</v>
          </cell>
          <cell r="L395" t="str">
            <v>...</v>
          </cell>
          <cell r="M395" t="str">
            <v>...</v>
          </cell>
          <cell r="N395" t="str">
            <v>...</v>
          </cell>
          <cell r="O395" t="str">
            <v>...</v>
          </cell>
          <cell r="P395" t="str">
            <v>...</v>
          </cell>
          <cell r="Q395" t="str">
            <v>...</v>
          </cell>
          <cell r="R395" t="str">
            <v>...</v>
          </cell>
          <cell r="S395" t="str">
            <v>...</v>
          </cell>
          <cell r="T395" t="str">
            <v>...</v>
          </cell>
          <cell r="U395" t="str">
            <v>...</v>
          </cell>
          <cell r="V395" t="str">
            <v>...</v>
          </cell>
          <cell r="W395" t="str">
            <v>...</v>
          </cell>
          <cell r="X395" t="str">
            <v>...</v>
          </cell>
          <cell r="Y395" t="str">
            <v>...</v>
          </cell>
          <cell r="Z395" t="str">
            <v>...</v>
          </cell>
        </row>
        <row r="396">
          <cell r="A396" t="str">
            <v>QRN1999</v>
          </cell>
          <cell r="B396" t="str">
            <v>AU</v>
          </cell>
          <cell r="C396" t="str">
            <v>QR</v>
          </cell>
          <cell r="D396">
            <v>1999</v>
          </cell>
          <cell r="E396" t="str">
            <v>N</v>
          </cell>
          <cell r="F396" t="str">
            <v>...</v>
          </cell>
          <cell r="G396" t="str">
            <v>...</v>
          </cell>
          <cell r="H396" t="str">
            <v>...</v>
          </cell>
          <cell r="I396" t="str">
            <v>...</v>
          </cell>
          <cell r="J396" t="str">
            <v>...</v>
          </cell>
          <cell r="K396" t="str">
            <v>...</v>
          </cell>
          <cell r="L396" t="str">
            <v>...</v>
          </cell>
          <cell r="M396" t="str">
            <v>...</v>
          </cell>
          <cell r="N396" t="str">
            <v>...</v>
          </cell>
          <cell r="O396" t="str">
            <v>...</v>
          </cell>
          <cell r="P396" t="str">
            <v>...</v>
          </cell>
          <cell r="Q396" t="str">
            <v>...</v>
          </cell>
          <cell r="R396" t="str">
            <v>...</v>
          </cell>
          <cell r="S396" t="str">
            <v>...</v>
          </cell>
          <cell r="T396" t="str">
            <v>...</v>
          </cell>
          <cell r="U396" t="str">
            <v>...</v>
          </cell>
          <cell r="V396" t="str">
            <v>...</v>
          </cell>
          <cell r="W396" t="str">
            <v>...</v>
          </cell>
          <cell r="X396" t="str">
            <v>...</v>
          </cell>
          <cell r="Y396" t="str">
            <v>...</v>
          </cell>
          <cell r="Z396" t="str">
            <v>...</v>
          </cell>
        </row>
        <row r="397">
          <cell r="A397" t="str">
            <v>RAIL1999</v>
          </cell>
          <cell r="B397" t="str">
            <v>IR</v>
          </cell>
          <cell r="C397" t="str">
            <v>RAI</v>
          </cell>
          <cell r="D397">
            <v>1999</v>
          </cell>
          <cell r="E397" t="str">
            <v>L</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RAIN1998</v>
          </cell>
          <cell r="B398" t="str">
            <v>IR</v>
          </cell>
          <cell r="C398" t="str">
            <v>RAI</v>
          </cell>
          <cell r="D398">
            <v>1998</v>
          </cell>
          <cell r="E398" t="str">
            <v>N</v>
          </cell>
          <cell r="F398">
            <v>0</v>
          </cell>
          <cell r="G398">
            <v>551</v>
          </cell>
          <cell r="H398">
            <v>237</v>
          </cell>
          <cell r="I398">
            <v>8</v>
          </cell>
          <cell r="J398">
            <v>8</v>
          </cell>
          <cell r="K398">
            <v>0</v>
          </cell>
          <cell r="L398">
            <v>3</v>
          </cell>
          <cell r="M398">
            <v>9</v>
          </cell>
          <cell r="N398">
            <v>0</v>
          </cell>
          <cell r="O398">
            <v>0</v>
          </cell>
          <cell r="P398">
            <v>0</v>
          </cell>
          <cell r="Q398">
            <v>0</v>
          </cell>
          <cell r="R398">
            <v>0</v>
          </cell>
          <cell r="S398">
            <v>551</v>
          </cell>
          <cell r="T398">
            <v>292</v>
          </cell>
          <cell r="U398">
            <v>8</v>
          </cell>
          <cell r="V398">
            <v>1</v>
          </cell>
          <cell r="W398">
            <v>3</v>
          </cell>
          <cell r="X398">
            <v>3</v>
          </cell>
          <cell r="Y398">
            <v>0</v>
          </cell>
          <cell r="Z398">
            <v>0</v>
          </cell>
        </row>
        <row r="399">
          <cell r="A399" t="str">
            <v>RAIL.N1999</v>
          </cell>
          <cell r="B399" t="str">
            <v>IR</v>
          </cell>
          <cell r="C399" t="str">
            <v>RAI</v>
          </cell>
          <cell r="D399">
            <v>1999</v>
          </cell>
          <cell r="E399" t="str">
            <v>L.N</v>
          </cell>
          <cell r="F399" t="str">
            <v>...</v>
          </cell>
          <cell r="G399" t="str">
            <v>...</v>
          </cell>
          <cell r="H399" t="str">
            <v>...</v>
          </cell>
          <cell r="I399" t="str">
            <v>...</v>
          </cell>
          <cell r="J399" t="str">
            <v>...</v>
          </cell>
          <cell r="K399" t="str">
            <v>...</v>
          </cell>
          <cell r="L399" t="str">
            <v>...</v>
          </cell>
          <cell r="M399" t="str">
            <v>...</v>
          </cell>
          <cell r="N399" t="str">
            <v>...</v>
          </cell>
          <cell r="O399" t="str">
            <v>...</v>
          </cell>
          <cell r="P399" t="str">
            <v>...</v>
          </cell>
          <cell r="Q399" t="str">
            <v>...</v>
          </cell>
          <cell r="R399" t="str">
            <v>...</v>
          </cell>
          <cell r="S399" t="str">
            <v>...</v>
          </cell>
          <cell r="T399" t="str">
            <v>...</v>
          </cell>
          <cell r="U399" t="str">
            <v>...</v>
          </cell>
          <cell r="V399" t="str">
            <v>...</v>
          </cell>
          <cell r="W399" t="str">
            <v>...</v>
          </cell>
          <cell r="X399" t="str">
            <v>...</v>
          </cell>
          <cell r="Y399" t="str">
            <v>...</v>
          </cell>
          <cell r="Z399" t="str">
            <v>...</v>
          </cell>
        </row>
        <row r="400">
          <cell r="A400" t="str">
            <v>RAIL.N1998</v>
          </cell>
          <cell r="B400" t="str">
            <v>IR</v>
          </cell>
          <cell r="C400" t="str">
            <v>RAI</v>
          </cell>
          <cell r="D400">
            <v>1998</v>
          </cell>
          <cell r="E400" t="str">
            <v>L.N</v>
          </cell>
          <cell r="F400" t="str">
            <v>...</v>
          </cell>
          <cell r="G400" t="str">
            <v>...</v>
          </cell>
          <cell r="H400" t="str">
            <v>...</v>
          </cell>
          <cell r="I400" t="str">
            <v>...</v>
          </cell>
          <cell r="J400" t="str">
            <v>...</v>
          </cell>
          <cell r="K400" t="str">
            <v>...</v>
          </cell>
          <cell r="L400" t="str">
            <v>...</v>
          </cell>
          <cell r="M400" t="str">
            <v>...</v>
          </cell>
          <cell r="N400" t="str">
            <v>...</v>
          </cell>
          <cell r="O400" t="str">
            <v>...</v>
          </cell>
          <cell r="P400" t="str">
            <v>...</v>
          </cell>
          <cell r="Q400" t="str">
            <v>...</v>
          </cell>
          <cell r="R400" t="str">
            <v>...</v>
          </cell>
          <cell r="S400" t="str">
            <v>...</v>
          </cell>
          <cell r="T400" t="str">
            <v>...</v>
          </cell>
          <cell r="U400" t="str">
            <v>...</v>
          </cell>
          <cell r="V400" t="str">
            <v>...</v>
          </cell>
          <cell r="W400" t="str">
            <v>...</v>
          </cell>
          <cell r="X400" t="str">
            <v>...</v>
          </cell>
          <cell r="Y400" t="str">
            <v>...</v>
          </cell>
          <cell r="Z400" t="str">
            <v>...</v>
          </cell>
        </row>
        <row r="401">
          <cell r="A401" t="str">
            <v>RAIN1999</v>
          </cell>
          <cell r="B401" t="str">
            <v>IR</v>
          </cell>
          <cell r="C401" t="str">
            <v>RAI</v>
          </cell>
          <cell r="D401">
            <v>1999</v>
          </cell>
          <cell r="E401" t="str">
            <v>N</v>
          </cell>
          <cell r="F401">
            <v>0</v>
          </cell>
          <cell r="G401">
            <v>551</v>
          </cell>
          <cell r="H401">
            <v>237</v>
          </cell>
          <cell r="I401">
            <v>8</v>
          </cell>
          <cell r="J401">
            <v>8</v>
          </cell>
          <cell r="K401">
            <v>0</v>
          </cell>
          <cell r="L401">
            <v>3</v>
          </cell>
          <cell r="M401">
            <v>9</v>
          </cell>
          <cell r="N401">
            <v>0</v>
          </cell>
          <cell r="O401">
            <v>0</v>
          </cell>
          <cell r="P401">
            <v>0</v>
          </cell>
          <cell r="Q401">
            <v>0</v>
          </cell>
          <cell r="R401">
            <v>0</v>
          </cell>
          <cell r="S401">
            <v>551</v>
          </cell>
          <cell r="T401">
            <v>292</v>
          </cell>
          <cell r="U401">
            <v>8</v>
          </cell>
          <cell r="V401">
            <v>3</v>
          </cell>
          <cell r="W401">
            <v>3</v>
          </cell>
          <cell r="X401">
            <v>3</v>
          </cell>
          <cell r="Y401">
            <v>0</v>
          </cell>
          <cell r="Z401">
            <v>0</v>
          </cell>
        </row>
        <row r="402">
          <cell r="A402" t="str">
            <v>RAIL1998</v>
          </cell>
          <cell r="B402" t="str">
            <v>IR</v>
          </cell>
          <cell r="C402" t="str">
            <v>RAI</v>
          </cell>
          <cell r="D402">
            <v>1998</v>
          </cell>
          <cell r="E402" t="str">
            <v>L</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t="str">
            <v>RAITotal1999</v>
          </cell>
          <cell r="B403" t="str">
            <v>IR</v>
          </cell>
          <cell r="C403" t="str">
            <v>RAI</v>
          </cell>
          <cell r="D403">
            <v>1999</v>
          </cell>
          <cell r="E403" t="str">
            <v>Total</v>
          </cell>
          <cell r="F403">
            <v>0</v>
          </cell>
          <cell r="G403">
            <v>551</v>
          </cell>
          <cell r="H403">
            <v>237</v>
          </cell>
          <cell r="I403">
            <v>8</v>
          </cell>
          <cell r="J403">
            <v>8</v>
          </cell>
          <cell r="K403">
            <v>0</v>
          </cell>
          <cell r="L403">
            <v>3</v>
          </cell>
          <cell r="M403">
            <v>9</v>
          </cell>
          <cell r="N403">
            <v>0</v>
          </cell>
          <cell r="O403">
            <v>0</v>
          </cell>
          <cell r="P403">
            <v>0</v>
          </cell>
          <cell r="Q403">
            <v>0</v>
          </cell>
          <cell r="R403">
            <v>0</v>
          </cell>
          <cell r="S403">
            <v>551</v>
          </cell>
          <cell r="T403">
            <v>292</v>
          </cell>
          <cell r="U403">
            <v>8</v>
          </cell>
          <cell r="V403">
            <v>3</v>
          </cell>
          <cell r="W403">
            <v>3</v>
          </cell>
          <cell r="X403">
            <v>3</v>
          </cell>
          <cell r="Y403">
            <v>0</v>
          </cell>
          <cell r="Z403">
            <v>0</v>
          </cell>
        </row>
        <row r="404">
          <cell r="A404" t="str">
            <v>RAITotal1998</v>
          </cell>
          <cell r="B404" t="str">
            <v>IR</v>
          </cell>
          <cell r="C404" t="str">
            <v>RAI</v>
          </cell>
          <cell r="D404">
            <v>1998</v>
          </cell>
          <cell r="E404" t="str">
            <v>Total</v>
          </cell>
          <cell r="F404">
            <v>0</v>
          </cell>
          <cell r="G404">
            <v>551</v>
          </cell>
          <cell r="H404">
            <v>237</v>
          </cell>
          <cell r="I404">
            <v>8</v>
          </cell>
          <cell r="J404">
            <v>8</v>
          </cell>
          <cell r="K404">
            <v>0</v>
          </cell>
          <cell r="L404">
            <v>3</v>
          </cell>
          <cell r="M404">
            <v>9</v>
          </cell>
          <cell r="N404">
            <v>0</v>
          </cell>
          <cell r="O404">
            <v>0</v>
          </cell>
          <cell r="P404">
            <v>0</v>
          </cell>
          <cell r="Q404">
            <v>0</v>
          </cell>
          <cell r="R404">
            <v>0</v>
          </cell>
          <cell r="S404">
            <v>551</v>
          </cell>
          <cell r="T404">
            <v>292</v>
          </cell>
          <cell r="U404">
            <v>8</v>
          </cell>
          <cell r="V404">
            <v>1</v>
          </cell>
          <cell r="W404">
            <v>3</v>
          </cell>
          <cell r="X404">
            <v>3</v>
          </cell>
          <cell r="Y404">
            <v>0</v>
          </cell>
          <cell r="Z404">
            <v>0</v>
          </cell>
        </row>
        <row r="405">
          <cell r="A405" t="str">
            <v>RailtrackN1999</v>
          </cell>
          <cell r="B405" t="str">
            <v>GB</v>
          </cell>
          <cell r="C405" t="str">
            <v>Railtrack</v>
          </cell>
          <cell r="D405">
            <v>1999</v>
          </cell>
          <cell r="E405" t="str">
            <v>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t="str">
            <v>RailtrackN1998</v>
          </cell>
          <cell r="B406" t="str">
            <v>GB</v>
          </cell>
          <cell r="C406" t="str">
            <v>Railtrack</v>
          </cell>
          <cell r="D406">
            <v>1998</v>
          </cell>
          <cell r="E406" t="str">
            <v>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t="str">
            <v>RCCE1999</v>
          </cell>
          <cell r="B407" t="str">
            <v>ZA</v>
          </cell>
          <cell r="C407" t="str">
            <v>RCC</v>
          </cell>
          <cell r="D407">
            <v>1999</v>
          </cell>
          <cell r="E407" t="str">
            <v>E</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t="str">
            <v>...</v>
          </cell>
          <cell r="W407" t="str">
            <v>...</v>
          </cell>
          <cell r="X407" t="str">
            <v>...</v>
          </cell>
          <cell r="Y407" t="str">
            <v>...</v>
          </cell>
          <cell r="Z407" t="str">
            <v>...</v>
          </cell>
        </row>
        <row r="408">
          <cell r="A408" t="str">
            <v>RCCE1998</v>
          </cell>
          <cell r="B408" t="str">
            <v>ZA</v>
          </cell>
          <cell r="C408" t="str">
            <v>RCC</v>
          </cell>
          <cell r="D408">
            <v>1998</v>
          </cell>
          <cell r="E408" t="str">
            <v>E</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row>
        <row r="409">
          <cell r="A409" t="str">
            <v>RCFME1998</v>
          </cell>
          <cell r="B409" t="str">
            <v>ML</v>
          </cell>
          <cell r="C409" t="str">
            <v>RCFM</v>
          </cell>
          <cell r="D409">
            <v>1998</v>
          </cell>
          <cell r="E409" t="str">
            <v>E</v>
          </cell>
          <cell r="F409">
            <v>0</v>
          </cell>
          <cell r="G409">
            <v>22</v>
          </cell>
          <cell r="H409">
            <v>15</v>
          </cell>
          <cell r="I409">
            <v>0</v>
          </cell>
          <cell r="J409">
            <v>0</v>
          </cell>
          <cell r="K409">
            <v>0</v>
          </cell>
          <cell r="L409">
            <v>0</v>
          </cell>
          <cell r="M409">
            <v>0</v>
          </cell>
          <cell r="N409">
            <v>0</v>
          </cell>
          <cell r="O409">
            <v>0</v>
          </cell>
          <cell r="P409">
            <v>0</v>
          </cell>
          <cell r="Q409">
            <v>0</v>
          </cell>
          <cell r="R409">
            <v>0</v>
          </cell>
          <cell r="S409" t="str">
            <v>...</v>
          </cell>
          <cell r="T409" t="str">
            <v>...</v>
          </cell>
          <cell r="U409">
            <v>0</v>
          </cell>
          <cell r="V409">
            <v>0</v>
          </cell>
          <cell r="W409">
            <v>0</v>
          </cell>
          <cell r="X409">
            <v>0</v>
          </cell>
          <cell r="Y409">
            <v>0</v>
          </cell>
          <cell r="Z409">
            <v>0</v>
          </cell>
        </row>
        <row r="410">
          <cell r="A410" t="str">
            <v>RCFME1999</v>
          </cell>
          <cell r="B410" t="str">
            <v>ML</v>
          </cell>
          <cell r="C410" t="str">
            <v>RCFM</v>
          </cell>
          <cell r="D410">
            <v>1999</v>
          </cell>
          <cell r="E410" t="str">
            <v>E</v>
          </cell>
          <cell r="F410">
            <v>0</v>
          </cell>
          <cell r="G410">
            <v>23</v>
          </cell>
          <cell r="H410" t="str">
            <v>...</v>
          </cell>
          <cell r="I410">
            <v>0</v>
          </cell>
          <cell r="J410">
            <v>0</v>
          </cell>
          <cell r="K410">
            <v>0</v>
          </cell>
          <cell r="L410">
            <v>0</v>
          </cell>
          <cell r="M410">
            <v>0</v>
          </cell>
          <cell r="N410">
            <v>0</v>
          </cell>
          <cell r="O410">
            <v>0</v>
          </cell>
          <cell r="P410">
            <v>0</v>
          </cell>
          <cell r="Q410">
            <v>0</v>
          </cell>
          <cell r="R410">
            <v>0</v>
          </cell>
          <cell r="S410" t="str">
            <v>...</v>
          </cell>
          <cell r="T410" t="str">
            <v>...</v>
          </cell>
          <cell r="U410">
            <v>0</v>
          </cell>
          <cell r="V410">
            <v>0</v>
          </cell>
          <cell r="W410">
            <v>0</v>
          </cell>
          <cell r="X410">
            <v>0</v>
          </cell>
          <cell r="Y410">
            <v>0</v>
          </cell>
          <cell r="Z410">
            <v>0</v>
          </cell>
        </row>
        <row r="411">
          <cell r="A411" t="str">
            <v>REFERTotal1998</v>
          </cell>
          <cell r="B411" t="str">
            <v>PT</v>
          </cell>
          <cell r="C411" t="str">
            <v>REFER</v>
          </cell>
          <cell r="D411">
            <v>1998</v>
          </cell>
          <cell r="E411" t="str">
            <v>Total</v>
          </cell>
          <cell r="F411" t="str">
            <v>...</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row>
        <row r="412">
          <cell r="A412" t="str">
            <v>REFERE1999</v>
          </cell>
          <cell r="B412" t="str">
            <v>PT</v>
          </cell>
          <cell r="C412" t="str">
            <v>REFER</v>
          </cell>
          <cell r="D412">
            <v>1999</v>
          </cell>
          <cell r="E412" t="str">
            <v>E</v>
          </cell>
          <cell r="F412" t="str">
            <v>...</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row>
        <row r="413">
          <cell r="A413" t="str">
            <v>REFERL1998</v>
          </cell>
          <cell r="B413" t="str">
            <v>PT</v>
          </cell>
          <cell r="C413" t="str">
            <v>REFER</v>
          </cell>
          <cell r="D413">
            <v>1998</v>
          </cell>
          <cell r="E413" t="str">
            <v>L</v>
          </cell>
          <cell r="F413" t="str">
            <v>...</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row>
        <row r="414">
          <cell r="A414" t="str">
            <v>REFERE1998</v>
          </cell>
          <cell r="B414" t="str">
            <v>PT</v>
          </cell>
          <cell r="C414" t="str">
            <v>REFER</v>
          </cell>
          <cell r="D414">
            <v>1998</v>
          </cell>
          <cell r="E414" t="str">
            <v>E</v>
          </cell>
          <cell r="F414" t="str">
            <v>...</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row>
        <row r="415">
          <cell r="A415" t="str">
            <v>REFERL.E1998</v>
          </cell>
          <cell r="B415" t="str">
            <v>PT</v>
          </cell>
          <cell r="C415" t="str">
            <v>REFER</v>
          </cell>
          <cell r="D415">
            <v>1998</v>
          </cell>
          <cell r="E415" t="str">
            <v>L.E</v>
          </cell>
          <cell r="F415" t="str">
            <v>...</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t="str">
            <v>...</v>
          </cell>
          <cell r="T415" t="str">
            <v>...</v>
          </cell>
          <cell r="U415" t="str">
            <v>...</v>
          </cell>
          <cell r="V415" t="str">
            <v>...</v>
          </cell>
          <cell r="W415" t="str">
            <v>...</v>
          </cell>
          <cell r="X415" t="str">
            <v>...</v>
          </cell>
          <cell r="Y415" t="str">
            <v>...</v>
          </cell>
          <cell r="Z415" t="str">
            <v>...</v>
          </cell>
        </row>
        <row r="416">
          <cell r="A416" t="str">
            <v>REFERTotal1999</v>
          </cell>
          <cell r="B416" t="str">
            <v>PT</v>
          </cell>
          <cell r="C416" t="str">
            <v>REFER</v>
          </cell>
          <cell r="D416">
            <v>1999</v>
          </cell>
          <cell r="E416" t="str">
            <v>Total</v>
          </cell>
          <cell r="F416" t="str">
            <v>...</v>
          </cell>
          <cell r="G416" t="str">
            <v>...</v>
          </cell>
          <cell r="H416" t="str">
            <v>...</v>
          </cell>
          <cell r="I416" t="str">
            <v>...</v>
          </cell>
          <cell r="J416" t="str">
            <v>...</v>
          </cell>
          <cell r="K416" t="str">
            <v>...</v>
          </cell>
          <cell r="L416" t="str">
            <v>...</v>
          </cell>
          <cell r="M416" t="str">
            <v>...</v>
          </cell>
          <cell r="N416" t="str">
            <v>...</v>
          </cell>
          <cell r="O416" t="str">
            <v>...</v>
          </cell>
          <cell r="P416" t="str">
            <v>...</v>
          </cell>
          <cell r="Q416" t="str">
            <v>...</v>
          </cell>
          <cell r="R416" t="str">
            <v>...</v>
          </cell>
          <cell r="S416" t="str">
            <v>...</v>
          </cell>
          <cell r="T416" t="str">
            <v>...</v>
          </cell>
          <cell r="U416" t="str">
            <v>...</v>
          </cell>
          <cell r="V416" t="str">
            <v>...</v>
          </cell>
          <cell r="W416" t="str">
            <v>...</v>
          </cell>
          <cell r="X416" t="str">
            <v>...</v>
          </cell>
          <cell r="Y416" t="str">
            <v>...</v>
          </cell>
          <cell r="Z416" t="str">
            <v>...</v>
          </cell>
        </row>
        <row r="417">
          <cell r="A417" t="str">
            <v>REFERL.E1999</v>
          </cell>
          <cell r="B417" t="str">
            <v>PT</v>
          </cell>
          <cell r="C417" t="str">
            <v>REFER</v>
          </cell>
          <cell r="D417">
            <v>1999</v>
          </cell>
          <cell r="E417" t="str">
            <v>L.E</v>
          </cell>
          <cell r="F417" t="str">
            <v>...</v>
          </cell>
          <cell r="G417" t="str">
            <v>...</v>
          </cell>
          <cell r="H417" t="str">
            <v>...</v>
          </cell>
          <cell r="I417" t="str">
            <v>...</v>
          </cell>
          <cell r="J417" t="str">
            <v>...</v>
          </cell>
          <cell r="K417" t="str">
            <v>...</v>
          </cell>
          <cell r="L417" t="str">
            <v>...</v>
          </cell>
          <cell r="M417" t="str">
            <v>...</v>
          </cell>
          <cell r="N417" t="str">
            <v>...</v>
          </cell>
          <cell r="O417" t="str">
            <v>...</v>
          </cell>
          <cell r="P417" t="str">
            <v>...</v>
          </cell>
          <cell r="Q417" t="str">
            <v>...</v>
          </cell>
          <cell r="R417" t="str">
            <v>...</v>
          </cell>
          <cell r="S417" t="str">
            <v>...</v>
          </cell>
          <cell r="T417" t="str">
            <v>...</v>
          </cell>
          <cell r="U417" t="str">
            <v>...</v>
          </cell>
          <cell r="V417" t="str">
            <v>...</v>
          </cell>
          <cell r="W417" t="str">
            <v>...</v>
          </cell>
          <cell r="X417" t="str">
            <v>...</v>
          </cell>
          <cell r="Y417" t="str">
            <v>...</v>
          </cell>
          <cell r="Z417" t="str">
            <v>...</v>
          </cell>
        </row>
        <row r="418">
          <cell r="A418" t="str">
            <v>REFERL1999</v>
          </cell>
          <cell r="B418" t="str">
            <v>PT</v>
          </cell>
          <cell r="C418" t="str">
            <v>REFER</v>
          </cell>
          <cell r="D418">
            <v>1999</v>
          </cell>
          <cell r="E418" t="str">
            <v>L</v>
          </cell>
          <cell r="F418" t="str">
            <v>...</v>
          </cell>
          <cell r="G418" t="str">
            <v>...</v>
          </cell>
          <cell r="H418" t="str">
            <v>...</v>
          </cell>
          <cell r="I418" t="str">
            <v>...</v>
          </cell>
          <cell r="J418" t="str">
            <v>...</v>
          </cell>
          <cell r="K418" t="str">
            <v>...</v>
          </cell>
          <cell r="L418" t="str">
            <v>...</v>
          </cell>
          <cell r="M418" t="str">
            <v>...</v>
          </cell>
          <cell r="N418" t="str">
            <v>...</v>
          </cell>
          <cell r="O418" t="str">
            <v>...</v>
          </cell>
          <cell r="P418" t="str">
            <v>...</v>
          </cell>
          <cell r="Q418" t="str">
            <v>...</v>
          </cell>
          <cell r="R418" t="str">
            <v>...</v>
          </cell>
          <cell r="S418" t="str">
            <v>...</v>
          </cell>
          <cell r="T418" t="str">
            <v>...</v>
          </cell>
          <cell r="U418" t="str">
            <v>...</v>
          </cell>
          <cell r="V418" t="str">
            <v>...</v>
          </cell>
          <cell r="W418" t="str">
            <v>...</v>
          </cell>
          <cell r="X418" t="str">
            <v>...</v>
          </cell>
          <cell r="Y418" t="str">
            <v>...</v>
          </cell>
          <cell r="Z418" t="str">
            <v>...</v>
          </cell>
        </row>
        <row r="419">
          <cell r="A419" t="str">
            <v>RENFETotal1998</v>
          </cell>
          <cell r="B419" t="str">
            <v>ES</v>
          </cell>
          <cell r="C419" t="str">
            <v>RENFE</v>
          </cell>
          <cell r="D419">
            <v>1998</v>
          </cell>
          <cell r="E419" t="str">
            <v>Total</v>
          </cell>
          <cell r="F419">
            <v>0</v>
          </cell>
          <cell r="G419">
            <v>483</v>
          </cell>
          <cell r="H419">
            <v>104</v>
          </cell>
          <cell r="I419">
            <v>451</v>
          </cell>
          <cell r="J419">
            <v>434</v>
          </cell>
          <cell r="K419">
            <v>0</v>
          </cell>
          <cell r="L419">
            <v>147</v>
          </cell>
          <cell r="M419">
            <v>400</v>
          </cell>
          <cell r="N419">
            <v>0</v>
          </cell>
          <cell r="O419">
            <v>618</v>
          </cell>
          <cell r="P419">
            <v>2032</v>
          </cell>
          <cell r="Q419">
            <v>0</v>
          </cell>
          <cell r="R419">
            <v>0</v>
          </cell>
          <cell r="S419">
            <v>492</v>
          </cell>
          <cell r="T419">
            <v>65</v>
          </cell>
          <cell r="U419">
            <v>463</v>
          </cell>
          <cell r="V419">
            <v>98</v>
          </cell>
          <cell r="W419">
            <v>141</v>
          </cell>
          <cell r="X419">
            <v>13</v>
          </cell>
          <cell r="Y419">
            <v>634</v>
          </cell>
          <cell r="Z419">
            <v>35</v>
          </cell>
        </row>
        <row r="420">
          <cell r="A420" t="str">
            <v>RENFEE1998</v>
          </cell>
          <cell r="B420" t="str">
            <v>ES</v>
          </cell>
          <cell r="C420" t="str">
            <v>RENFE</v>
          </cell>
          <cell r="D420">
            <v>1998</v>
          </cell>
          <cell r="E420" t="str">
            <v>E</v>
          </cell>
          <cell r="F420">
            <v>0</v>
          </cell>
          <cell r="G420">
            <v>0</v>
          </cell>
          <cell r="H420">
            <v>0</v>
          </cell>
          <cell r="I420">
            <v>0</v>
          </cell>
          <cell r="J420">
            <v>0</v>
          </cell>
          <cell r="K420">
            <v>0</v>
          </cell>
          <cell r="L420">
            <v>0</v>
          </cell>
          <cell r="M420">
            <v>0</v>
          </cell>
          <cell r="N420">
            <v>0</v>
          </cell>
          <cell r="O420">
            <v>5</v>
          </cell>
          <cell r="P420">
            <v>10</v>
          </cell>
          <cell r="Q420">
            <v>0</v>
          </cell>
          <cell r="R420">
            <v>0</v>
          </cell>
          <cell r="S420">
            <v>0</v>
          </cell>
          <cell r="T420">
            <v>0</v>
          </cell>
          <cell r="U420">
            <v>0</v>
          </cell>
          <cell r="V420">
            <v>0</v>
          </cell>
          <cell r="W420">
            <v>0</v>
          </cell>
          <cell r="X420">
            <v>0</v>
          </cell>
          <cell r="Y420">
            <v>5</v>
          </cell>
          <cell r="Z420" t="str">
            <v>...</v>
          </cell>
        </row>
        <row r="421">
          <cell r="A421" t="str">
            <v>RENFETotal1999</v>
          </cell>
          <cell r="B421" t="str">
            <v>ES</v>
          </cell>
          <cell r="C421" t="str">
            <v>RENFE</v>
          </cell>
          <cell r="D421">
            <v>1999</v>
          </cell>
          <cell r="E421" t="str">
            <v>Total</v>
          </cell>
          <cell r="F421">
            <v>0</v>
          </cell>
          <cell r="G421">
            <v>479</v>
          </cell>
          <cell r="H421">
            <v>104</v>
          </cell>
          <cell r="I421">
            <v>449</v>
          </cell>
          <cell r="J421">
            <v>433</v>
          </cell>
          <cell r="K421">
            <v>0</v>
          </cell>
          <cell r="L421">
            <v>149</v>
          </cell>
          <cell r="M421">
            <v>388</v>
          </cell>
          <cell r="N421">
            <v>0</v>
          </cell>
          <cell r="O421">
            <v>641</v>
          </cell>
          <cell r="P421">
            <v>2096</v>
          </cell>
          <cell r="Q421">
            <v>0</v>
          </cell>
          <cell r="R421">
            <v>0</v>
          </cell>
          <cell r="S421">
            <v>481</v>
          </cell>
          <cell r="T421">
            <v>58</v>
          </cell>
          <cell r="U421">
            <v>451</v>
          </cell>
          <cell r="V421">
            <v>98</v>
          </cell>
          <cell r="W421">
            <v>148</v>
          </cell>
          <cell r="X421">
            <v>16</v>
          </cell>
          <cell r="Y421">
            <v>630</v>
          </cell>
          <cell r="Z421">
            <v>41</v>
          </cell>
        </row>
        <row r="422">
          <cell r="A422" t="str">
            <v>RENFEN1999</v>
          </cell>
          <cell r="B422" t="str">
            <v>ES</v>
          </cell>
          <cell r="C422" t="str">
            <v>RENFE</v>
          </cell>
          <cell r="D422">
            <v>1999</v>
          </cell>
          <cell r="E422" t="str">
            <v>N</v>
          </cell>
          <cell r="F422">
            <v>0</v>
          </cell>
          <cell r="G422">
            <v>0</v>
          </cell>
          <cell r="H422">
            <v>0</v>
          </cell>
          <cell r="I422">
            <v>20</v>
          </cell>
          <cell r="J422">
            <v>19</v>
          </cell>
          <cell r="K422">
            <v>0</v>
          </cell>
          <cell r="L422">
            <v>0</v>
          </cell>
          <cell r="M422">
            <v>0</v>
          </cell>
          <cell r="N422">
            <v>0</v>
          </cell>
          <cell r="O422">
            <v>18</v>
          </cell>
          <cell r="P422">
            <v>144</v>
          </cell>
          <cell r="Q422">
            <v>0</v>
          </cell>
          <cell r="R422">
            <v>0</v>
          </cell>
          <cell r="S422">
            <v>0</v>
          </cell>
          <cell r="T422">
            <v>0</v>
          </cell>
          <cell r="U422">
            <v>17</v>
          </cell>
          <cell r="V422">
            <v>0</v>
          </cell>
          <cell r="W422">
            <v>0</v>
          </cell>
          <cell r="X422">
            <v>0</v>
          </cell>
          <cell r="Y422">
            <v>18</v>
          </cell>
          <cell r="Z422">
            <v>0</v>
          </cell>
        </row>
        <row r="423">
          <cell r="A423" t="str">
            <v>RENFEE1999</v>
          </cell>
          <cell r="B423" t="str">
            <v>ES</v>
          </cell>
          <cell r="C423" t="str">
            <v>RENFE</v>
          </cell>
          <cell r="D423">
            <v>1999</v>
          </cell>
          <cell r="E423" t="str">
            <v>E</v>
          </cell>
          <cell r="F423">
            <v>0</v>
          </cell>
          <cell r="G423">
            <v>0</v>
          </cell>
          <cell r="H423">
            <v>0</v>
          </cell>
          <cell r="I423">
            <v>0</v>
          </cell>
          <cell r="J423">
            <v>0</v>
          </cell>
          <cell r="K423">
            <v>0</v>
          </cell>
          <cell r="L423">
            <v>0</v>
          </cell>
          <cell r="M423">
            <v>0</v>
          </cell>
          <cell r="N423">
            <v>0</v>
          </cell>
          <cell r="O423">
            <v>5</v>
          </cell>
          <cell r="P423">
            <v>10</v>
          </cell>
          <cell r="Q423">
            <v>0</v>
          </cell>
          <cell r="R423">
            <v>0</v>
          </cell>
          <cell r="S423">
            <v>0</v>
          </cell>
          <cell r="T423">
            <v>0</v>
          </cell>
          <cell r="U423">
            <v>0</v>
          </cell>
          <cell r="V423">
            <v>0</v>
          </cell>
          <cell r="W423">
            <v>0</v>
          </cell>
          <cell r="X423">
            <v>0</v>
          </cell>
          <cell r="Y423">
            <v>5</v>
          </cell>
          <cell r="Z423">
            <v>0</v>
          </cell>
        </row>
        <row r="424">
          <cell r="A424" t="str">
            <v>RENFEL1999</v>
          </cell>
          <cell r="B424" t="str">
            <v>ES</v>
          </cell>
          <cell r="C424" t="str">
            <v>RENFE</v>
          </cell>
          <cell r="D424">
            <v>1999</v>
          </cell>
          <cell r="E424" t="str">
            <v>L</v>
          </cell>
          <cell r="F424">
            <v>0</v>
          </cell>
          <cell r="G424">
            <v>479</v>
          </cell>
          <cell r="H424">
            <v>104</v>
          </cell>
          <cell r="I424">
            <v>429</v>
          </cell>
          <cell r="J424">
            <v>414</v>
          </cell>
          <cell r="K424">
            <v>0</v>
          </cell>
          <cell r="L424">
            <v>149</v>
          </cell>
          <cell r="M424">
            <v>388</v>
          </cell>
          <cell r="N424">
            <v>0</v>
          </cell>
          <cell r="O424">
            <v>618</v>
          </cell>
          <cell r="P424">
            <v>1942</v>
          </cell>
          <cell r="Q424">
            <v>0</v>
          </cell>
          <cell r="R424">
            <v>0</v>
          </cell>
          <cell r="S424">
            <v>481</v>
          </cell>
          <cell r="T424">
            <v>58</v>
          </cell>
          <cell r="U424">
            <v>434</v>
          </cell>
          <cell r="V424">
            <v>98</v>
          </cell>
          <cell r="W424">
            <v>148</v>
          </cell>
          <cell r="X424">
            <v>16</v>
          </cell>
          <cell r="Y424">
            <v>607</v>
          </cell>
          <cell r="Z424">
            <v>41</v>
          </cell>
        </row>
        <row r="425">
          <cell r="A425" t="str">
            <v>RENFEN.E1998</v>
          </cell>
          <cell r="B425" t="str">
            <v>ES</v>
          </cell>
          <cell r="C425" t="str">
            <v>RENFE</v>
          </cell>
          <cell r="D425">
            <v>1998</v>
          </cell>
          <cell r="E425" t="str">
            <v>N.E</v>
          </cell>
          <cell r="F425" t="str">
            <v>...</v>
          </cell>
          <cell r="G425" t="str">
            <v>...</v>
          </cell>
          <cell r="H425" t="str">
            <v>...</v>
          </cell>
          <cell r="I425" t="str">
            <v>...</v>
          </cell>
          <cell r="J425" t="str">
            <v>...</v>
          </cell>
          <cell r="K425" t="str">
            <v>...</v>
          </cell>
          <cell r="L425" t="str">
            <v>...</v>
          </cell>
          <cell r="M425" t="str">
            <v>...</v>
          </cell>
          <cell r="N425" t="str">
            <v>...</v>
          </cell>
          <cell r="O425" t="str">
            <v>...</v>
          </cell>
          <cell r="P425" t="str">
            <v>...</v>
          </cell>
          <cell r="Q425" t="str">
            <v>...</v>
          </cell>
          <cell r="R425" t="str">
            <v>...</v>
          </cell>
          <cell r="S425" t="str">
            <v>...</v>
          </cell>
          <cell r="T425" t="str">
            <v>...</v>
          </cell>
          <cell r="U425" t="str">
            <v>...</v>
          </cell>
          <cell r="V425" t="str">
            <v>...</v>
          </cell>
          <cell r="W425" t="str">
            <v>...</v>
          </cell>
          <cell r="X425" t="str">
            <v>...</v>
          </cell>
          <cell r="Y425" t="str">
            <v>...</v>
          </cell>
          <cell r="Z425" t="str">
            <v>...</v>
          </cell>
        </row>
        <row r="426">
          <cell r="A426" t="str">
            <v>RENFEN1998</v>
          </cell>
          <cell r="B426" t="str">
            <v>ES</v>
          </cell>
          <cell r="C426" t="str">
            <v>RENFE</v>
          </cell>
          <cell r="D426">
            <v>1998</v>
          </cell>
          <cell r="E426" t="str">
            <v>N</v>
          </cell>
          <cell r="F426">
            <v>0</v>
          </cell>
          <cell r="G426">
            <v>0</v>
          </cell>
          <cell r="H426">
            <v>0</v>
          </cell>
          <cell r="I426">
            <v>13</v>
          </cell>
          <cell r="J426">
            <v>11</v>
          </cell>
          <cell r="K426">
            <v>0</v>
          </cell>
          <cell r="L426">
            <v>0</v>
          </cell>
          <cell r="M426">
            <v>0</v>
          </cell>
          <cell r="N426">
            <v>0</v>
          </cell>
          <cell r="O426">
            <v>18</v>
          </cell>
          <cell r="P426">
            <v>144</v>
          </cell>
          <cell r="Q426">
            <v>0</v>
          </cell>
          <cell r="R426">
            <v>0</v>
          </cell>
          <cell r="S426">
            <v>0</v>
          </cell>
          <cell r="T426">
            <v>0</v>
          </cell>
          <cell r="U426">
            <v>13</v>
          </cell>
          <cell r="V426">
            <v>0</v>
          </cell>
          <cell r="W426">
            <v>0</v>
          </cell>
          <cell r="X426">
            <v>0</v>
          </cell>
          <cell r="Y426">
            <v>18</v>
          </cell>
          <cell r="Z426">
            <v>0</v>
          </cell>
        </row>
        <row r="427">
          <cell r="A427" t="str">
            <v>RENFEL1998</v>
          </cell>
          <cell r="B427" t="str">
            <v>ES</v>
          </cell>
          <cell r="C427" t="str">
            <v>RENFE</v>
          </cell>
          <cell r="D427">
            <v>1998</v>
          </cell>
          <cell r="E427" t="str">
            <v>L</v>
          </cell>
          <cell r="F427">
            <v>0</v>
          </cell>
          <cell r="G427">
            <v>483</v>
          </cell>
          <cell r="H427">
            <v>104</v>
          </cell>
          <cell r="I427">
            <v>438</v>
          </cell>
          <cell r="J427">
            <v>423</v>
          </cell>
          <cell r="K427">
            <v>0</v>
          </cell>
          <cell r="L427">
            <v>147</v>
          </cell>
          <cell r="M427">
            <v>400</v>
          </cell>
          <cell r="N427">
            <v>0</v>
          </cell>
          <cell r="O427">
            <v>595</v>
          </cell>
          <cell r="P427">
            <v>1878</v>
          </cell>
          <cell r="Q427">
            <v>0</v>
          </cell>
          <cell r="R427">
            <v>0</v>
          </cell>
          <cell r="S427">
            <v>492</v>
          </cell>
          <cell r="T427">
            <v>65</v>
          </cell>
          <cell r="U427">
            <v>450</v>
          </cell>
          <cell r="V427">
            <v>98</v>
          </cell>
          <cell r="W427">
            <v>141</v>
          </cell>
          <cell r="X427">
            <v>13</v>
          </cell>
          <cell r="Y427">
            <v>611</v>
          </cell>
          <cell r="Z427">
            <v>35</v>
          </cell>
        </row>
        <row r="428">
          <cell r="A428" t="str">
            <v>RENFEN.E1999</v>
          </cell>
          <cell r="B428" t="str">
            <v>ES</v>
          </cell>
          <cell r="C428" t="str">
            <v>RENFE</v>
          </cell>
          <cell r="D428">
            <v>1999</v>
          </cell>
          <cell r="E428" t="str">
            <v>N.E</v>
          </cell>
          <cell r="F428" t="str">
            <v>...</v>
          </cell>
          <cell r="G428" t="str">
            <v>...</v>
          </cell>
          <cell r="H428" t="str">
            <v>...</v>
          </cell>
          <cell r="I428" t="str">
            <v>...</v>
          </cell>
          <cell r="J428" t="str">
            <v>...</v>
          </cell>
          <cell r="K428" t="str">
            <v>...</v>
          </cell>
          <cell r="L428" t="str">
            <v>...</v>
          </cell>
          <cell r="M428" t="str">
            <v>...</v>
          </cell>
          <cell r="N428" t="str">
            <v>...</v>
          </cell>
          <cell r="O428" t="str">
            <v>...</v>
          </cell>
          <cell r="P428" t="str">
            <v>...</v>
          </cell>
          <cell r="Q428" t="str">
            <v>...</v>
          </cell>
          <cell r="R428" t="str">
            <v>...</v>
          </cell>
          <cell r="S428" t="str">
            <v>...</v>
          </cell>
          <cell r="T428" t="str">
            <v>...</v>
          </cell>
          <cell r="U428" t="str">
            <v>...</v>
          </cell>
          <cell r="V428" t="str">
            <v>...</v>
          </cell>
          <cell r="W428" t="str">
            <v>...</v>
          </cell>
          <cell r="X428" t="str">
            <v>...</v>
          </cell>
          <cell r="Y428" t="str">
            <v>...</v>
          </cell>
          <cell r="Z428" t="str">
            <v>...</v>
          </cell>
        </row>
        <row r="429">
          <cell r="A429" t="str">
            <v>RfDN1998</v>
          </cell>
          <cell r="B429" t="str">
            <v>GB</v>
          </cell>
          <cell r="C429" t="str">
            <v>RfD</v>
          </cell>
          <cell r="D429">
            <v>1998</v>
          </cell>
          <cell r="E429" t="str">
            <v>N</v>
          </cell>
          <cell r="F429" t="str">
            <v>...</v>
          </cell>
          <cell r="G429" t="str">
            <v>...</v>
          </cell>
          <cell r="H429" t="str">
            <v>...</v>
          </cell>
          <cell r="I429" t="str">
            <v>...</v>
          </cell>
          <cell r="J429" t="str">
            <v>...</v>
          </cell>
          <cell r="K429" t="str">
            <v>...</v>
          </cell>
          <cell r="L429" t="str">
            <v>...</v>
          </cell>
          <cell r="M429" t="str">
            <v>...</v>
          </cell>
          <cell r="N429" t="str">
            <v>...</v>
          </cell>
          <cell r="O429" t="str">
            <v>...</v>
          </cell>
          <cell r="P429" t="str">
            <v>...</v>
          </cell>
          <cell r="Q429" t="str">
            <v>...</v>
          </cell>
          <cell r="R429" t="str">
            <v>...</v>
          </cell>
          <cell r="S429" t="str">
            <v>...</v>
          </cell>
          <cell r="T429" t="str">
            <v>...</v>
          </cell>
          <cell r="U429" t="str">
            <v>...</v>
          </cell>
          <cell r="V429" t="str">
            <v>...</v>
          </cell>
          <cell r="W429" t="str">
            <v>...</v>
          </cell>
          <cell r="X429" t="str">
            <v>...</v>
          </cell>
          <cell r="Y429" t="str">
            <v>...</v>
          </cell>
          <cell r="Z429" t="str">
            <v>...</v>
          </cell>
        </row>
        <row r="430">
          <cell r="A430" t="str">
            <v>RfDN1999</v>
          </cell>
          <cell r="B430" t="str">
            <v>GB</v>
          </cell>
          <cell r="C430" t="str">
            <v>RfD</v>
          </cell>
          <cell r="D430">
            <v>1999</v>
          </cell>
          <cell r="E430" t="str">
            <v>N</v>
          </cell>
          <cell r="F430" t="str">
            <v>...</v>
          </cell>
          <cell r="G430" t="str">
            <v>...</v>
          </cell>
          <cell r="H430" t="str">
            <v>...</v>
          </cell>
          <cell r="I430" t="str">
            <v>...</v>
          </cell>
          <cell r="J430" t="str">
            <v>...</v>
          </cell>
          <cell r="K430" t="str">
            <v>...</v>
          </cell>
          <cell r="L430" t="str">
            <v>...</v>
          </cell>
          <cell r="M430" t="str">
            <v>...</v>
          </cell>
          <cell r="N430" t="str">
            <v>...</v>
          </cell>
          <cell r="O430" t="str">
            <v>...</v>
          </cell>
          <cell r="P430" t="str">
            <v>...</v>
          </cell>
          <cell r="Q430" t="str">
            <v>...</v>
          </cell>
          <cell r="R430" t="str">
            <v>...</v>
          </cell>
          <cell r="S430" t="str">
            <v>...</v>
          </cell>
          <cell r="T430" t="str">
            <v>...</v>
          </cell>
          <cell r="U430" t="str">
            <v>...</v>
          </cell>
          <cell r="V430" t="str">
            <v>...</v>
          </cell>
          <cell r="W430" t="str">
            <v>...</v>
          </cell>
          <cell r="X430" t="str">
            <v>...</v>
          </cell>
          <cell r="Y430" t="str">
            <v>...</v>
          </cell>
          <cell r="Z430" t="str">
            <v>...</v>
          </cell>
        </row>
        <row r="431">
          <cell r="A431" t="str">
            <v>RFFE1998</v>
          </cell>
          <cell r="B431" t="str">
            <v>FR</v>
          </cell>
          <cell r="C431" t="str">
            <v>RFF</v>
          </cell>
          <cell r="D431">
            <v>1998</v>
          </cell>
          <cell r="E431" t="str">
            <v>E</v>
          </cell>
          <cell r="F431" t="str">
            <v>...</v>
          </cell>
          <cell r="G431" t="str">
            <v>...</v>
          </cell>
          <cell r="H431" t="str">
            <v>...</v>
          </cell>
          <cell r="I431" t="str">
            <v>...</v>
          </cell>
          <cell r="J431" t="str">
            <v>...</v>
          </cell>
          <cell r="K431" t="str">
            <v>...</v>
          </cell>
          <cell r="L431" t="str">
            <v>...</v>
          </cell>
          <cell r="M431" t="str">
            <v>...</v>
          </cell>
          <cell r="N431" t="str">
            <v>...</v>
          </cell>
          <cell r="O431" t="str">
            <v>...</v>
          </cell>
          <cell r="P431" t="str">
            <v>...</v>
          </cell>
          <cell r="Q431" t="str">
            <v>...</v>
          </cell>
          <cell r="R431" t="str">
            <v>...</v>
          </cell>
          <cell r="S431" t="str">
            <v>...</v>
          </cell>
          <cell r="T431" t="str">
            <v>...</v>
          </cell>
          <cell r="U431" t="str">
            <v>...</v>
          </cell>
          <cell r="V431" t="str">
            <v>...</v>
          </cell>
          <cell r="W431" t="str">
            <v>...</v>
          </cell>
          <cell r="X431" t="str">
            <v>...</v>
          </cell>
          <cell r="Y431" t="str">
            <v>...</v>
          </cell>
          <cell r="Z431" t="str">
            <v>...</v>
          </cell>
        </row>
        <row r="432">
          <cell r="A432" t="str">
            <v>RFFN1999</v>
          </cell>
          <cell r="B432" t="str">
            <v>FR</v>
          </cell>
          <cell r="C432" t="str">
            <v>RFF</v>
          </cell>
          <cell r="D432">
            <v>1999</v>
          </cell>
          <cell r="E432" t="str">
            <v>N</v>
          </cell>
          <cell r="F432" t="str">
            <v>...</v>
          </cell>
          <cell r="G432" t="str">
            <v>...</v>
          </cell>
          <cell r="H432" t="str">
            <v>...</v>
          </cell>
          <cell r="I432" t="str">
            <v>...</v>
          </cell>
          <cell r="J432" t="str">
            <v>...</v>
          </cell>
          <cell r="K432" t="str">
            <v>...</v>
          </cell>
          <cell r="L432" t="str">
            <v>...</v>
          </cell>
          <cell r="M432" t="str">
            <v>...</v>
          </cell>
          <cell r="N432" t="str">
            <v>...</v>
          </cell>
          <cell r="O432" t="str">
            <v>...</v>
          </cell>
          <cell r="P432" t="str">
            <v>...</v>
          </cell>
          <cell r="Q432" t="str">
            <v>...</v>
          </cell>
          <cell r="R432" t="str">
            <v>...</v>
          </cell>
          <cell r="S432" t="str">
            <v>...</v>
          </cell>
          <cell r="T432" t="str">
            <v>...</v>
          </cell>
          <cell r="U432" t="str">
            <v>...</v>
          </cell>
          <cell r="V432" t="str">
            <v>...</v>
          </cell>
          <cell r="W432" t="str">
            <v>...</v>
          </cell>
          <cell r="X432" t="str">
            <v>...</v>
          </cell>
          <cell r="Y432" t="str">
            <v>...</v>
          </cell>
          <cell r="Z432" t="str">
            <v>...</v>
          </cell>
        </row>
        <row r="433">
          <cell r="A433" t="str">
            <v>RFFTotal1999</v>
          </cell>
          <cell r="B433" t="str">
            <v>FR</v>
          </cell>
          <cell r="C433" t="str">
            <v>RFF</v>
          </cell>
          <cell r="D433">
            <v>1999</v>
          </cell>
          <cell r="E433" t="str">
            <v>Total</v>
          </cell>
          <cell r="F433">
            <v>0</v>
          </cell>
          <cell r="G433">
            <v>0</v>
          </cell>
          <cell r="H433" t="str">
            <v>...</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t="str">
            <v>RFFTotal1998</v>
          </cell>
          <cell r="B434" t="str">
            <v>FR</v>
          </cell>
          <cell r="C434" t="str">
            <v>RFF</v>
          </cell>
          <cell r="D434">
            <v>1998</v>
          </cell>
          <cell r="E434" t="str">
            <v>Total</v>
          </cell>
          <cell r="F434">
            <v>0</v>
          </cell>
          <cell r="G434">
            <v>0</v>
          </cell>
          <cell r="H434" t="str">
            <v>...</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t="str">
            <v>RFFN1998</v>
          </cell>
          <cell r="B435" t="str">
            <v>FR</v>
          </cell>
          <cell r="C435" t="str">
            <v>RFF</v>
          </cell>
          <cell r="D435">
            <v>1998</v>
          </cell>
          <cell r="E435" t="str">
            <v>N</v>
          </cell>
          <cell r="F435" t="str">
            <v>...</v>
          </cell>
          <cell r="G435" t="str">
            <v>...</v>
          </cell>
          <cell r="H435" t="str">
            <v>...</v>
          </cell>
          <cell r="I435" t="str">
            <v>...</v>
          </cell>
          <cell r="J435" t="str">
            <v>...</v>
          </cell>
          <cell r="K435" t="str">
            <v>...</v>
          </cell>
          <cell r="L435" t="str">
            <v>...</v>
          </cell>
          <cell r="M435" t="str">
            <v>...</v>
          </cell>
          <cell r="N435" t="str">
            <v>...</v>
          </cell>
          <cell r="O435" t="str">
            <v>...</v>
          </cell>
          <cell r="P435" t="str">
            <v>...</v>
          </cell>
          <cell r="Q435" t="str">
            <v>...</v>
          </cell>
          <cell r="R435" t="str">
            <v>...</v>
          </cell>
          <cell r="S435" t="str">
            <v>...</v>
          </cell>
          <cell r="T435" t="str">
            <v>...</v>
          </cell>
          <cell r="U435" t="str">
            <v>...</v>
          </cell>
          <cell r="V435" t="str">
            <v>...</v>
          </cell>
          <cell r="W435" t="str">
            <v>...</v>
          </cell>
          <cell r="X435" t="str">
            <v>...</v>
          </cell>
          <cell r="Y435" t="str">
            <v>...</v>
          </cell>
          <cell r="Z435" t="str">
            <v>...</v>
          </cell>
        </row>
        <row r="436">
          <cell r="A436" t="str">
            <v>RFFE1999</v>
          </cell>
          <cell r="B436" t="str">
            <v>FR</v>
          </cell>
          <cell r="C436" t="str">
            <v>RFF</v>
          </cell>
          <cell r="D436">
            <v>1999</v>
          </cell>
          <cell r="E436" t="str">
            <v>E</v>
          </cell>
          <cell r="F436" t="str">
            <v>...</v>
          </cell>
          <cell r="G436" t="str">
            <v>...</v>
          </cell>
          <cell r="H436" t="str">
            <v>...</v>
          </cell>
          <cell r="I436" t="str">
            <v>...</v>
          </cell>
          <cell r="J436" t="str">
            <v>...</v>
          </cell>
          <cell r="K436" t="str">
            <v>...</v>
          </cell>
          <cell r="L436" t="str">
            <v>...</v>
          </cell>
          <cell r="M436" t="str">
            <v>...</v>
          </cell>
          <cell r="N436" t="str">
            <v>...</v>
          </cell>
          <cell r="O436" t="str">
            <v>...</v>
          </cell>
          <cell r="P436" t="str">
            <v>...</v>
          </cell>
          <cell r="Q436" t="str">
            <v>...</v>
          </cell>
          <cell r="R436" t="str">
            <v>...</v>
          </cell>
          <cell r="S436" t="str">
            <v>...</v>
          </cell>
          <cell r="T436" t="str">
            <v>...</v>
          </cell>
          <cell r="U436" t="str">
            <v>...</v>
          </cell>
          <cell r="V436" t="str">
            <v>...</v>
          </cell>
          <cell r="W436" t="str">
            <v>...</v>
          </cell>
          <cell r="X436" t="str">
            <v>...</v>
          </cell>
          <cell r="Y436" t="str">
            <v>...</v>
          </cell>
          <cell r="Z436" t="str">
            <v>...</v>
          </cell>
        </row>
        <row r="437">
          <cell r="A437" t="str">
            <v>RHKL1998</v>
          </cell>
          <cell r="B437" t="str">
            <v>FI</v>
          </cell>
          <cell r="C437" t="str">
            <v>RHK</v>
          </cell>
          <cell r="D437">
            <v>1998</v>
          </cell>
          <cell r="E437" t="str">
            <v>L</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t="str">
            <v>RHKL1999</v>
          </cell>
          <cell r="B438" t="str">
            <v>FI</v>
          </cell>
          <cell r="C438" t="str">
            <v>RHK</v>
          </cell>
          <cell r="D438">
            <v>1999</v>
          </cell>
          <cell r="E438" t="str">
            <v>L</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t="str">
            <v>RNCFCE1998</v>
          </cell>
          <cell r="B439" t="str">
            <v>CM</v>
          </cell>
          <cell r="C439" t="str">
            <v>RNCFC</v>
          </cell>
          <cell r="D439">
            <v>1998</v>
          </cell>
          <cell r="E439" t="str">
            <v>E</v>
          </cell>
          <cell r="F439">
            <v>0</v>
          </cell>
          <cell r="G439">
            <v>61</v>
          </cell>
          <cell r="H439" t="str">
            <v>...</v>
          </cell>
          <cell r="I439">
            <v>0</v>
          </cell>
          <cell r="J439">
            <v>0</v>
          </cell>
          <cell r="K439">
            <v>0</v>
          </cell>
          <cell r="L439">
            <v>0</v>
          </cell>
          <cell r="M439">
            <v>0</v>
          </cell>
          <cell r="N439">
            <v>0</v>
          </cell>
          <cell r="O439">
            <v>0</v>
          </cell>
          <cell r="P439">
            <v>0</v>
          </cell>
          <cell r="Q439">
            <v>0</v>
          </cell>
          <cell r="R439">
            <v>0</v>
          </cell>
          <cell r="S439" t="str">
            <v>...</v>
          </cell>
          <cell r="T439" t="str">
            <v>...</v>
          </cell>
          <cell r="U439">
            <v>0</v>
          </cell>
          <cell r="V439">
            <v>0</v>
          </cell>
          <cell r="W439">
            <v>0</v>
          </cell>
          <cell r="X439">
            <v>0</v>
          </cell>
          <cell r="Y439">
            <v>0</v>
          </cell>
          <cell r="Z439">
            <v>0</v>
          </cell>
        </row>
        <row r="440">
          <cell r="A440" t="str">
            <v>RNCFCE1999</v>
          </cell>
          <cell r="B440" t="str">
            <v>CM</v>
          </cell>
          <cell r="C440" t="str">
            <v>RNCFC</v>
          </cell>
          <cell r="D440">
            <v>1999</v>
          </cell>
          <cell r="E440" t="str">
            <v>E</v>
          </cell>
          <cell r="F440" t="str">
            <v>...</v>
          </cell>
          <cell r="G440" t="str">
            <v>...</v>
          </cell>
          <cell r="H440" t="str">
            <v>...</v>
          </cell>
          <cell r="I440" t="str">
            <v>...</v>
          </cell>
          <cell r="J440" t="str">
            <v>...</v>
          </cell>
          <cell r="K440" t="str">
            <v>...</v>
          </cell>
          <cell r="L440" t="str">
            <v>...</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t="str">
            <v>...</v>
          </cell>
          <cell r="Z440" t="str">
            <v>...</v>
          </cell>
        </row>
        <row r="441">
          <cell r="A441" t="str">
            <v>RNCFME1999</v>
          </cell>
          <cell r="B441" t="str">
            <v>MG</v>
          </cell>
          <cell r="C441" t="str">
            <v>RNCFM</v>
          </cell>
          <cell r="D441">
            <v>1999</v>
          </cell>
          <cell r="E441" t="str">
            <v>E</v>
          </cell>
          <cell r="F441">
            <v>0</v>
          </cell>
          <cell r="G441" t="str">
            <v>...</v>
          </cell>
          <cell r="H441" t="str">
            <v>...</v>
          </cell>
          <cell r="I441">
            <v>0</v>
          </cell>
          <cell r="J441">
            <v>0</v>
          </cell>
          <cell r="K441">
            <v>0</v>
          </cell>
          <cell r="L441">
            <v>0</v>
          </cell>
          <cell r="M441">
            <v>0</v>
          </cell>
          <cell r="N441">
            <v>0</v>
          </cell>
          <cell r="O441">
            <v>0</v>
          </cell>
          <cell r="P441">
            <v>0</v>
          </cell>
          <cell r="Q441">
            <v>0</v>
          </cell>
          <cell r="R441">
            <v>0</v>
          </cell>
          <cell r="S441" t="str">
            <v>...</v>
          </cell>
          <cell r="T441" t="str">
            <v>...</v>
          </cell>
          <cell r="U441">
            <v>0</v>
          </cell>
          <cell r="V441">
            <v>0</v>
          </cell>
          <cell r="W441">
            <v>0</v>
          </cell>
          <cell r="X441">
            <v>0</v>
          </cell>
          <cell r="Y441">
            <v>0</v>
          </cell>
          <cell r="Z441">
            <v>0</v>
          </cell>
        </row>
        <row r="442">
          <cell r="A442" t="str">
            <v>RNCFME1998</v>
          </cell>
          <cell r="B442" t="str">
            <v>MG</v>
          </cell>
          <cell r="C442" t="str">
            <v>RNCFM</v>
          </cell>
          <cell r="D442">
            <v>1998</v>
          </cell>
          <cell r="E442" t="str">
            <v>E</v>
          </cell>
          <cell r="F442">
            <v>0</v>
          </cell>
          <cell r="G442">
            <v>20</v>
          </cell>
          <cell r="H442" t="str">
            <v>...</v>
          </cell>
          <cell r="I442">
            <v>0</v>
          </cell>
          <cell r="J442">
            <v>0</v>
          </cell>
          <cell r="K442">
            <v>0</v>
          </cell>
          <cell r="L442">
            <v>0</v>
          </cell>
          <cell r="M442">
            <v>0</v>
          </cell>
          <cell r="N442">
            <v>0</v>
          </cell>
          <cell r="O442">
            <v>0</v>
          </cell>
          <cell r="P442">
            <v>0</v>
          </cell>
          <cell r="Q442">
            <v>0</v>
          </cell>
          <cell r="R442">
            <v>0</v>
          </cell>
          <cell r="S442" t="str">
            <v>...</v>
          </cell>
          <cell r="T442" t="str">
            <v>...</v>
          </cell>
          <cell r="U442">
            <v>0</v>
          </cell>
          <cell r="V442">
            <v>0</v>
          </cell>
          <cell r="W442">
            <v>0</v>
          </cell>
          <cell r="X442">
            <v>0</v>
          </cell>
          <cell r="Y442">
            <v>0</v>
          </cell>
          <cell r="Z442">
            <v>0</v>
          </cell>
        </row>
        <row r="443">
          <cell r="A443" t="str">
            <v>RZDL.E1999</v>
          </cell>
          <cell r="B443" t="str">
            <v>RU</v>
          </cell>
          <cell r="C443" t="str">
            <v>RZD</v>
          </cell>
          <cell r="D443">
            <v>1999</v>
          </cell>
          <cell r="E443" t="str">
            <v>L.E</v>
          </cell>
          <cell r="F443" t="str">
            <v>...</v>
          </cell>
          <cell r="G443" t="str">
            <v>...</v>
          </cell>
          <cell r="H443" t="str">
            <v>...</v>
          </cell>
          <cell r="I443" t="str">
            <v>...</v>
          </cell>
          <cell r="J443" t="str">
            <v>...</v>
          </cell>
          <cell r="K443" t="str">
            <v>...</v>
          </cell>
          <cell r="L443" t="str">
            <v>...</v>
          </cell>
          <cell r="M443" t="str">
            <v>...</v>
          </cell>
          <cell r="N443" t="str">
            <v>...</v>
          </cell>
          <cell r="O443" t="str">
            <v>...</v>
          </cell>
          <cell r="P443" t="str">
            <v>...</v>
          </cell>
          <cell r="Q443" t="str">
            <v>...</v>
          </cell>
          <cell r="R443" t="str">
            <v>...</v>
          </cell>
          <cell r="S443" t="str">
            <v>...</v>
          </cell>
          <cell r="T443" t="str">
            <v>...</v>
          </cell>
          <cell r="U443" t="str">
            <v>...</v>
          </cell>
          <cell r="V443" t="str">
            <v>...</v>
          </cell>
          <cell r="W443" t="str">
            <v>...</v>
          </cell>
          <cell r="X443" t="str">
            <v>...</v>
          </cell>
          <cell r="Y443" t="str">
            <v>...</v>
          </cell>
          <cell r="Z443" t="str">
            <v>...</v>
          </cell>
        </row>
        <row r="444">
          <cell r="A444" t="str">
            <v>RZDTotal1998</v>
          </cell>
          <cell r="B444" t="str">
            <v>RU</v>
          </cell>
          <cell r="C444" t="str">
            <v>RZD</v>
          </cell>
          <cell r="D444">
            <v>1998</v>
          </cell>
          <cell r="E444" t="str">
            <v>Total</v>
          </cell>
          <cell r="F444" t="str">
            <v>...</v>
          </cell>
          <cell r="G444" t="str">
            <v>...</v>
          </cell>
          <cell r="H444" t="str">
            <v>...</v>
          </cell>
          <cell r="I444" t="str">
            <v>...</v>
          </cell>
          <cell r="J444" t="str">
            <v>...</v>
          </cell>
          <cell r="K444">
            <v>113</v>
          </cell>
          <cell r="L444">
            <v>287</v>
          </cell>
          <cell r="M444" t="str">
            <v>...</v>
          </cell>
          <cell r="N444">
            <v>0</v>
          </cell>
          <cell r="O444">
            <v>7352</v>
          </cell>
          <cell r="P444">
            <v>14704</v>
          </cell>
          <cell r="Q444">
            <v>492</v>
          </cell>
          <cell r="R444" t="str">
            <v>...</v>
          </cell>
          <cell r="S444">
            <v>8805</v>
          </cell>
          <cell r="T444" t="str">
            <v>...</v>
          </cell>
          <cell r="U444">
            <v>6090</v>
          </cell>
          <cell r="V444" t="str">
            <v>...</v>
          </cell>
          <cell r="W444">
            <v>328</v>
          </cell>
          <cell r="X444" t="str">
            <v>...</v>
          </cell>
          <cell r="Y444">
            <v>7135</v>
          </cell>
          <cell r="Z444" t="str">
            <v>...</v>
          </cell>
        </row>
        <row r="445">
          <cell r="A445" t="str">
            <v>RZDTotal1999</v>
          </cell>
          <cell r="B445" t="str">
            <v>RU</v>
          </cell>
          <cell r="C445" t="str">
            <v>RZD</v>
          </cell>
          <cell r="D445">
            <v>1999</v>
          </cell>
          <cell r="E445" t="str">
            <v>Total</v>
          </cell>
          <cell r="F445" t="str">
            <v>...</v>
          </cell>
          <cell r="G445" t="str">
            <v>...</v>
          </cell>
          <cell r="H445" t="str">
            <v>...</v>
          </cell>
          <cell r="I445" t="str">
            <v>...</v>
          </cell>
          <cell r="J445" t="str">
            <v>...</v>
          </cell>
          <cell r="K445">
            <v>113</v>
          </cell>
          <cell r="L445">
            <v>279</v>
          </cell>
          <cell r="M445">
            <v>534</v>
          </cell>
          <cell r="N445">
            <v>0</v>
          </cell>
          <cell r="O445">
            <v>7249</v>
          </cell>
          <cell r="P445">
            <v>14592</v>
          </cell>
          <cell r="Q445" t="str">
            <v>...</v>
          </cell>
          <cell r="R445" t="str">
            <v>...</v>
          </cell>
          <cell r="S445" t="str">
            <v>...</v>
          </cell>
          <cell r="T445" t="str">
            <v>...</v>
          </cell>
          <cell r="U445">
            <v>6589</v>
          </cell>
          <cell r="V445">
            <v>0</v>
          </cell>
          <cell r="W445">
            <v>220</v>
          </cell>
          <cell r="X445">
            <v>0</v>
          </cell>
          <cell r="Y445">
            <v>6989</v>
          </cell>
          <cell r="Z445">
            <v>0</v>
          </cell>
        </row>
        <row r="446">
          <cell r="A446" t="str">
            <v>RZDL1998</v>
          </cell>
          <cell r="B446" t="str">
            <v>RU</v>
          </cell>
          <cell r="C446" t="str">
            <v>RZD</v>
          </cell>
          <cell r="D446">
            <v>1998</v>
          </cell>
          <cell r="E446" t="str">
            <v>L</v>
          </cell>
          <cell r="F446" t="str">
            <v>...</v>
          </cell>
          <cell r="G446" t="str">
            <v>...</v>
          </cell>
          <cell r="H446" t="str">
            <v>...</v>
          </cell>
          <cell r="I446" t="str">
            <v>...</v>
          </cell>
          <cell r="J446" t="str">
            <v>...</v>
          </cell>
          <cell r="K446">
            <v>112</v>
          </cell>
          <cell r="L446">
            <v>248</v>
          </cell>
          <cell r="M446" t="str">
            <v>...</v>
          </cell>
          <cell r="N446">
            <v>0</v>
          </cell>
          <cell r="O446">
            <v>7352</v>
          </cell>
          <cell r="P446">
            <v>14704</v>
          </cell>
          <cell r="Q446" t="str">
            <v>...</v>
          </cell>
          <cell r="R446" t="str">
            <v>...</v>
          </cell>
          <cell r="S446" t="str">
            <v>...</v>
          </cell>
          <cell r="T446" t="str">
            <v>...</v>
          </cell>
          <cell r="U446">
            <v>6090</v>
          </cell>
          <cell r="V446" t="str">
            <v>...</v>
          </cell>
          <cell r="W446">
            <v>319</v>
          </cell>
          <cell r="X446" t="str">
            <v>...</v>
          </cell>
          <cell r="Y446">
            <v>7135</v>
          </cell>
          <cell r="Z446" t="str">
            <v>...</v>
          </cell>
        </row>
        <row r="447">
          <cell r="A447" t="str">
            <v>RZDL1999</v>
          </cell>
          <cell r="B447" t="str">
            <v>RU</v>
          </cell>
          <cell r="C447" t="str">
            <v>RZD</v>
          </cell>
          <cell r="D447">
            <v>1999</v>
          </cell>
          <cell r="E447" t="str">
            <v>L</v>
          </cell>
          <cell r="F447" t="str">
            <v>...</v>
          </cell>
          <cell r="G447" t="str">
            <v>...</v>
          </cell>
          <cell r="H447" t="str">
            <v>...</v>
          </cell>
          <cell r="I447" t="str">
            <v>...</v>
          </cell>
          <cell r="J447" t="str">
            <v>...</v>
          </cell>
          <cell r="K447">
            <v>112</v>
          </cell>
          <cell r="L447">
            <v>240</v>
          </cell>
          <cell r="M447">
            <v>534</v>
          </cell>
          <cell r="N447">
            <v>0</v>
          </cell>
          <cell r="O447">
            <v>7249</v>
          </cell>
          <cell r="P447">
            <v>14592</v>
          </cell>
          <cell r="Q447" t="str">
            <v>...</v>
          </cell>
          <cell r="R447" t="str">
            <v>...</v>
          </cell>
          <cell r="S447" t="str">
            <v>...</v>
          </cell>
          <cell r="T447" t="str">
            <v>...</v>
          </cell>
          <cell r="U447">
            <v>6589</v>
          </cell>
          <cell r="V447" t="str">
            <v>...</v>
          </cell>
          <cell r="W447">
            <v>212</v>
          </cell>
          <cell r="X447" t="str">
            <v>...</v>
          </cell>
          <cell r="Y447">
            <v>6989</v>
          </cell>
          <cell r="Z447" t="str">
            <v>...</v>
          </cell>
        </row>
        <row r="448">
          <cell r="A448" t="str">
            <v>RZDL.E1998</v>
          </cell>
          <cell r="B448" t="str">
            <v>RU</v>
          </cell>
          <cell r="C448" t="str">
            <v>RZD</v>
          </cell>
          <cell r="D448">
            <v>1998</v>
          </cell>
          <cell r="E448" t="str">
            <v>L.E</v>
          </cell>
          <cell r="F448" t="str">
            <v>...</v>
          </cell>
          <cell r="G448" t="str">
            <v>...</v>
          </cell>
          <cell r="H448" t="str">
            <v>...</v>
          </cell>
          <cell r="I448" t="str">
            <v>...</v>
          </cell>
          <cell r="J448" t="str">
            <v>...</v>
          </cell>
          <cell r="K448" t="str">
            <v>...</v>
          </cell>
          <cell r="L448" t="str">
            <v>...</v>
          </cell>
          <cell r="M448" t="str">
            <v>...</v>
          </cell>
          <cell r="N448" t="str">
            <v>...</v>
          </cell>
          <cell r="O448" t="str">
            <v>...</v>
          </cell>
          <cell r="P448" t="str">
            <v>...</v>
          </cell>
          <cell r="Q448">
            <v>492</v>
          </cell>
          <cell r="R448" t="str">
            <v>...</v>
          </cell>
          <cell r="S448">
            <v>8805</v>
          </cell>
          <cell r="T448" t="str">
            <v>...</v>
          </cell>
          <cell r="U448" t="str">
            <v>...</v>
          </cell>
          <cell r="V448" t="str">
            <v>...</v>
          </cell>
          <cell r="W448" t="str">
            <v>...</v>
          </cell>
          <cell r="X448" t="str">
            <v>...</v>
          </cell>
          <cell r="Y448" t="str">
            <v>...</v>
          </cell>
          <cell r="Z448" t="str">
            <v>...</v>
          </cell>
        </row>
        <row r="449">
          <cell r="A449" t="str">
            <v>RZDE1999</v>
          </cell>
          <cell r="B449" t="str">
            <v>RU</v>
          </cell>
          <cell r="C449" t="str">
            <v>RZD</v>
          </cell>
          <cell r="D449">
            <v>1999</v>
          </cell>
          <cell r="E449" t="str">
            <v>E</v>
          </cell>
          <cell r="F449" t="str">
            <v>...</v>
          </cell>
          <cell r="G449" t="str">
            <v>...</v>
          </cell>
          <cell r="H449">
            <v>0</v>
          </cell>
          <cell r="I449" t="str">
            <v>...</v>
          </cell>
          <cell r="J449">
            <v>0</v>
          </cell>
          <cell r="K449">
            <v>1</v>
          </cell>
          <cell r="L449">
            <v>39</v>
          </cell>
          <cell r="M449" t="str">
            <v>...</v>
          </cell>
          <cell r="N449">
            <v>0</v>
          </cell>
          <cell r="O449">
            <v>0</v>
          </cell>
          <cell r="P449">
            <v>0</v>
          </cell>
          <cell r="Q449" t="str">
            <v>...</v>
          </cell>
          <cell r="R449" t="str">
            <v>...</v>
          </cell>
          <cell r="S449" t="str">
            <v>...</v>
          </cell>
          <cell r="T449" t="str">
            <v>...</v>
          </cell>
          <cell r="U449">
            <v>0</v>
          </cell>
          <cell r="V449">
            <v>0</v>
          </cell>
          <cell r="W449">
            <v>8</v>
          </cell>
          <cell r="X449">
            <v>0</v>
          </cell>
          <cell r="Y449">
            <v>0</v>
          </cell>
          <cell r="Z449">
            <v>0</v>
          </cell>
        </row>
        <row r="450">
          <cell r="A450" t="str">
            <v>RZDE1998</v>
          </cell>
          <cell r="B450" t="str">
            <v>RU</v>
          </cell>
          <cell r="C450" t="str">
            <v>RZD</v>
          </cell>
          <cell r="D450">
            <v>1998</v>
          </cell>
          <cell r="E450" t="str">
            <v>E</v>
          </cell>
          <cell r="F450" t="str">
            <v>...</v>
          </cell>
          <cell r="G450" t="str">
            <v>...</v>
          </cell>
          <cell r="H450">
            <v>0</v>
          </cell>
          <cell r="I450" t="str">
            <v>...</v>
          </cell>
          <cell r="J450">
            <v>0</v>
          </cell>
          <cell r="K450">
            <v>1</v>
          </cell>
          <cell r="L450">
            <v>39</v>
          </cell>
          <cell r="M450" t="str">
            <v>...</v>
          </cell>
          <cell r="N450">
            <v>0</v>
          </cell>
          <cell r="O450">
            <v>0</v>
          </cell>
          <cell r="P450">
            <v>0</v>
          </cell>
          <cell r="Q450" t="str">
            <v>...</v>
          </cell>
          <cell r="R450" t="str">
            <v>...</v>
          </cell>
          <cell r="S450" t="str">
            <v>...</v>
          </cell>
          <cell r="T450" t="str">
            <v>...</v>
          </cell>
          <cell r="U450">
            <v>0</v>
          </cell>
          <cell r="V450">
            <v>0</v>
          </cell>
          <cell r="W450">
            <v>9</v>
          </cell>
          <cell r="X450">
            <v>0</v>
          </cell>
          <cell r="Y450">
            <v>0</v>
          </cell>
          <cell r="Z450">
            <v>0</v>
          </cell>
        </row>
        <row r="451">
          <cell r="A451" t="str">
            <v>SARCCE1998</v>
          </cell>
          <cell r="B451" t="str">
            <v>ZA</v>
          </cell>
          <cell r="C451" t="str">
            <v>SARCC</v>
          </cell>
          <cell r="D451">
            <v>1998</v>
          </cell>
          <cell r="E451" t="str">
            <v>E</v>
          </cell>
          <cell r="F451">
            <v>0</v>
          </cell>
          <cell r="G451">
            <v>0</v>
          </cell>
          <cell r="H451">
            <v>0</v>
          </cell>
          <cell r="I451">
            <v>0</v>
          </cell>
          <cell r="J451">
            <v>0</v>
          </cell>
          <cell r="K451">
            <v>0</v>
          </cell>
          <cell r="L451">
            <v>0</v>
          </cell>
          <cell r="M451">
            <v>0</v>
          </cell>
          <cell r="N451" t="str">
            <v>...</v>
          </cell>
          <cell r="O451" t="str">
            <v>...</v>
          </cell>
          <cell r="P451" t="str">
            <v>...</v>
          </cell>
          <cell r="Q451">
            <v>0</v>
          </cell>
          <cell r="R451">
            <v>0</v>
          </cell>
          <cell r="S451">
            <v>0</v>
          </cell>
          <cell r="T451">
            <v>0</v>
          </cell>
          <cell r="U451">
            <v>0</v>
          </cell>
          <cell r="V451">
            <v>0</v>
          </cell>
          <cell r="W451">
            <v>0</v>
          </cell>
          <cell r="X451">
            <v>0</v>
          </cell>
          <cell r="Y451" t="str">
            <v>...</v>
          </cell>
          <cell r="Z451" t="str">
            <v>...</v>
          </cell>
        </row>
        <row r="452">
          <cell r="A452" t="str">
            <v>SARCCE1999</v>
          </cell>
          <cell r="B452" t="str">
            <v>ZA</v>
          </cell>
          <cell r="C452" t="str">
            <v>SARCC</v>
          </cell>
          <cell r="D452">
            <v>1999</v>
          </cell>
          <cell r="E452" t="str">
            <v>E</v>
          </cell>
          <cell r="F452">
            <v>0</v>
          </cell>
          <cell r="G452">
            <v>0</v>
          </cell>
          <cell r="H452">
            <v>0</v>
          </cell>
          <cell r="I452">
            <v>0</v>
          </cell>
          <cell r="J452">
            <v>0</v>
          </cell>
          <cell r="K452">
            <v>0</v>
          </cell>
          <cell r="L452">
            <v>0</v>
          </cell>
          <cell r="M452">
            <v>0</v>
          </cell>
          <cell r="N452" t="str">
            <v>...</v>
          </cell>
          <cell r="O452" t="str">
            <v>...</v>
          </cell>
          <cell r="P452" t="str">
            <v>...</v>
          </cell>
          <cell r="Q452">
            <v>0</v>
          </cell>
          <cell r="R452">
            <v>0</v>
          </cell>
          <cell r="S452">
            <v>0</v>
          </cell>
          <cell r="T452">
            <v>0</v>
          </cell>
          <cell r="U452">
            <v>0</v>
          </cell>
          <cell r="V452">
            <v>0</v>
          </cell>
          <cell r="W452">
            <v>0</v>
          </cell>
          <cell r="X452">
            <v>0</v>
          </cell>
          <cell r="Y452" t="str">
            <v>...</v>
          </cell>
          <cell r="Z452" t="str">
            <v>...</v>
          </cell>
        </row>
        <row r="453">
          <cell r="A453" t="str">
            <v>SCFBE1999</v>
          </cell>
          <cell r="B453" t="str">
            <v>BF</v>
          </cell>
          <cell r="C453" t="str">
            <v>SCFB</v>
          </cell>
          <cell r="D453">
            <v>1999</v>
          </cell>
          <cell r="E453" t="str">
            <v>E</v>
          </cell>
          <cell r="F453" t="str">
            <v>...</v>
          </cell>
          <cell r="G453" t="str">
            <v>...</v>
          </cell>
          <cell r="H453" t="str">
            <v>...</v>
          </cell>
          <cell r="I453" t="str">
            <v>...</v>
          </cell>
          <cell r="J453" t="str">
            <v>...</v>
          </cell>
          <cell r="K453" t="str">
            <v>...</v>
          </cell>
          <cell r="L453" t="str">
            <v>...</v>
          </cell>
          <cell r="M453" t="str">
            <v>...</v>
          </cell>
          <cell r="N453" t="str">
            <v>...</v>
          </cell>
          <cell r="O453" t="str">
            <v>...</v>
          </cell>
          <cell r="P453" t="str">
            <v>...</v>
          </cell>
          <cell r="Q453" t="str">
            <v>...</v>
          </cell>
          <cell r="R453" t="str">
            <v>...</v>
          </cell>
          <cell r="S453" t="str">
            <v>...</v>
          </cell>
          <cell r="T453" t="str">
            <v>...</v>
          </cell>
          <cell r="U453" t="str">
            <v>...</v>
          </cell>
          <cell r="V453" t="str">
            <v>...</v>
          </cell>
          <cell r="W453" t="str">
            <v>...</v>
          </cell>
          <cell r="X453" t="str">
            <v>...</v>
          </cell>
          <cell r="Y453" t="str">
            <v>...</v>
          </cell>
          <cell r="Z453" t="str">
            <v>...</v>
          </cell>
        </row>
        <row r="454">
          <cell r="A454" t="str">
            <v>SCFBE1998</v>
          </cell>
          <cell r="B454" t="str">
            <v>BF</v>
          </cell>
          <cell r="C454" t="str">
            <v>SCFB</v>
          </cell>
          <cell r="D454">
            <v>1998</v>
          </cell>
          <cell r="E454" t="str">
            <v>E</v>
          </cell>
          <cell r="F454" t="str">
            <v>...</v>
          </cell>
          <cell r="G454" t="str">
            <v>...</v>
          </cell>
          <cell r="H454" t="str">
            <v>...</v>
          </cell>
          <cell r="I454" t="str">
            <v>...</v>
          </cell>
          <cell r="J454" t="str">
            <v>...</v>
          </cell>
          <cell r="K454" t="str">
            <v>...</v>
          </cell>
          <cell r="L454" t="str">
            <v>...</v>
          </cell>
          <cell r="M454" t="str">
            <v>...</v>
          </cell>
          <cell r="N454" t="str">
            <v>...</v>
          </cell>
          <cell r="O454" t="str">
            <v>...</v>
          </cell>
          <cell r="P454" t="str">
            <v>...</v>
          </cell>
          <cell r="Q454" t="str">
            <v>...</v>
          </cell>
          <cell r="R454" t="str">
            <v>...</v>
          </cell>
          <cell r="S454" t="str">
            <v>...</v>
          </cell>
          <cell r="T454" t="str">
            <v>...</v>
          </cell>
          <cell r="U454" t="str">
            <v>...</v>
          </cell>
          <cell r="V454" t="str">
            <v>...</v>
          </cell>
          <cell r="W454" t="str">
            <v>...</v>
          </cell>
          <cell r="X454" t="str">
            <v>...</v>
          </cell>
          <cell r="Y454" t="str">
            <v>...</v>
          </cell>
          <cell r="Z454" t="str">
            <v>...</v>
          </cell>
        </row>
        <row r="455">
          <cell r="A455" t="str">
            <v>SICFE1998</v>
          </cell>
          <cell r="B455" t="str">
            <v>CI</v>
          </cell>
          <cell r="C455" t="str">
            <v>SICF</v>
          </cell>
          <cell r="D455">
            <v>1998</v>
          </cell>
          <cell r="E455" t="str">
            <v>E</v>
          </cell>
          <cell r="F455" t="str">
            <v>...</v>
          </cell>
          <cell r="G455" t="str">
            <v>...</v>
          </cell>
          <cell r="H455" t="str">
            <v>...</v>
          </cell>
          <cell r="I455" t="str">
            <v>...</v>
          </cell>
          <cell r="J455" t="str">
            <v>...</v>
          </cell>
          <cell r="K455" t="str">
            <v>...</v>
          </cell>
          <cell r="L455" t="str">
            <v>...</v>
          </cell>
          <cell r="M455" t="str">
            <v>...</v>
          </cell>
          <cell r="N455" t="str">
            <v>...</v>
          </cell>
          <cell r="O455" t="str">
            <v>...</v>
          </cell>
          <cell r="P455" t="str">
            <v>...</v>
          </cell>
          <cell r="Q455" t="str">
            <v>...</v>
          </cell>
          <cell r="R455" t="str">
            <v>...</v>
          </cell>
          <cell r="S455" t="str">
            <v>...</v>
          </cell>
          <cell r="T455" t="str">
            <v>...</v>
          </cell>
          <cell r="U455" t="str">
            <v>...</v>
          </cell>
          <cell r="V455" t="str">
            <v>...</v>
          </cell>
          <cell r="W455" t="str">
            <v>...</v>
          </cell>
          <cell r="X455" t="str">
            <v>...</v>
          </cell>
          <cell r="Y455" t="str">
            <v>...</v>
          </cell>
          <cell r="Z455" t="str">
            <v>...</v>
          </cell>
        </row>
        <row r="456">
          <cell r="A456" t="str">
            <v>SICFE1999</v>
          </cell>
          <cell r="B456" t="str">
            <v>CI</v>
          </cell>
          <cell r="C456" t="str">
            <v>SICF</v>
          </cell>
          <cell r="D456">
            <v>1999</v>
          </cell>
          <cell r="E456" t="str">
            <v>E</v>
          </cell>
          <cell r="F456" t="str">
            <v>...</v>
          </cell>
          <cell r="G456" t="str">
            <v>...</v>
          </cell>
          <cell r="H456" t="str">
            <v>...</v>
          </cell>
          <cell r="I456" t="str">
            <v>...</v>
          </cell>
          <cell r="J456" t="str">
            <v>...</v>
          </cell>
          <cell r="K456" t="str">
            <v>...</v>
          </cell>
          <cell r="L456" t="str">
            <v>...</v>
          </cell>
          <cell r="M456" t="str">
            <v>...</v>
          </cell>
          <cell r="N456" t="str">
            <v>...</v>
          </cell>
          <cell r="O456" t="str">
            <v>...</v>
          </cell>
          <cell r="P456" t="str">
            <v>...</v>
          </cell>
          <cell r="Q456" t="str">
            <v>...</v>
          </cell>
          <cell r="R456" t="str">
            <v>...</v>
          </cell>
          <cell r="S456" t="str">
            <v>...</v>
          </cell>
          <cell r="T456" t="str">
            <v>...</v>
          </cell>
          <cell r="U456" t="str">
            <v>...</v>
          </cell>
          <cell r="V456" t="str">
            <v>...</v>
          </cell>
          <cell r="W456" t="str">
            <v>...</v>
          </cell>
          <cell r="X456" t="str">
            <v>...</v>
          </cell>
          <cell r="Y456" t="str">
            <v>...</v>
          </cell>
          <cell r="Z456" t="str">
            <v>...</v>
          </cell>
        </row>
        <row r="457">
          <cell r="A457" t="str">
            <v>SIPFE1999</v>
          </cell>
          <cell r="B457" t="str">
            <v>CI</v>
          </cell>
          <cell r="C457" t="str">
            <v>SIPF</v>
          </cell>
          <cell r="D457">
            <v>1999</v>
          </cell>
          <cell r="E457" t="str">
            <v>E</v>
          </cell>
          <cell r="F457">
            <v>0</v>
          </cell>
          <cell r="G457">
            <v>23</v>
          </cell>
          <cell r="H457" t="str">
            <v>...</v>
          </cell>
          <cell r="I457">
            <v>0</v>
          </cell>
          <cell r="J457">
            <v>0</v>
          </cell>
          <cell r="K457">
            <v>2</v>
          </cell>
          <cell r="L457">
            <v>0</v>
          </cell>
          <cell r="M457">
            <v>0</v>
          </cell>
          <cell r="N457">
            <v>0</v>
          </cell>
          <cell r="O457">
            <v>0</v>
          </cell>
          <cell r="P457">
            <v>0</v>
          </cell>
          <cell r="Q457">
            <v>0</v>
          </cell>
          <cell r="R457">
            <v>0</v>
          </cell>
          <cell r="S457" t="str">
            <v>...</v>
          </cell>
          <cell r="T457" t="str">
            <v>...</v>
          </cell>
          <cell r="U457">
            <v>0</v>
          </cell>
          <cell r="V457">
            <v>0</v>
          </cell>
          <cell r="W457" t="str">
            <v>...</v>
          </cell>
          <cell r="X457" t="str">
            <v>...</v>
          </cell>
          <cell r="Y457">
            <v>0</v>
          </cell>
          <cell r="Z457">
            <v>0</v>
          </cell>
        </row>
        <row r="458">
          <cell r="A458" t="str">
            <v>SIPFE1998</v>
          </cell>
          <cell r="B458" t="str">
            <v>CI</v>
          </cell>
          <cell r="C458" t="str">
            <v>SIPF</v>
          </cell>
          <cell r="D458">
            <v>1998</v>
          </cell>
          <cell r="E458" t="str">
            <v>E</v>
          </cell>
          <cell r="F458">
            <v>0</v>
          </cell>
          <cell r="G458">
            <v>25</v>
          </cell>
          <cell r="H458" t="str">
            <v>...</v>
          </cell>
          <cell r="I458">
            <v>0</v>
          </cell>
          <cell r="J458">
            <v>0</v>
          </cell>
          <cell r="K458">
            <v>2</v>
          </cell>
          <cell r="L458">
            <v>0</v>
          </cell>
          <cell r="M458">
            <v>0</v>
          </cell>
          <cell r="N458">
            <v>0</v>
          </cell>
          <cell r="O458">
            <v>0</v>
          </cell>
          <cell r="P458">
            <v>0</v>
          </cell>
          <cell r="Q458">
            <v>0</v>
          </cell>
          <cell r="R458">
            <v>0</v>
          </cell>
          <cell r="S458" t="str">
            <v>...</v>
          </cell>
          <cell r="T458" t="str">
            <v>...</v>
          </cell>
          <cell r="U458">
            <v>0</v>
          </cell>
          <cell r="V458">
            <v>0</v>
          </cell>
          <cell r="W458" t="str">
            <v>...</v>
          </cell>
          <cell r="X458" t="str">
            <v>...</v>
          </cell>
          <cell r="Y458">
            <v>0</v>
          </cell>
          <cell r="Z458">
            <v>0</v>
          </cell>
        </row>
        <row r="459">
          <cell r="A459" t="str">
            <v>SITARAILE1998</v>
          </cell>
          <cell r="B459" t="str">
            <v>CI</v>
          </cell>
          <cell r="C459" t="str">
            <v>SITARAIL</v>
          </cell>
          <cell r="D459">
            <v>1998</v>
          </cell>
          <cell r="E459" t="str">
            <v>E</v>
          </cell>
          <cell r="F459">
            <v>0</v>
          </cell>
          <cell r="G459">
            <v>34</v>
          </cell>
          <cell r="H459" t="str">
            <v>...</v>
          </cell>
          <cell r="I459">
            <v>0</v>
          </cell>
          <cell r="J459">
            <v>0</v>
          </cell>
          <cell r="K459">
            <v>0</v>
          </cell>
          <cell r="L459">
            <v>0</v>
          </cell>
          <cell r="M459">
            <v>0</v>
          </cell>
          <cell r="N459">
            <v>0</v>
          </cell>
          <cell r="O459">
            <v>0</v>
          </cell>
          <cell r="P459">
            <v>0</v>
          </cell>
          <cell r="Q459">
            <v>0</v>
          </cell>
          <cell r="R459">
            <v>0</v>
          </cell>
          <cell r="S459" t="str">
            <v>...</v>
          </cell>
          <cell r="T459" t="str">
            <v>...</v>
          </cell>
          <cell r="U459">
            <v>0</v>
          </cell>
          <cell r="V459">
            <v>0</v>
          </cell>
          <cell r="W459">
            <v>0</v>
          </cell>
          <cell r="X459">
            <v>0</v>
          </cell>
          <cell r="Y459">
            <v>0</v>
          </cell>
          <cell r="Z459">
            <v>0</v>
          </cell>
        </row>
        <row r="460">
          <cell r="A460" t="str">
            <v>SITARAILE1999</v>
          </cell>
          <cell r="B460" t="str">
            <v>CI</v>
          </cell>
          <cell r="C460" t="str">
            <v>SITARAIL</v>
          </cell>
          <cell r="D460">
            <v>1999</v>
          </cell>
          <cell r="E460" t="str">
            <v>E</v>
          </cell>
          <cell r="F460">
            <v>0</v>
          </cell>
          <cell r="G460" t="str">
            <v>...</v>
          </cell>
          <cell r="H460" t="str">
            <v>...</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t="str">
            <v>SJN1999</v>
          </cell>
          <cell r="B461" t="str">
            <v>SE</v>
          </cell>
          <cell r="C461" t="str">
            <v>SJ</v>
          </cell>
          <cell r="D461">
            <v>1999</v>
          </cell>
          <cell r="E461" t="str">
            <v>N</v>
          </cell>
          <cell r="F461">
            <v>0</v>
          </cell>
          <cell r="G461">
            <v>235</v>
          </cell>
          <cell r="H461">
            <v>0</v>
          </cell>
          <cell r="I461">
            <v>372</v>
          </cell>
          <cell r="J461">
            <v>359</v>
          </cell>
          <cell r="K461">
            <v>32</v>
          </cell>
          <cell r="L461">
            <v>20</v>
          </cell>
          <cell r="M461">
            <v>60</v>
          </cell>
          <cell r="N461">
            <v>0</v>
          </cell>
          <cell r="O461">
            <v>270</v>
          </cell>
          <cell r="P461">
            <v>725</v>
          </cell>
          <cell r="Q461">
            <v>0</v>
          </cell>
          <cell r="R461">
            <v>0</v>
          </cell>
          <cell r="S461">
            <v>236</v>
          </cell>
          <cell r="T461" t="str">
            <v>...</v>
          </cell>
          <cell r="U461">
            <v>374</v>
          </cell>
          <cell r="V461" t="str">
            <v>...</v>
          </cell>
          <cell r="W461">
            <v>38</v>
          </cell>
          <cell r="X461" t="str">
            <v>...</v>
          </cell>
          <cell r="Y461">
            <v>276</v>
          </cell>
          <cell r="Z461" t="str">
            <v>...</v>
          </cell>
        </row>
        <row r="462">
          <cell r="A462" t="str">
            <v>SJN1998</v>
          </cell>
          <cell r="B462" t="str">
            <v>SE</v>
          </cell>
          <cell r="C462" t="str">
            <v>SJ</v>
          </cell>
          <cell r="D462">
            <v>1998</v>
          </cell>
          <cell r="E462" t="str">
            <v>N</v>
          </cell>
          <cell r="F462">
            <v>0</v>
          </cell>
          <cell r="G462">
            <v>237</v>
          </cell>
          <cell r="H462">
            <v>0</v>
          </cell>
          <cell r="I462">
            <v>376</v>
          </cell>
          <cell r="J462">
            <v>359</v>
          </cell>
          <cell r="K462">
            <v>40</v>
          </cell>
          <cell r="L462">
            <v>20</v>
          </cell>
          <cell r="M462">
            <v>60</v>
          </cell>
          <cell r="N462">
            <v>0</v>
          </cell>
          <cell r="O462">
            <v>281</v>
          </cell>
          <cell r="P462">
            <v>750</v>
          </cell>
          <cell r="Q462">
            <v>0</v>
          </cell>
          <cell r="R462">
            <v>0</v>
          </cell>
          <cell r="S462">
            <v>225</v>
          </cell>
          <cell r="T462" t="str">
            <v>...</v>
          </cell>
          <cell r="U462">
            <v>373</v>
          </cell>
          <cell r="V462" t="str">
            <v>...</v>
          </cell>
          <cell r="W462">
            <v>69</v>
          </cell>
          <cell r="X462" t="str">
            <v>...</v>
          </cell>
          <cell r="Y462">
            <v>281</v>
          </cell>
          <cell r="Z462" t="str">
            <v>...</v>
          </cell>
        </row>
        <row r="463">
          <cell r="A463" t="str">
            <v>SNCB/NMBSN1999</v>
          </cell>
          <cell r="B463" t="str">
            <v>BE</v>
          </cell>
          <cell r="C463" t="str">
            <v>SNCB/NMBS</v>
          </cell>
          <cell r="D463">
            <v>1999</v>
          </cell>
          <cell r="E463" t="str">
            <v>N</v>
          </cell>
          <cell r="F463">
            <v>0</v>
          </cell>
          <cell r="G463">
            <v>556</v>
          </cell>
          <cell r="H463">
            <v>0</v>
          </cell>
          <cell r="I463">
            <v>383</v>
          </cell>
          <cell r="J463">
            <v>184</v>
          </cell>
          <cell r="K463">
            <v>17</v>
          </cell>
          <cell r="L463">
            <v>0</v>
          </cell>
          <cell r="M463">
            <v>0</v>
          </cell>
          <cell r="N463">
            <v>0</v>
          </cell>
          <cell r="O463">
            <v>665</v>
          </cell>
          <cell r="P463">
            <v>1765</v>
          </cell>
          <cell r="Q463">
            <v>0</v>
          </cell>
          <cell r="R463">
            <v>0</v>
          </cell>
          <cell r="S463">
            <v>565</v>
          </cell>
          <cell r="T463">
            <v>100</v>
          </cell>
          <cell r="U463">
            <v>380</v>
          </cell>
          <cell r="V463">
            <v>53</v>
          </cell>
          <cell r="W463">
            <v>17</v>
          </cell>
          <cell r="X463">
            <v>3</v>
          </cell>
          <cell r="Y463">
            <v>655</v>
          </cell>
          <cell r="Z463">
            <v>74</v>
          </cell>
        </row>
        <row r="464">
          <cell r="A464" t="str">
            <v>SNCB/NMBSN1998</v>
          </cell>
          <cell r="B464" t="str">
            <v>BE</v>
          </cell>
          <cell r="C464" t="str">
            <v>SNCB/NMBS</v>
          </cell>
          <cell r="D464">
            <v>1998</v>
          </cell>
          <cell r="E464" t="str">
            <v>N</v>
          </cell>
          <cell r="F464">
            <v>0</v>
          </cell>
          <cell r="G464">
            <v>571</v>
          </cell>
          <cell r="H464">
            <v>0</v>
          </cell>
          <cell r="I464">
            <v>372</v>
          </cell>
          <cell r="J464">
            <v>178</v>
          </cell>
          <cell r="K464">
            <v>17</v>
          </cell>
          <cell r="L464">
            <v>0</v>
          </cell>
          <cell r="M464">
            <v>0</v>
          </cell>
          <cell r="N464">
            <v>0</v>
          </cell>
          <cell r="O464">
            <v>648</v>
          </cell>
          <cell r="P464">
            <v>1697</v>
          </cell>
          <cell r="Q464">
            <v>0</v>
          </cell>
          <cell r="R464">
            <v>0</v>
          </cell>
          <cell r="S464">
            <v>573</v>
          </cell>
          <cell r="T464">
            <v>108</v>
          </cell>
          <cell r="U464">
            <v>371</v>
          </cell>
          <cell r="V464">
            <v>56</v>
          </cell>
          <cell r="W464">
            <v>17</v>
          </cell>
          <cell r="X464">
            <v>4</v>
          </cell>
          <cell r="Y464">
            <v>634</v>
          </cell>
          <cell r="Z464">
            <v>72</v>
          </cell>
        </row>
        <row r="465">
          <cell r="A465" t="str">
            <v>SNCCE1998</v>
          </cell>
          <cell r="B465" t="str">
            <v>CO</v>
          </cell>
          <cell r="C465" t="str">
            <v>SNCC</v>
          </cell>
          <cell r="D465">
            <v>1998</v>
          </cell>
          <cell r="E465" t="str">
            <v>E</v>
          </cell>
          <cell r="F465">
            <v>0</v>
          </cell>
          <cell r="G465">
            <v>101</v>
          </cell>
          <cell r="H465">
            <v>0</v>
          </cell>
          <cell r="I465">
            <v>27</v>
          </cell>
          <cell r="J465">
            <v>0</v>
          </cell>
          <cell r="K465" t="str">
            <v>...</v>
          </cell>
          <cell r="L465" t="str">
            <v>...</v>
          </cell>
          <cell r="M465" t="str">
            <v>...</v>
          </cell>
          <cell r="N465">
            <v>0</v>
          </cell>
          <cell r="O465">
            <v>0</v>
          </cell>
          <cell r="P465">
            <v>0</v>
          </cell>
          <cell r="Q465">
            <v>0</v>
          </cell>
          <cell r="R465">
            <v>0</v>
          </cell>
          <cell r="S465">
            <v>101</v>
          </cell>
          <cell r="T465">
            <v>67</v>
          </cell>
          <cell r="U465">
            <v>27</v>
          </cell>
          <cell r="V465">
            <v>15</v>
          </cell>
          <cell r="W465" t="str">
            <v>...</v>
          </cell>
          <cell r="X465" t="str">
            <v>...</v>
          </cell>
          <cell r="Y465">
            <v>0</v>
          </cell>
          <cell r="Z465">
            <v>0</v>
          </cell>
        </row>
        <row r="466">
          <cell r="A466" t="str">
            <v>SNCCE1999</v>
          </cell>
          <cell r="B466" t="str">
            <v>CO</v>
          </cell>
          <cell r="C466" t="str">
            <v>SNCC</v>
          </cell>
          <cell r="D466">
            <v>1999</v>
          </cell>
          <cell r="E466" t="str">
            <v>E</v>
          </cell>
          <cell r="F466">
            <v>0</v>
          </cell>
          <cell r="G466">
            <v>110</v>
          </cell>
          <cell r="H466">
            <v>0</v>
          </cell>
          <cell r="I466">
            <v>27</v>
          </cell>
          <cell r="J466">
            <v>0</v>
          </cell>
          <cell r="K466" t="str">
            <v>...</v>
          </cell>
          <cell r="L466" t="str">
            <v>...</v>
          </cell>
          <cell r="M466" t="str">
            <v>...</v>
          </cell>
          <cell r="N466">
            <v>0</v>
          </cell>
          <cell r="O466">
            <v>0</v>
          </cell>
          <cell r="P466">
            <v>0</v>
          </cell>
          <cell r="Q466">
            <v>0</v>
          </cell>
          <cell r="R466">
            <v>0</v>
          </cell>
          <cell r="S466">
            <v>110</v>
          </cell>
          <cell r="T466">
            <v>76</v>
          </cell>
          <cell r="U466">
            <v>27</v>
          </cell>
          <cell r="V466">
            <v>16</v>
          </cell>
          <cell r="W466" t="str">
            <v>...</v>
          </cell>
          <cell r="X466" t="str">
            <v>...</v>
          </cell>
          <cell r="Y466">
            <v>0</v>
          </cell>
          <cell r="Z466">
            <v>0</v>
          </cell>
        </row>
        <row r="467">
          <cell r="A467" t="str">
            <v>SNCFTotal1998</v>
          </cell>
          <cell r="B467" t="str">
            <v>FR</v>
          </cell>
          <cell r="C467" t="str">
            <v>SNCF</v>
          </cell>
          <cell r="D467">
            <v>1998</v>
          </cell>
          <cell r="E467" t="str">
            <v>Total</v>
          </cell>
          <cell r="F467">
            <v>0</v>
          </cell>
          <cell r="G467">
            <v>2999</v>
          </cell>
          <cell r="H467">
            <v>417</v>
          </cell>
          <cell r="I467">
            <v>2126</v>
          </cell>
          <cell r="J467">
            <v>1165</v>
          </cell>
          <cell r="K467">
            <v>210</v>
          </cell>
          <cell r="L467">
            <v>531</v>
          </cell>
          <cell r="M467">
            <v>1350</v>
          </cell>
          <cell r="N467">
            <v>14</v>
          </cell>
          <cell r="O467">
            <v>1323</v>
          </cell>
          <cell r="P467">
            <v>6693</v>
          </cell>
          <cell r="Q467">
            <v>0</v>
          </cell>
          <cell r="R467">
            <v>0</v>
          </cell>
          <cell r="S467">
            <v>2877</v>
          </cell>
          <cell r="T467">
            <v>293</v>
          </cell>
          <cell r="U467">
            <v>2085</v>
          </cell>
          <cell r="V467">
            <v>202</v>
          </cell>
          <cell r="W467">
            <v>725</v>
          </cell>
          <cell r="X467">
            <v>55</v>
          </cell>
          <cell r="Y467">
            <v>1285</v>
          </cell>
          <cell r="Z467">
            <v>116</v>
          </cell>
        </row>
        <row r="468">
          <cell r="A468" t="str">
            <v>SNCFTotal1999</v>
          </cell>
          <cell r="B468" t="str">
            <v>FR</v>
          </cell>
          <cell r="C468" t="str">
            <v>SNCF</v>
          </cell>
          <cell r="D468">
            <v>1999</v>
          </cell>
          <cell r="E468" t="str">
            <v>Total</v>
          </cell>
          <cell r="F468">
            <v>0</v>
          </cell>
          <cell r="G468">
            <v>2982</v>
          </cell>
          <cell r="H468">
            <v>416</v>
          </cell>
          <cell r="I468">
            <v>2024</v>
          </cell>
          <cell r="J468">
            <v>1162</v>
          </cell>
          <cell r="K468">
            <v>184</v>
          </cell>
          <cell r="L468">
            <v>552</v>
          </cell>
          <cell r="M468">
            <v>1350</v>
          </cell>
          <cell r="N468">
            <v>14</v>
          </cell>
          <cell r="O468">
            <v>1373</v>
          </cell>
          <cell r="P468">
            <v>6828</v>
          </cell>
          <cell r="Q468">
            <v>0</v>
          </cell>
          <cell r="R468">
            <v>0</v>
          </cell>
          <cell r="S468">
            <v>2909</v>
          </cell>
          <cell r="T468">
            <v>328</v>
          </cell>
          <cell r="U468">
            <v>2051</v>
          </cell>
          <cell r="V468">
            <v>205</v>
          </cell>
          <cell r="W468">
            <v>724</v>
          </cell>
          <cell r="X468">
            <v>64</v>
          </cell>
          <cell r="Y468">
            <v>1349</v>
          </cell>
          <cell r="Z468">
            <v>121</v>
          </cell>
        </row>
        <row r="469">
          <cell r="A469" t="str">
            <v>SNCFE1999</v>
          </cell>
          <cell r="B469" t="str">
            <v>FR</v>
          </cell>
          <cell r="C469" t="str">
            <v>SNCF</v>
          </cell>
          <cell r="D469">
            <v>1999</v>
          </cell>
          <cell r="E469" t="str">
            <v>E</v>
          </cell>
          <cell r="F469">
            <v>0</v>
          </cell>
          <cell r="G469">
            <v>0</v>
          </cell>
          <cell r="H469">
            <v>0</v>
          </cell>
          <cell r="I469">
            <v>0</v>
          </cell>
          <cell r="J469">
            <v>0</v>
          </cell>
          <cell r="K469">
            <v>0</v>
          </cell>
          <cell r="L469">
            <v>0</v>
          </cell>
          <cell r="M469">
            <v>0</v>
          </cell>
          <cell r="N469">
            <v>14</v>
          </cell>
          <cell r="O469">
            <v>9</v>
          </cell>
          <cell r="P469">
            <v>17</v>
          </cell>
          <cell r="Q469">
            <v>0</v>
          </cell>
          <cell r="R469">
            <v>0</v>
          </cell>
          <cell r="S469">
            <v>0</v>
          </cell>
          <cell r="T469">
            <v>0</v>
          </cell>
          <cell r="U469">
            <v>0</v>
          </cell>
          <cell r="V469">
            <v>0</v>
          </cell>
          <cell r="W469">
            <v>0</v>
          </cell>
          <cell r="X469">
            <v>0</v>
          </cell>
          <cell r="Y469">
            <v>31</v>
          </cell>
          <cell r="Z469">
            <v>0</v>
          </cell>
        </row>
        <row r="470">
          <cell r="A470" t="str">
            <v>SNCFN1999</v>
          </cell>
          <cell r="B470" t="str">
            <v>FR</v>
          </cell>
          <cell r="C470" t="str">
            <v>SNCF</v>
          </cell>
          <cell r="D470">
            <v>1999</v>
          </cell>
          <cell r="E470" t="str">
            <v>N</v>
          </cell>
          <cell r="F470">
            <v>0</v>
          </cell>
          <cell r="G470">
            <v>2982</v>
          </cell>
          <cell r="H470">
            <v>416</v>
          </cell>
          <cell r="I470">
            <v>2024</v>
          </cell>
          <cell r="J470">
            <v>1162</v>
          </cell>
          <cell r="K470">
            <v>184</v>
          </cell>
          <cell r="L470">
            <v>552</v>
          </cell>
          <cell r="M470">
            <v>1350</v>
          </cell>
          <cell r="N470">
            <v>0</v>
          </cell>
          <cell r="O470">
            <v>1364</v>
          </cell>
          <cell r="P470">
            <v>6811</v>
          </cell>
          <cell r="Q470">
            <v>0</v>
          </cell>
          <cell r="R470">
            <v>0</v>
          </cell>
          <cell r="S470">
            <v>2909</v>
          </cell>
          <cell r="T470">
            <v>328</v>
          </cell>
          <cell r="U470">
            <v>2051</v>
          </cell>
          <cell r="V470">
            <v>205</v>
          </cell>
          <cell r="W470">
            <v>724</v>
          </cell>
          <cell r="X470">
            <v>64</v>
          </cell>
          <cell r="Y470">
            <v>1318</v>
          </cell>
          <cell r="Z470">
            <v>121</v>
          </cell>
        </row>
        <row r="471">
          <cell r="A471" t="str">
            <v>SNCFE1998</v>
          </cell>
          <cell r="B471" t="str">
            <v>FR</v>
          </cell>
          <cell r="C471" t="str">
            <v>SNCF</v>
          </cell>
          <cell r="D471">
            <v>1998</v>
          </cell>
          <cell r="E471" t="str">
            <v>E</v>
          </cell>
          <cell r="F471">
            <v>0</v>
          </cell>
          <cell r="G471">
            <v>0</v>
          </cell>
          <cell r="H471">
            <v>0</v>
          </cell>
          <cell r="I471">
            <v>0</v>
          </cell>
          <cell r="J471">
            <v>0</v>
          </cell>
          <cell r="K471">
            <v>0</v>
          </cell>
          <cell r="L471">
            <v>0</v>
          </cell>
          <cell r="M471">
            <v>0</v>
          </cell>
          <cell r="N471">
            <v>14</v>
          </cell>
          <cell r="O471">
            <v>9</v>
          </cell>
          <cell r="P471">
            <v>18</v>
          </cell>
          <cell r="Q471">
            <v>0</v>
          </cell>
          <cell r="R471">
            <v>0</v>
          </cell>
          <cell r="S471">
            <v>0</v>
          </cell>
          <cell r="T471">
            <v>0</v>
          </cell>
          <cell r="U471">
            <v>0</v>
          </cell>
          <cell r="V471">
            <v>0</v>
          </cell>
          <cell r="W471">
            <v>0</v>
          </cell>
          <cell r="X471">
            <v>0</v>
          </cell>
          <cell r="Y471">
            <v>32</v>
          </cell>
          <cell r="Z471">
            <v>0</v>
          </cell>
        </row>
        <row r="472">
          <cell r="A472" t="str">
            <v>SNCFN1998</v>
          </cell>
          <cell r="B472" t="str">
            <v>FR</v>
          </cell>
          <cell r="C472" t="str">
            <v>SNCF</v>
          </cell>
          <cell r="D472">
            <v>1998</v>
          </cell>
          <cell r="E472" t="str">
            <v>N</v>
          </cell>
          <cell r="F472">
            <v>0</v>
          </cell>
          <cell r="G472">
            <v>2999</v>
          </cell>
          <cell r="H472">
            <v>417</v>
          </cell>
          <cell r="I472">
            <v>2126</v>
          </cell>
          <cell r="J472">
            <v>1165</v>
          </cell>
          <cell r="K472">
            <v>210</v>
          </cell>
          <cell r="L472">
            <v>531</v>
          </cell>
          <cell r="M472">
            <v>1350</v>
          </cell>
          <cell r="N472">
            <v>0</v>
          </cell>
          <cell r="O472">
            <v>1314</v>
          </cell>
          <cell r="P472">
            <v>6675</v>
          </cell>
          <cell r="Q472">
            <v>0</v>
          </cell>
          <cell r="R472">
            <v>0</v>
          </cell>
          <cell r="S472">
            <v>2877</v>
          </cell>
          <cell r="T472">
            <v>293</v>
          </cell>
          <cell r="U472">
            <v>2085</v>
          </cell>
          <cell r="V472">
            <v>202</v>
          </cell>
          <cell r="W472">
            <v>725</v>
          </cell>
          <cell r="X472">
            <v>55</v>
          </cell>
          <cell r="Y472">
            <v>1253</v>
          </cell>
          <cell r="Z472">
            <v>116</v>
          </cell>
        </row>
        <row r="473">
          <cell r="A473" t="str">
            <v>SNCFTN1998</v>
          </cell>
          <cell r="B473" t="str">
            <v>TN</v>
          </cell>
          <cell r="C473" t="str">
            <v>SNCFT</v>
          </cell>
          <cell r="D473">
            <v>1998</v>
          </cell>
          <cell r="E473" t="str">
            <v>N</v>
          </cell>
          <cell r="F473">
            <v>0</v>
          </cell>
          <cell r="G473">
            <v>35</v>
          </cell>
          <cell r="H473">
            <v>19</v>
          </cell>
          <cell r="I473">
            <v>0</v>
          </cell>
          <cell r="J473">
            <v>0</v>
          </cell>
          <cell r="K473">
            <v>6</v>
          </cell>
          <cell r="L473">
            <v>0</v>
          </cell>
          <cell r="M473">
            <v>0</v>
          </cell>
          <cell r="N473">
            <v>0</v>
          </cell>
          <cell r="O473">
            <v>0</v>
          </cell>
          <cell r="P473">
            <v>0</v>
          </cell>
          <cell r="Q473">
            <v>0</v>
          </cell>
          <cell r="R473">
            <v>0</v>
          </cell>
          <cell r="S473" t="str">
            <v>...</v>
          </cell>
          <cell r="T473" t="str">
            <v>...</v>
          </cell>
          <cell r="U473">
            <v>0</v>
          </cell>
          <cell r="V473">
            <v>0</v>
          </cell>
          <cell r="W473" t="str">
            <v>...</v>
          </cell>
          <cell r="X473" t="str">
            <v>...</v>
          </cell>
          <cell r="Y473">
            <v>0</v>
          </cell>
          <cell r="Z473">
            <v>0</v>
          </cell>
        </row>
        <row r="474">
          <cell r="A474" t="str">
            <v>SNCFTN1999</v>
          </cell>
          <cell r="B474" t="str">
            <v>TN</v>
          </cell>
          <cell r="C474" t="str">
            <v>SNCFT</v>
          </cell>
          <cell r="D474">
            <v>1999</v>
          </cell>
          <cell r="E474" t="str">
            <v>N</v>
          </cell>
          <cell r="F474">
            <v>0</v>
          </cell>
          <cell r="G474" t="str">
            <v>...</v>
          </cell>
          <cell r="H474" t="str">
            <v>...</v>
          </cell>
          <cell r="I474">
            <v>0</v>
          </cell>
          <cell r="J474">
            <v>0</v>
          </cell>
          <cell r="K474" t="str">
            <v>...</v>
          </cell>
          <cell r="L474">
            <v>0</v>
          </cell>
          <cell r="M474">
            <v>0</v>
          </cell>
          <cell r="N474">
            <v>0</v>
          </cell>
          <cell r="O474">
            <v>0</v>
          </cell>
          <cell r="P474">
            <v>0</v>
          </cell>
          <cell r="Q474">
            <v>0</v>
          </cell>
          <cell r="R474">
            <v>0</v>
          </cell>
          <cell r="S474" t="str">
            <v>...</v>
          </cell>
          <cell r="T474" t="str">
            <v>...</v>
          </cell>
          <cell r="U474">
            <v>0</v>
          </cell>
          <cell r="V474">
            <v>0</v>
          </cell>
          <cell r="W474" t="str">
            <v>...</v>
          </cell>
          <cell r="X474" t="str">
            <v>...</v>
          </cell>
          <cell r="Y474">
            <v>0</v>
          </cell>
          <cell r="Z474">
            <v>0</v>
          </cell>
        </row>
        <row r="475">
          <cell r="A475" t="str">
            <v>SNCFTTotal1998</v>
          </cell>
          <cell r="B475" t="str">
            <v>TN</v>
          </cell>
          <cell r="C475" t="str">
            <v>SNCFT</v>
          </cell>
          <cell r="D475">
            <v>1998</v>
          </cell>
          <cell r="E475" t="str">
            <v>Total</v>
          </cell>
          <cell r="F475">
            <v>0</v>
          </cell>
          <cell r="G475">
            <v>172</v>
          </cell>
          <cell r="H475">
            <v>19</v>
          </cell>
          <cell r="I475">
            <v>0</v>
          </cell>
          <cell r="J475">
            <v>0</v>
          </cell>
          <cell r="K475">
            <v>11</v>
          </cell>
          <cell r="L475">
            <v>0</v>
          </cell>
          <cell r="M475">
            <v>0</v>
          </cell>
          <cell r="N475">
            <v>0</v>
          </cell>
          <cell r="O475">
            <v>6</v>
          </cell>
          <cell r="P475">
            <v>18</v>
          </cell>
          <cell r="Q475">
            <v>0</v>
          </cell>
          <cell r="R475">
            <v>0</v>
          </cell>
          <cell r="S475" t="str">
            <v>...</v>
          </cell>
          <cell r="T475" t="str">
            <v>...</v>
          </cell>
          <cell r="U475">
            <v>0</v>
          </cell>
          <cell r="V475">
            <v>0</v>
          </cell>
          <cell r="W475" t="str">
            <v>...</v>
          </cell>
          <cell r="X475" t="str">
            <v>...</v>
          </cell>
          <cell r="Y475" t="str">
            <v>...</v>
          </cell>
          <cell r="Z475" t="str">
            <v>...</v>
          </cell>
        </row>
        <row r="476">
          <cell r="A476" t="str">
            <v>SNCFTN.E1999</v>
          </cell>
          <cell r="B476" t="str">
            <v>TN</v>
          </cell>
          <cell r="C476" t="str">
            <v>SNCFT</v>
          </cell>
          <cell r="D476">
            <v>1999</v>
          </cell>
          <cell r="E476" t="str">
            <v>N.E</v>
          </cell>
          <cell r="F476" t="str">
            <v>...</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t="str">
            <v>...</v>
          </cell>
        </row>
        <row r="477">
          <cell r="A477" t="str">
            <v>SNCFTE1999</v>
          </cell>
          <cell r="B477" t="str">
            <v>TN</v>
          </cell>
          <cell r="C477" t="str">
            <v>SNCFT</v>
          </cell>
          <cell r="D477">
            <v>1999</v>
          </cell>
          <cell r="E477" t="str">
            <v>E</v>
          </cell>
          <cell r="F477" t="str">
            <v>...</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t="str">
            <v>...</v>
          </cell>
          <cell r="T477" t="str">
            <v>...</v>
          </cell>
          <cell r="U477" t="str">
            <v>...</v>
          </cell>
          <cell r="V477" t="str">
            <v>...</v>
          </cell>
          <cell r="W477" t="str">
            <v>...</v>
          </cell>
          <cell r="X477" t="str">
            <v>...</v>
          </cell>
          <cell r="Y477" t="str">
            <v>...</v>
          </cell>
          <cell r="Z477" t="str">
            <v>...</v>
          </cell>
        </row>
        <row r="478">
          <cell r="A478" t="str">
            <v>SNCFTTotal1999</v>
          </cell>
          <cell r="B478" t="str">
            <v>TN</v>
          </cell>
          <cell r="C478" t="str">
            <v>SNCFT</v>
          </cell>
          <cell r="D478">
            <v>1999</v>
          </cell>
          <cell r="E478" t="str">
            <v>Total</v>
          </cell>
          <cell r="F478">
            <v>0</v>
          </cell>
          <cell r="G478" t="str">
            <v>...</v>
          </cell>
          <cell r="H478" t="str">
            <v>...</v>
          </cell>
          <cell r="I478">
            <v>0</v>
          </cell>
          <cell r="J478">
            <v>0</v>
          </cell>
          <cell r="K478" t="str">
            <v>...</v>
          </cell>
          <cell r="L478">
            <v>0</v>
          </cell>
          <cell r="M478">
            <v>0</v>
          </cell>
          <cell r="N478">
            <v>0</v>
          </cell>
          <cell r="O478" t="str">
            <v>...</v>
          </cell>
          <cell r="P478" t="str">
            <v>...</v>
          </cell>
          <cell r="Q478">
            <v>0</v>
          </cell>
          <cell r="R478">
            <v>0</v>
          </cell>
          <cell r="S478" t="str">
            <v>...</v>
          </cell>
          <cell r="T478" t="str">
            <v>...</v>
          </cell>
          <cell r="U478">
            <v>0</v>
          </cell>
          <cell r="V478">
            <v>0</v>
          </cell>
          <cell r="W478" t="str">
            <v>...</v>
          </cell>
          <cell r="X478" t="str">
            <v>...</v>
          </cell>
          <cell r="Y478" t="str">
            <v>...</v>
          </cell>
          <cell r="Z478" t="str">
            <v>...</v>
          </cell>
        </row>
        <row r="479">
          <cell r="A479" t="str">
            <v>SNCFTE1998</v>
          </cell>
          <cell r="B479" t="str">
            <v>TN</v>
          </cell>
          <cell r="C479" t="str">
            <v>SNCFT</v>
          </cell>
          <cell r="D479">
            <v>1998</v>
          </cell>
          <cell r="E479" t="str">
            <v>E</v>
          </cell>
          <cell r="F479">
            <v>0</v>
          </cell>
          <cell r="G479">
            <v>137</v>
          </cell>
          <cell r="H479" t="str">
            <v>...</v>
          </cell>
          <cell r="I479">
            <v>0</v>
          </cell>
          <cell r="J479">
            <v>0</v>
          </cell>
          <cell r="K479">
            <v>5</v>
          </cell>
          <cell r="L479">
            <v>0</v>
          </cell>
          <cell r="M479">
            <v>0</v>
          </cell>
          <cell r="N479">
            <v>0</v>
          </cell>
          <cell r="O479">
            <v>6</v>
          </cell>
          <cell r="P479">
            <v>18</v>
          </cell>
          <cell r="Q479">
            <v>0</v>
          </cell>
          <cell r="R479">
            <v>0</v>
          </cell>
          <cell r="S479" t="str">
            <v>...</v>
          </cell>
          <cell r="T479" t="str">
            <v>...</v>
          </cell>
          <cell r="U479">
            <v>0</v>
          </cell>
          <cell r="V479">
            <v>0</v>
          </cell>
          <cell r="W479" t="str">
            <v>...</v>
          </cell>
          <cell r="X479" t="str">
            <v>...</v>
          </cell>
          <cell r="Y479" t="str">
            <v>...</v>
          </cell>
          <cell r="Z479" t="str">
            <v>...</v>
          </cell>
        </row>
        <row r="480">
          <cell r="A480" t="str">
            <v>SNCFTN.E1998</v>
          </cell>
          <cell r="B480" t="str">
            <v>TN</v>
          </cell>
          <cell r="C480" t="str">
            <v>SNCFT</v>
          </cell>
          <cell r="D480">
            <v>1998</v>
          </cell>
          <cell r="E480" t="str">
            <v>N.E</v>
          </cell>
          <cell r="F480" t="str">
            <v>...</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t="str">
            <v>...</v>
          </cell>
          <cell r="T480" t="str">
            <v>...</v>
          </cell>
          <cell r="U480" t="str">
            <v>...</v>
          </cell>
          <cell r="V480" t="str">
            <v>...</v>
          </cell>
          <cell r="W480" t="str">
            <v>...</v>
          </cell>
          <cell r="X480" t="str">
            <v>...</v>
          </cell>
          <cell r="Y480" t="str">
            <v>...</v>
          </cell>
          <cell r="Z480" t="str">
            <v>...</v>
          </cell>
        </row>
        <row r="481">
          <cell r="A481" t="str">
            <v>SNCSE1998</v>
          </cell>
          <cell r="B481" t="str">
            <v>SN</v>
          </cell>
          <cell r="C481" t="str">
            <v>SNCS</v>
          </cell>
          <cell r="D481">
            <v>1998</v>
          </cell>
          <cell r="E481" t="str">
            <v>E</v>
          </cell>
          <cell r="F481">
            <v>0</v>
          </cell>
          <cell r="G481">
            <v>29</v>
          </cell>
          <cell r="H481" t="str">
            <v>...</v>
          </cell>
          <cell r="I481">
            <v>0</v>
          </cell>
          <cell r="J481">
            <v>0</v>
          </cell>
          <cell r="K481" t="str">
            <v>...</v>
          </cell>
          <cell r="L481" t="str">
            <v>...</v>
          </cell>
          <cell r="M481" t="str">
            <v>...</v>
          </cell>
          <cell r="N481">
            <v>0</v>
          </cell>
          <cell r="O481">
            <v>0</v>
          </cell>
          <cell r="P481">
            <v>0</v>
          </cell>
          <cell r="Q481">
            <v>0</v>
          </cell>
          <cell r="R481">
            <v>0</v>
          </cell>
          <cell r="S481">
            <v>29</v>
          </cell>
          <cell r="T481">
            <v>4</v>
          </cell>
          <cell r="U481">
            <v>0</v>
          </cell>
          <cell r="V481">
            <v>0</v>
          </cell>
          <cell r="W481" t="str">
            <v>...</v>
          </cell>
          <cell r="X481" t="str">
            <v>...</v>
          </cell>
          <cell r="Y481">
            <v>0</v>
          </cell>
          <cell r="Z481">
            <v>0</v>
          </cell>
        </row>
        <row r="482">
          <cell r="A482" t="str">
            <v>SNCSE1999</v>
          </cell>
          <cell r="B482" t="str">
            <v>SN</v>
          </cell>
          <cell r="C482" t="str">
            <v>SNCS</v>
          </cell>
          <cell r="D482">
            <v>1999</v>
          </cell>
          <cell r="E482" t="str">
            <v>E</v>
          </cell>
          <cell r="F482">
            <v>0</v>
          </cell>
          <cell r="G482">
            <v>29</v>
          </cell>
          <cell r="H482">
            <v>16</v>
          </cell>
          <cell r="I482">
            <v>0</v>
          </cell>
          <cell r="J482">
            <v>0</v>
          </cell>
          <cell r="K482">
            <v>4</v>
          </cell>
          <cell r="L482" t="str">
            <v>...</v>
          </cell>
          <cell r="M482" t="str">
            <v>...</v>
          </cell>
          <cell r="N482">
            <v>0</v>
          </cell>
          <cell r="O482">
            <v>0</v>
          </cell>
          <cell r="P482">
            <v>0</v>
          </cell>
          <cell r="Q482">
            <v>0</v>
          </cell>
          <cell r="R482">
            <v>0</v>
          </cell>
          <cell r="S482">
            <v>29</v>
          </cell>
          <cell r="T482">
            <v>4</v>
          </cell>
          <cell r="U482">
            <v>0</v>
          </cell>
          <cell r="V482">
            <v>0</v>
          </cell>
          <cell r="W482">
            <v>2</v>
          </cell>
          <cell r="X482" t="str">
            <v>...</v>
          </cell>
          <cell r="Y482">
            <v>0</v>
          </cell>
          <cell r="Z482">
            <v>0</v>
          </cell>
        </row>
        <row r="483">
          <cell r="A483" t="str">
            <v>SNCZE1999</v>
          </cell>
          <cell r="B483" t="str">
            <v>ZR</v>
          </cell>
          <cell r="C483" t="str">
            <v>SNCZ</v>
          </cell>
          <cell r="D483">
            <v>1999</v>
          </cell>
          <cell r="E483" t="str">
            <v>E</v>
          </cell>
          <cell r="F483" t="str">
            <v>...</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row>
        <row r="484">
          <cell r="A484" t="str">
            <v>SNCZE1998</v>
          </cell>
          <cell r="B484" t="str">
            <v>ZR</v>
          </cell>
          <cell r="C484" t="str">
            <v>SNCZ</v>
          </cell>
          <cell r="D484">
            <v>1998</v>
          </cell>
          <cell r="E484" t="str">
            <v>E</v>
          </cell>
          <cell r="F484" t="str">
            <v>...</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row>
        <row r="485">
          <cell r="A485" t="str">
            <v>SNTFE1998</v>
          </cell>
          <cell r="B485" t="str">
            <v>DZ</v>
          </cell>
          <cell r="C485" t="str">
            <v>SNTF</v>
          </cell>
          <cell r="D485">
            <v>1998</v>
          </cell>
          <cell r="E485" t="str">
            <v>E</v>
          </cell>
          <cell r="F485">
            <v>0</v>
          </cell>
          <cell r="G485">
            <v>30</v>
          </cell>
          <cell r="H485">
            <v>0</v>
          </cell>
          <cell r="I485">
            <v>0</v>
          </cell>
          <cell r="J485">
            <v>0</v>
          </cell>
          <cell r="K485">
            <v>0</v>
          </cell>
          <cell r="L485">
            <v>0</v>
          </cell>
          <cell r="M485">
            <v>0</v>
          </cell>
          <cell r="N485">
            <v>0</v>
          </cell>
          <cell r="O485">
            <v>0</v>
          </cell>
          <cell r="P485">
            <v>0</v>
          </cell>
          <cell r="Q485">
            <v>0</v>
          </cell>
          <cell r="R485">
            <v>0</v>
          </cell>
          <cell r="S485">
            <v>26</v>
          </cell>
          <cell r="T485">
            <v>4</v>
          </cell>
          <cell r="U485">
            <v>0</v>
          </cell>
          <cell r="V485">
            <v>0</v>
          </cell>
          <cell r="W485">
            <v>0</v>
          </cell>
          <cell r="X485">
            <v>0</v>
          </cell>
          <cell r="Y485">
            <v>0</v>
          </cell>
          <cell r="Z485">
            <v>0</v>
          </cell>
        </row>
        <row r="486">
          <cell r="A486" t="str">
            <v>SNTFE1999</v>
          </cell>
          <cell r="B486" t="str">
            <v>DZ</v>
          </cell>
          <cell r="C486" t="str">
            <v>SNTF</v>
          </cell>
          <cell r="D486">
            <v>1999</v>
          </cell>
          <cell r="E486" t="str">
            <v>E</v>
          </cell>
          <cell r="F486">
            <v>0</v>
          </cell>
          <cell r="G486">
            <v>30</v>
          </cell>
          <cell r="H486">
            <v>0</v>
          </cell>
          <cell r="I486">
            <v>0</v>
          </cell>
          <cell r="J486">
            <v>0</v>
          </cell>
          <cell r="K486">
            <v>0</v>
          </cell>
          <cell r="L486">
            <v>0</v>
          </cell>
          <cell r="M486">
            <v>0</v>
          </cell>
          <cell r="N486">
            <v>0</v>
          </cell>
          <cell r="O486">
            <v>0</v>
          </cell>
          <cell r="P486">
            <v>0</v>
          </cell>
          <cell r="Q486">
            <v>0</v>
          </cell>
          <cell r="R486">
            <v>0</v>
          </cell>
          <cell r="S486">
            <v>28</v>
          </cell>
          <cell r="T486">
            <v>2</v>
          </cell>
          <cell r="U486">
            <v>0</v>
          </cell>
          <cell r="V486">
            <v>0</v>
          </cell>
          <cell r="W486">
            <v>0</v>
          </cell>
          <cell r="X486">
            <v>0</v>
          </cell>
          <cell r="Y486">
            <v>0</v>
          </cell>
          <cell r="Z486">
            <v>0</v>
          </cell>
        </row>
        <row r="487">
          <cell r="A487" t="str">
            <v>SNTFN.E1998</v>
          </cell>
          <cell r="B487" t="str">
            <v>DZ</v>
          </cell>
          <cell r="C487" t="str">
            <v>SNTF</v>
          </cell>
          <cell r="D487">
            <v>1998</v>
          </cell>
          <cell r="E487" t="str">
            <v>N.E</v>
          </cell>
          <cell r="F487" t="str">
            <v>...</v>
          </cell>
          <cell r="G487" t="str">
            <v>...</v>
          </cell>
          <cell r="H487" t="str">
            <v>...</v>
          </cell>
          <cell r="I487" t="str">
            <v>...</v>
          </cell>
          <cell r="J487" t="str">
            <v>...</v>
          </cell>
          <cell r="K487" t="str">
            <v>...</v>
          </cell>
          <cell r="L487" t="str">
            <v>...</v>
          </cell>
          <cell r="M487" t="str">
            <v>...</v>
          </cell>
          <cell r="N487" t="str">
            <v>...</v>
          </cell>
          <cell r="O487" t="str">
            <v>...</v>
          </cell>
          <cell r="P487" t="str">
            <v>...</v>
          </cell>
          <cell r="Q487" t="str">
            <v>...</v>
          </cell>
          <cell r="R487" t="str">
            <v>...</v>
          </cell>
          <cell r="S487" t="str">
            <v>...</v>
          </cell>
          <cell r="T487" t="str">
            <v>...</v>
          </cell>
          <cell r="U487" t="str">
            <v>...</v>
          </cell>
          <cell r="V487" t="str">
            <v>...</v>
          </cell>
          <cell r="W487" t="str">
            <v>...</v>
          </cell>
          <cell r="X487" t="str">
            <v>...</v>
          </cell>
          <cell r="Y487" t="str">
            <v>...</v>
          </cell>
          <cell r="Z487" t="str">
            <v>...</v>
          </cell>
        </row>
        <row r="488">
          <cell r="A488" t="str">
            <v>SNTFTotal1998</v>
          </cell>
          <cell r="B488" t="str">
            <v>DZ</v>
          </cell>
          <cell r="C488" t="str">
            <v>SNTF</v>
          </cell>
          <cell r="D488">
            <v>1998</v>
          </cell>
          <cell r="E488" t="str">
            <v>Total</v>
          </cell>
          <cell r="F488">
            <v>0</v>
          </cell>
          <cell r="G488">
            <v>237</v>
          </cell>
          <cell r="H488">
            <v>136</v>
          </cell>
          <cell r="I488">
            <v>27</v>
          </cell>
          <cell r="J488">
            <v>0</v>
          </cell>
          <cell r="K488">
            <v>0</v>
          </cell>
          <cell r="L488">
            <v>11</v>
          </cell>
          <cell r="M488">
            <v>22</v>
          </cell>
          <cell r="N488">
            <v>0</v>
          </cell>
          <cell r="O488">
            <v>0</v>
          </cell>
          <cell r="P488">
            <v>0</v>
          </cell>
          <cell r="Q488">
            <v>0</v>
          </cell>
          <cell r="R488">
            <v>0</v>
          </cell>
          <cell r="S488">
            <v>194</v>
          </cell>
          <cell r="T488">
            <v>35</v>
          </cell>
          <cell r="U488">
            <v>26</v>
          </cell>
          <cell r="V488">
            <v>13</v>
          </cell>
          <cell r="W488">
            <v>11</v>
          </cell>
          <cell r="X488">
            <v>11</v>
          </cell>
          <cell r="Y488">
            <v>0</v>
          </cell>
          <cell r="Z488">
            <v>0</v>
          </cell>
        </row>
        <row r="489">
          <cell r="A489" t="str">
            <v>SNTFTotal1999</v>
          </cell>
          <cell r="B489" t="str">
            <v>DZ</v>
          </cell>
          <cell r="C489" t="str">
            <v>SNTF</v>
          </cell>
          <cell r="D489">
            <v>1999</v>
          </cell>
          <cell r="E489" t="str">
            <v>Total</v>
          </cell>
          <cell r="F489">
            <v>0</v>
          </cell>
          <cell r="G489">
            <v>227</v>
          </cell>
          <cell r="H489">
            <v>136</v>
          </cell>
          <cell r="I489">
            <v>19</v>
          </cell>
          <cell r="J489">
            <v>0</v>
          </cell>
          <cell r="K489">
            <v>0</v>
          </cell>
          <cell r="L489">
            <v>0</v>
          </cell>
          <cell r="M489">
            <v>0</v>
          </cell>
          <cell r="N489">
            <v>0</v>
          </cell>
          <cell r="O489">
            <v>0</v>
          </cell>
          <cell r="P489">
            <v>0</v>
          </cell>
          <cell r="Q489">
            <v>0</v>
          </cell>
          <cell r="R489">
            <v>0</v>
          </cell>
          <cell r="S489">
            <v>198</v>
          </cell>
          <cell r="T489">
            <v>29</v>
          </cell>
          <cell r="U489">
            <v>18</v>
          </cell>
          <cell r="V489">
            <v>1</v>
          </cell>
          <cell r="W489">
            <v>0</v>
          </cell>
          <cell r="X489">
            <v>0</v>
          </cell>
          <cell r="Y489">
            <v>0</v>
          </cell>
          <cell r="Z489">
            <v>0</v>
          </cell>
        </row>
        <row r="490">
          <cell r="A490" t="str">
            <v>SNTFN1998</v>
          </cell>
          <cell r="B490" t="str">
            <v>DZ</v>
          </cell>
          <cell r="C490" t="str">
            <v>SNTF</v>
          </cell>
          <cell r="D490">
            <v>1998</v>
          </cell>
          <cell r="E490" t="str">
            <v>N</v>
          </cell>
          <cell r="F490">
            <v>0</v>
          </cell>
          <cell r="G490">
            <v>207</v>
          </cell>
          <cell r="H490">
            <v>136</v>
          </cell>
          <cell r="I490">
            <v>27</v>
          </cell>
          <cell r="J490">
            <v>0</v>
          </cell>
          <cell r="K490">
            <v>0</v>
          </cell>
          <cell r="L490">
            <v>11</v>
          </cell>
          <cell r="M490">
            <v>22</v>
          </cell>
          <cell r="N490">
            <v>0</v>
          </cell>
          <cell r="O490">
            <v>0</v>
          </cell>
          <cell r="P490">
            <v>0</v>
          </cell>
          <cell r="Q490">
            <v>0</v>
          </cell>
          <cell r="R490">
            <v>0</v>
          </cell>
          <cell r="S490">
            <v>168</v>
          </cell>
          <cell r="T490">
            <v>31</v>
          </cell>
          <cell r="U490">
            <v>26</v>
          </cell>
          <cell r="V490">
            <v>13</v>
          </cell>
          <cell r="W490">
            <v>11</v>
          </cell>
          <cell r="X490">
            <v>11</v>
          </cell>
          <cell r="Y490">
            <v>0</v>
          </cell>
          <cell r="Z490">
            <v>0</v>
          </cell>
        </row>
        <row r="491">
          <cell r="A491" t="str">
            <v>SNTFN.E1999</v>
          </cell>
          <cell r="B491" t="str">
            <v>DZ</v>
          </cell>
          <cell r="C491" t="str">
            <v>SNTF</v>
          </cell>
          <cell r="D491">
            <v>1999</v>
          </cell>
          <cell r="E491" t="str">
            <v>N.E</v>
          </cell>
          <cell r="F491" t="str">
            <v>...</v>
          </cell>
          <cell r="G491" t="str">
            <v>...</v>
          </cell>
          <cell r="H491" t="str">
            <v>...</v>
          </cell>
          <cell r="I491" t="str">
            <v>...</v>
          </cell>
          <cell r="J491" t="str">
            <v>...</v>
          </cell>
          <cell r="K491" t="str">
            <v>...</v>
          </cell>
          <cell r="L491" t="str">
            <v>...</v>
          </cell>
          <cell r="M491" t="str">
            <v>...</v>
          </cell>
          <cell r="N491" t="str">
            <v>...</v>
          </cell>
          <cell r="O491" t="str">
            <v>...</v>
          </cell>
          <cell r="P491" t="str">
            <v>...</v>
          </cell>
          <cell r="Q491" t="str">
            <v>...</v>
          </cell>
          <cell r="R491" t="str">
            <v>...</v>
          </cell>
          <cell r="S491" t="str">
            <v>...</v>
          </cell>
          <cell r="T491" t="str">
            <v>...</v>
          </cell>
          <cell r="U491" t="str">
            <v>...</v>
          </cell>
          <cell r="V491" t="str">
            <v>...</v>
          </cell>
          <cell r="W491" t="str">
            <v>...</v>
          </cell>
          <cell r="X491" t="str">
            <v>...</v>
          </cell>
          <cell r="Y491" t="str">
            <v>...</v>
          </cell>
          <cell r="Z491" t="str">
            <v>...</v>
          </cell>
        </row>
        <row r="492">
          <cell r="A492" t="str">
            <v>SNTFN1999</v>
          </cell>
          <cell r="B492" t="str">
            <v>DZ</v>
          </cell>
          <cell r="C492" t="str">
            <v>SNTF</v>
          </cell>
          <cell r="D492">
            <v>1999</v>
          </cell>
          <cell r="E492" t="str">
            <v>N</v>
          </cell>
          <cell r="F492">
            <v>0</v>
          </cell>
          <cell r="G492">
            <v>197</v>
          </cell>
          <cell r="H492">
            <v>136</v>
          </cell>
          <cell r="I492">
            <v>19</v>
          </cell>
          <cell r="J492">
            <v>0</v>
          </cell>
          <cell r="K492">
            <v>0</v>
          </cell>
          <cell r="L492">
            <v>0</v>
          </cell>
          <cell r="M492">
            <v>0</v>
          </cell>
          <cell r="N492">
            <v>0</v>
          </cell>
          <cell r="O492">
            <v>0</v>
          </cell>
          <cell r="P492">
            <v>0</v>
          </cell>
          <cell r="Q492">
            <v>0</v>
          </cell>
          <cell r="R492">
            <v>0</v>
          </cell>
          <cell r="S492">
            <v>170</v>
          </cell>
          <cell r="T492">
            <v>27</v>
          </cell>
          <cell r="U492">
            <v>18</v>
          </cell>
          <cell r="V492">
            <v>1</v>
          </cell>
          <cell r="W492">
            <v>0</v>
          </cell>
          <cell r="X492">
            <v>0</v>
          </cell>
          <cell r="Y492">
            <v>0</v>
          </cell>
          <cell r="Z492">
            <v>0</v>
          </cell>
        </row>
        <row r="493">
          <cell r="A493" t="str">
            <v>Sopafer-BE1998</v>
          </cell>
          <cell r="B493" t="str">
            <v>BF</v>
          </cell>
          <cell r="C493" t="str">
            <v>Sopafer-B</v>
          </cell>
          <cell r="D493">
            <v>1998</v>
          </cell>
          <cell r="E493" t="str">
            <v>E</v>
          </cell>
          <cell r="F493">
            <v>0</v>
          </cell>
          <cell r="G493" t="str">
            <v>...</v>
          </cell>
          <cell r="H493" t="str">
            <v>...</v>
          </cell>
          <cell r="I493">
            <v>0</v>
          </cell>
          <cell r="J493">
            <v>0</v>
          </cell>
          <cell r="K493" t="str">
            <v>...</v>
          </cell>
          <cell r="L493">
            <v>0</v>
          </cell>
          <cell r="M493">
            <v>0</v>
          </cell>
          <cell r="N493">
            <v>0</v>
          </cell>
          <cell r="O493">
            <v>0</v>
          </cell>
          <cell r="P493">
            <v>0</v>
          </cell>
          <cell r="Q493">
            <v>0</v>
          </cell>
          <cell r="R493">
            <v>0</v>
          </cell>
          <cell r="S493" t="str">
            <v>...</v>
          </cell>
          <cell r="T493" t="str">
            <v>...</v>
          </cell>
          <cell r="U493">
            <v>0</v>
          </cell>
          <cell r="V493">
            <v>0</v>
          </cell>
          <cell r="W493" t="str">
            <v>...</v>
          </cell>
          <cell r="X493" t="str">
            <v>...</v>
          </cell>
          <cell r="Y493">
            <v>0</v>
          </cell>
          <cell r="Z493">
            <v>0</v>
          </cell>
        </row>
        <row r="494">
          <cell r="A494" t="str">
            <v>Sopafer-BE1999</v>
          </cell>
          <cell r="B494" t="str">
            <v>BF</v>
          </cell>
          <cell r="C494" t="str">
            <v>Sopafer-B</v>
          </cell>
          <cell r="D494">
            <v>1999</v>
          </cell>
          <cell r="E494" t="str">
            <v>E</v>
          </cell>
          <cell r="F494" t="str">
            <v>...</v>
          </cell>
          <cell r="G494" t="str">
            <v>...</v>
          </cell>
          <cell r="H494" t="str">
            <v>...</v>
          </cell>
          <cell r="I494">
            <v>0</v>
          </cell>
          <cell r="J494">
            <v>0</v>
          </cell>
          <cell r="K494" t="str">
            <v>...</v>
          </cell>
          <cell r="L494">
            <v>0</v>
          </cell>
          <cell r="M494">
            <v>0</v>
          </cell>
          <cell r="N494">
            <v>0</v>
          </cell>
          <cell r="O494">
            <v>0</v>
          </cell>
          <cell r="P494">
            <v>0</v>
          </cell>
          <cell r="Q494">
            <v>0</v>
          </cell>
          <cell r="R494">
            <v>0</v>
          </cell>
          <cell r="S494" t="str">
            <v>...</v>
          </cell>
          <cell r="T494" t="str">
            <v>...</v>
          </cell>
          <cell r="U494">
            <v>0</v>
          </cell>
          <cell r="V494">
            <v>0</v>
          </cell>
          <cell r="W494" t="str">
            <v>...</v>
          </cell>
          <cell r="X494" t="str">
            <v>...</v>
          </cell>
          <cell r="Y494">
            <v>0</v>
          </cell>
          <cell r="Z494">
            <v>0</v>
          </cell>
        </row>
        <row r="495">
          <cell r="A495" t="str">
            <v>SPOORNETE1999</v>
          </cell>
          <cell r="B495" t="str">
            <v>ZA</v>
          </cell>
          <cell r="C495" t="str">
            <v>SPOORNET</v>
          </cell>
          <cell r="D495">
            <v>1999</v>
          </cell>
          <cell r="E495" t="str">
            <v>E</v>
          </cell>
          <cell r="F495">
            <v>0</v>
          </cell>
          <cell r="G495" t="str">
            <v>...</v>
          </cell>
          <cell r="H495" t="str">
            <v>...</v>
          </cell>
          <cell r="I495" t="str">
            <v>...</v>
          </cell>
          <cell r="J495" t="str">
            <v>...</v>
          </cell>
          <cell r="K495">
            <v>0</v>
          </cell>
          <cell r="L495">
            <v>0</v>
          </cell>
          <cell r="M495">
            <v>0</v>
          </cell>
          <cell r="N495">
            <v>0</v>
          </cell>
          <cell r="O495">
            <v>0</v>
          </cell>
          <cell r="P495">
            <v>0</v>
          </cell>
          <cell r="Q495">
            <v>0</v>
          </cell>
          <cell r="R495">
            <v>0</v>
          </cell>
          <cell r="S495" t="str">
            <v>...</v>
          </cell>
          <cell r="T495" t="str">
            <v>...</v>
          </cell>
          <cell r="U495" t="str">
            <v>...</v>
          </cell>
          <cell r="V495" t="str">
            <v>...</v>
          </cell>
          <cell r="W495">
            <v>0</v>
          </cell>
          <cell r="X495">
            <v>0</v>
          </cell>
          <cell r="Y495">
            <v>0</v>
          </cell>
          <cell r="Z495">
            <v>0</v>
          </cell>
        </row>
        <row r="496">
          <cell r="A496" t="str">
            <v>SPOORNETE1998</v>
          </cell>
          <cell r="B496" t="str">
            <v>ZA</v>
          </cell>
          <cell r="C496" t="str">
            <v>SPOORNET</v>
          </cell>
          <cell r="D496">
            <v>1998</v>
          </cell>
          <cell r="E496" t="str">
            <v>E</v>
          </cell>
          <cell r="F496">
            <v>0</v>
          </cell>
          <cell r="G496">
            <v>1371</v>
          </cell>
          <cell r="H496" t="str">
            <v>...</v>
          </cell>
          <cell r="I496">
            <v>2146</v>
          </cell>
          <cell r="J496" t="str">
            <v>...</v>
          </cell>
          <cell r="K496">
            <v>0</v>
          </cell>
          <cell r="L496">
            <v>0</v>
          </cell>
          <cell r="M496">
            <v>0</v>
          </cell>
          <cell r="N496">
            <v>0</v>
          </cell>
          <cell r="O496">
            <v>0</v>
          </cell>
          <cell r="P496">
            <v>0</v>
          </cell>
          <cell r="Q496">
            <v>0</v>
          </cell>
          <cell r="R496">
            <v>0</v>
          </cell>
          <cell r="S496">
            <v>1372</v>
          </cell>
          <cell r="T496" t="str">
            <v>...</v>
          </cell>
          <cell r="U496">
            <v>2148</v>
          </cell>
          <cell r="V496" t="str">
            <v>...</v>
          </cell>
          <cell r="W496">
            <v>0</v>
          </cell>
          <cell r="X496">
            <v>0</v>
          </cell>
          <cell r="Y496">
            <v>0</v>
          </cell>
          <cell r="Z496" t="str">
            <v>...</v>
          </cell>
        </row>
        <row r="497">
          <cell r="A497" t="str">
            <v>SRCE1998</v>
          </cell>
          <cell r="B497" t="str">
            <v>SD</v>
          </cell>
          <cell r="C497" t="str">
            <v>SRC</v>
          </cell>
          <cell r="D497">
            <v>1998</v>
          </cell>
          <cell r="E497" t="str">
            <v>E</v>
          </cell>
          <cell r="F497">
            <v>0</v>
          </cell>
          <cell r="G497">
            <v>135</v>
          </cell>
          <cell r="H497" t="str">
            <v>...</v>
          </cell>
          <cell r="I497">
            <v>0</v>
          </cell>
          <cell r="J497">
            <v>0</v>
          </cell>
          <cell r="K497">
            <v>3</v>
          </cell>
          <cell r="L497">
            <v>0</v>
          </cell>
          <cell r="M497">
            <v>0</v>
          </cell>
          <cell r="N497">
            <v>0</v>
          </cell>
          <cell r="O497">
            <v>0</v>
          </cell>
          <cell r="P497">
            <v>0</v>
          </cell>
          <cell r="Q497">
            <v>0</v>
          </cell>
          <cell r="R497">
            <v>0</v>
          </cell>
          <cell r="S497">
            <v>135</v>
          </cell>
          <cell r="T497" t="str">
            <v>...</v>
          </cell>
          <cell r="U497">
            <v>0</v>
          </cell>
          <cell r="V497">
            <v>0</v>
          </cell>
          <cell r="W497">
            <v>3</v>
          </cell>
          <cell r="X497">
            <v>3</v>
          </cell>
          <cell r="Y497">
            <v>0</v>
          </cell>
          <cell r="Z497">
            <v>0</v>
          </cell>
        </row>
        <row r="498">
          <cell r="A498" t="str">
            <v>SRCE1999</v>
          </cell>
          <cell r="B498" t="str">
            <v>SD</v>
          </cell>
          <cell r="C498" t="str">
            <v>SRC</v>
          </cell>
          <cell r="D498">
            <v>1999</v>
          </cell>
          <cell r="E498" t="str">
            <v>E</v>
          </cell>
          <cell r="F498">
            <v>0</v>
          </cell>
          <cell r="G498">
            <v>135</v>
          </cell>
          <cell r="H498" t="str">
            <v>...</v>
          </cell>
          <cell r="I498">
            <v>0</v>
          </cell>
          <cell r="J498">
            <v>0</v>
          </cell>
          <cell r="K498">
            <v>3</v>
          </cell>
          <cell r="L498">
            <v>0</v>
          </cell>
          <cell r="M498">
            <v>0</v>
          </cell>
          <cell r="N498">
            <v>0</v>
          </cell>
          <cell r="O498">
            <v>0</v>
          </cell>
          <cell r="P498">
            <v>0</v>
          </cell>
          <cell r="Q498">
            <v>0</v>
          </cell>
          <cell r="R498">
            <v>0</v>
          </cell>
          <cell r="S498">
            <v>135</v>
          </cell>
          <cell r="T498">
            <v>86</v>
          </cell>
          <cell r="U498">
            <v>0</v>
          </cell>
          <cell r="V498">
            <v>0</v>
          </cell>
          <cell r="W498">
            <v>3</v>
          </cell>
          <cell r="X498">
            <v>3</v>
          </cell>
          <cell r="Y498">
            <v>0</v>
          </cell>
          <cell r="Z498">
            <v>0</v>
          </cell>
        </row>
        <row r="499">
          <cell r="A499" t="str">
            <v>SRON1999</v>
          </cell>
          <cell r="B499" t="str">
            <v>SA</v>
          </cell>
          <cell r="C499" t="str">
            <v>SRO</v>
          </cell>
          <cell r="D499">
            <v>1999</v>
          </cell>
          <cell r="E499" t="str">
            <v>N</v>
          </cell>
          <cell r="F499">
            <v>0</v>
          </cell>
          <cell r="G499">
            <v>59</v>
          </cell>
          <cell r="H499">
            <v>32</v>
          </cell>
          <cell r="I499">
            <v>0</v>
          </cell>
          <cell r="J499">
            <v>0</v>
          </cell>
          <cell r="K499">
            <v>0</v>
          </cell>
          <cell r="L499">
            <v>0</v>
          </cell>
          <cell r="M499">
            <v>0</v>
          </cell>
          <cell r="N499">
            <v>0</v>
          </cell>
          <cell r="O499">
            <v>0</v>
          </cell>
          <cell r="P499">
            <v>0</v>
          </cell>
          <cell r="Q499">
            <v>0</v>
          </cell>
          <cell r="R499">
            <v>0</v>
          </cell>
          <cell r="S499">
            <v>59</v>
          </cell>
          <cell r="T499">
            <v>4</v>
          </cell>
          <cell r="U499">
            <v>0</v>
          </cell>
          <cell r="V499">
            <v>0</v>
          </cell>
          <cell r="W499">
            <v>0</v>
          </cell>
          <cell r="X499">
            <v>0</v>
          </cell>
          <cell r="Y499">
            <v>0</v>
          </cell>
          <cell r="Z499">
            <v>0</v>
          </cell>
        </row>
        <row r="500">
          <cell r="A500" t="str">
            <v>SRON1998</v>
          </cell>
          <cell r="B500" t="str">
            <v>SA</v>
          </cell>
          <cell r="C500" t="str">
            <v>SRO</v>
          </cell>
          <cell r="D500">
            <v>1998</v>
          </cell>
          <cell r="E500" t="str">
            <v>N</v>
          </cell>
          <cell r="F500">
            <v>0</v>
          </cell>
          <cell r="G500">
            <v>59</v>
          </cell>
          <cell r="H500">
            <v>32</v>
          </cell>
          <cell r="I500">
            <v>0</v>
          </cell>
          <cell r="J500">
            <v>0</v>
          </cell>
          <cell r="K500">
            <v>0</v>
          </cell>
          <cell r="L500">
            <v>0</v>
          </cell>
          <cell r="M500">
            <v>0</v>
          </cell>
          <cell r="N500">
            <v>0</v>
          </cell>
          <cell r="O500">
            <v>0</v>
          </cell>
          <cell r="P500">
            <v>0</v>
          </cell>
          <cell r="Q500">
            <v>0</v>
          </cell>
          <cell r="R500">
            <v>0</v>
          </cell>
          <cell r="S500">
            <v>59</v>
          </cell>
          <cell r="T500">
            <v>4</v>
          </cell>
          <cell r="U500">
            <v>0</v>
          </cell>
          <cell r="V500">
            <v>0</v>
          </cell>
          <cell r="W500">
            <v>0</v>
          </cell>
          <cell r="X500">
            <v>0</v>
          </cell>
          <cell r="Y500">
            <v>0</v>
          </cell>
          <cell r="Z500">
            <v>0</v>
          </cell>
        </row>
        <row r="501">
          <cell r="A501" t="str">
            <v>SZN1999</v>
          </cell>
          <cell r="B501" t="str">
            <v>SI</v>
          </cell>
          <cell r="C501" t="str">
            <v>SZ</v>
          </cell>
          <cell r="D501">
            <v>1999</v>
          </cell>
          <cell r="E501" t="str">
            <v>N</v>
          </cell>
          <cell r="F501">
            <v>5</v>
          </cell>
          <cell r="G501">
            <v>94</v>
          </cell>
          <cell r="H501">
            <v>20</v>
          </cell>
          <cell r="I501">
            <v>88</v>
          </cell>
          <cell r="J501">
            <v>0</v>
          </cell>
          <cell r="K501">
            <v>0</v>
          </cell>
          <cell r="L501">
            <v>81</v>
          </cell>
          <cell r="M501">
            <v>162</v>
          </cell>
          <cell r="N501">
            <v>0</v>
          </cell>
          <cell r="O501">
            <v>29</v>
          </cell>
          <cell r="P501">
            <v>104</v>
          </cell>
          <cell r="Q501">
            <v>5</v>
          </cell>
          <cell r="R501" t="str">
            <v>...</v>
          </cell>
          <cell r="S501">
            <v>102</v>
          </cell>
          <cell r="T501">
            <v>33</v>
          </cell>
          <cell r="U501">
            <v>92</v>
          </cell>
          <cell r="V501">
            <v>36</v>
          </cell>
          <cell r="W501">
            <v>82</v>
          </cell>
          <cell r="X501">
            <v>32</v>
          </cell>
          <cell r="Y501">
            <v>30</v>
          </cell>
          <cell r="Z501">
            <v>30</v>
          </cell>
        </row>
        <row r="502">
          <cell r="A502" t="str">
            <v>SZN1998</v>
          </cell>
          <cell r="B502" t="str">
            <v>SI</v>
          </cell>
          <cell r="C502" t="str">
            <v>SZ</v>
          </cell>
          <cell r="D502">
            <v>1998</v>
          </cell>
          <cell r="E502" t="str">
            <v>N</v>
          </cell>
          <cell r="F502">
            <v>5</v>
          </cell>
          <cell r="G502">
            <v>110</v>
          </cell>
          <cell r="H502">
            <v>20</v>
          </cell>
          <cell r="I502">
            <v>95</v>
          </cell>
          <cell r="J502">
            <v>0</v>
          </cell>
          <cell r="K502">
            <v>0</v>
          </cell>
          <cell r="L502">
            <v>83</v>
          </cell>
          <cell r="M502">
            <v>166</v>
          </cell>
          <cell r="N502">
            <v>0</v>
          </cell>
          <cell r="O502">
            <v>30</v>
          </cell>
          <cell r="P502">
            <v>107</v>
          </cell>
          <cell r="Q502">
            <v>5</v>
          </cell>
          <cell r="R502">
            <v>1</v>
          </cell>
          <cell r="S502">
            <v>110</v>
          </cell>
          <cell r="T502">
            <v>32</v>
          </cell>
          <cell r="U502">
            <v>95</v>
          </cell>
          <cell r="V502">
            <v>25</v>
          </cell>
          <cell r="W502">
            <v>83</v>
          </cell>
          <cell r="X502">
            <v>17</v>
          </cell>
          <cell r="Y502">
            <v>30</v>
          </cell>
          <cell r="Z502">
            <v>6</v>
          </cell>
        </row>
        <row r="503">
          <cell r="A503" t="str">
            <v>SZDN1998</v>
          </cell>
          <cell r="B503" t="str">
            <v>SU</v>
          </cell>
          <cell r="C503" t="str">
            <v>SZD</v>
          </cell>
          <cell r="D503">
            <v>1998</v>
          </cell>
          <cell r="E503" t="str">
            <v>N</v>
          </cell>
          <cell r="F503" t="str">
            <v>...</v>
          </cell>
          <cell r="G503" t="str">
            <v>...</v>
          </cell>
          <cell r="H503" t="str">
            <v>...</v>
          </cell>
          <cell r="I503" t="str">
            <v>...</v>
          </cell>
          <cell r="J503" t="str">
            <v>...</v>
          </cell>
          <cell r="K503" t="str">
            <v>...</v>
          </cell>
          <cell r="L503" t="str">
            <v>...</v>
          </cell>
          <cell r="M503" t="str">
            <v>...</v>
          </cell>
          <cell r="N503" t="str">
            <v>...</v>
          </cell>
          <cell r="O503" t="str">
            <v>...</v>
          </cell>
          <cell r="P503" t="str">
            <v>...</v>
          </cell>
          <cell r="Q503" t="str">
            <v>...</v>
          </cell>
          <cell r="R503" t="str">
            <v>...</v>
          </cell>
          <cell r="S503" t="str">
            <v>...</v>
          </cell>
          <cell r="T503" t="str">
            <v>...</v>
          </cell>
          <cell r="U503" t="str">
            <v>...</v>
          </cell>
          <cell r="V503" t="str">
            <v>...</v>
          </cell>
          <cell r="W503" t="str">
            <v>...</v>
          </cell>
          <cell r="X503" t="str">
            <v>...</v>
          </cell>
          <cell r="Y503" t="str">
            <v>...</v>
          </cell>
          <cell r="Z503" t="str">
            <v>...</v>
          </cell>
        </row>
        <row r="504">
          <cell r="A504" t="str">
            <v>SZDTotal1999</v>
          </cell>
          <cell r="B504" t="str">
            <v>SU</v>
          </cell>
          <cell r="C504" t="str">
            <v>SZD</v>
          </cell>
          <cell r="D504">
            <v>1999</v>
          </cell>
          <cell r="E504" t="str">
            <v>Total</v>
          </cell>
          <cell r="F504" t="str">
            <v>...</v>
          </cell>
          <cell r="G504" t="str">
            <v>...</v>
          </cell>
          <cell r="H504" t="str">
            <v>...</v>
          </cell>
          <cell r="I504" t="str">
            <v>...</v>
          </cell>
          <cell r="J504" t="str">
            <v>...</v>
          </cell>
          <cell r="K504" t="str">
            <v>...</v>
          </cell>
          <cell r="L504" t="str">
            <v>...</v>
          </cell>
          <cell r="M504" t="str">
            <v>...</v>
          </cell>
          <cell r="N504" t="str">
            <v>...</v>
          </cell>
          <cell r="O504" t="str">
            <v>...</v>
          </cell>
          <cell r="P504" t="str">
            <v>...</v>
          </cell>
          <cell r="Q504" t="str">
            <v>...</v>
          </cell>
          <cell r="R504" t="str">
            <v>...</v>
          </cell>
          <cell r="S504" t="str">
            <v>...</v>
          </cell>
          <cell r="T504" t="str">
            <v>...</v>
          </cell>
          <cell r="U504" t="str">
            <v>...</v>
          </cell>
          <cell r="V504" t="str">
            <v>...</v>
          </cell>
          <cell r="W504" t="str">
            <v>...</v>
          </cell>
          <cell r="X504" t="str">
            <v>...</v>
          </cell>
          <cell r="Y504" t="str">
            <v>...</v>
          </cell>
          <cell r="Z504" t="str">
            <v>...</v>
          </cell>
        </row>
        <row r="505">
          <cell r="A505" t="str">
            <v>SZDN1999</v>
          </cell>
          <cell r="B505" t="str">
            <v>SU</v>
          </cell>
          <cell r="C505" t="str">
            <v>SZD</v>
          </cell>
          <cell r="D505">
            <v>1999</v>
          </cell>
          <cell r="E505" t="str">
            <v>N</v>
          </cell>
          <cell r="F505" t="str">
            <v>...</v>
          </cell>
          <cell r="G505" t="str">
            <v>...</v>
          </cell>
          <cell r="H505" t="str">
            <v>...</v>
          </cell>
          <cell r="I505" t="str">
            <v>...</v>
          </cell>
          <cell r="J505" t="str">
            <v>...</v>
          </cell>
          <cell r="K505" t="str">
            <v>...</v>
          </cell>
          <cell r="L505" t="str">
            <v>...</v>
          </cell>
          <cell r="M505" t="str">
            <v>...</v>
          </cell>
          <cell r="N505" t="str">
            <v>...</v>
          </cell>
          <cell r="O505" t="str">
            <v>...</v>
          </cell>
          <cell r="P505" t="str">
            <v>...</v>
          </cell>
          <cell r="Q505" t="str">
            <v>...</v>
          </cell>
          <cell r="R505" t="str">
            <v>...</v>
          </cell>
          <cell r="S505" t="str">
            <v>...</v>
          </cell>
          <cell r="T505" t="str">
            <v>...</v>
          </cell>
          <cell r="U505" t="str">
            <v>...</v>
          </cell>
          <cell r="V505" t="str">
            <v>...</v>
          </cell>
          <cell r="W505" t="str">
            <v>...</v>
          </cell>
          <cell r="X505" t="str">
            <v>...</v>
          </cell>
          <cell r="Y505" t="str">
            <v>...</v>
          </cell>
          <cell r="Z505" t="str">
            <v>...</v>
          </cell>
        </row>
        <row r="506">
          <cell r="A506" t="str">
            <v>SZDL1999</v>
          </cell>
          <cell r="B506" t="str">
            <v>SU</v>
          </cell>
          <cell r="C506" t="str">
            <v>SZD</v>
          </cell>
          <cell r="D506">
            <v>1999</v>
          </cell>
          <cell r="E506" t="str">
            <v>L</v>
          </cell>
          <cell r="F506" t="str">
            <v>...</v>
          </cell>
          <cell r="G506" t="str">
            <v>...</v>
          </cell>
          <cell r="H506" t="str">
            <v>...</v>
          </cell>
          <cell r="I506" t="str">
            <v>...</v>
          </cell>
          <cell r="J506" t="str">
            <v>...</v>
          </cell>
          <cell r="K506" t="str">
            <v>...</v>
          </cell>
          <cell r="L506" t="str">
            <v>...</v>
          </cell>
          <cell r="M506" t="str">
            <v>...</v>
          </cell>
          <cell r="N506" t="str">
            <v>...</v>
          </cell>
          <cell r="O506" t="str">
            <v>...</v>
          </cell>
          <cell r="P506" t="str">
            <v>...</v>
          </cell>
          <cell r="Q506" t="str">
            <v>...</v>
          </cell>
          <cell r="R506" t="str">
            <v>...</v>
          </cell>
          <cell r="S506" t="str">
            <v>...</v>
          </cell>
          <cell r="T506" t="str">
            <v>...</v>
          </cell>
          <cell r="U506" t="str">
            <v>...</v>
          </cell>
          <cell r="V506" t="str">
            <v>...</v>
          </cell>
          <cell r="W506" t="str">
            <v>...</v>
          </cell>
          <cell r="X506" t="str">
            <v>...</v>
          </cell>
          <cell r="Y506" t="str">
            <v>...</v>
          </cell>
          <cell r="Z506" t="str">
            <v>...</v>
          </cell>
        </row>
        <row r="507">
          <cell r="A507" t="str">
            <v>SZDTotal1998</v>
          </cell>
          <cell r="B507" t="str">
            <v>SU</v>
          </cell>
          <cell r="C507" t="str">
            <v>SZD</v>
          </cell>
          <cell r="D507">
            <v>1998</v>
          </cell>
          <cell r="E507" t="str">
            <v>Total</v>
          </cell>
          <cell r="F507" t="str">
            <v>...</v>
          </cell>
          <cell r="G507" t="str">
            <v>...</v>
          </cell>
          <cell r="H507" t="str">
            <v>...</v>
          </cell>
          <cell r="I507" t="str">
            <v>...</v>
          </cell>
          <cell r="J507" t="str">
            <v>...</v>
          </cell>
          <cell r="K507" t="str">
            <v>...</v>
          </cell>
          <cell r="L507" t="str">
            <v>...</v>
          </cell>
          <cell r="M507" t="str">
            <v>...</v>
          </cell>
          <cell r="N507" t="str">
            <v>...</v>
          </cell>
          <cell r="O507" t="str">
            <v>...</v>
          </cell>
          <cell r="P507" t="str">
            <v>...</v>
          </cell>
          <cell r="Q507" t="str">
            <v>...</v>
          </cell>
          <cell r="R507" t="str">
            <v>...</v>
          </cell>
          <cell r="S507" t="str">
            <v>...</v>
          </cell>
          <cell r="T507" t="str">
            <v>...</v>
          </cell>
          <cell r="U507" t="str">
            <v>...</v>
          </cell>
          <cell r="V507" t="str">
            <v>...</v>
          </cell>
          <cell r="W507" t="str">
            <v>...</v>
          </cell>
          <cell r="X507" t="str">
            <v>...</v>
          </cell>
          <cell r="Y507" t="str">
            <v>...</v>
          </cell>
          <cell r="Z507" t="str">
            <v>...</v>
          </cell>
        </row>
        <row r="508">
          <cell r="A508" t="str">
            <v>SZDL1998</v>
          </cell>
          <cell r="B508" t="str">
            <v>SU</v>
          </cell>
          <cell r="C508" t="str">
            <v>SZD</v>
          </cell>
          <cell r="D508">
            <v>1998</v>
          </cell>
          <cell r="E508" t="str">
            <v>L</v>
          </cell>
          <cell r="F508" t="str">
            <v>...</v>
          </cell>
          <cell r="G508" t="str">
            <v>...</v>
          </cell>
          <cell r="H508" t="str">
            <v>...</v>
          </cell>
          <cell r="I508" t="str">
            <v>...</v>
          </cell>
          <cell r="J508" t="str">
            <v>...</v>
          </cell>
          <cell r="K508" t="str">
            <v>...</v>
          </cell>
          <cell r="L508" t="str">
            <v>...</v>
          </cell>
          <cell r="M508" t="str">
            <v>...</v>
          </cell>
          <cell r="N508" t="str">
            <v>...</v>
          </cell>
          <cell r="O508" t="str">
            <v>...</v>
          </cell>
          <cell r="P508" t="str">
            <v>...</v>
          </cell>
          <cell r="Q508" t="str">
            <v>...</v>
          </cell>
          <cell r="R508" t="str">
            <v>...</v>
          </cell>
          <cell r="S508" t="str">
            <v>...</v>
          </cell>
          <cell r="T508" t="str">
            <v>...</v>
          </cell>
          <cell r="U508" t="str">
            <v>...</v>
          </cell>
          <cell r="V508" t="str">
            <v>...</v>
          </cell>
          <cell r="W508" t="str">
            <v>...</v>
          </cell>
          <cell r="X508" t="str">
            <v>...</v>
          </cell>
          <cell r="Y508" t="str">
            <v>...</v>
          </cell>
          <cell r="Z508" t="str">
            <v>...</v>
          </cell>
        </row>
        <row r="509">
          <cell r="A509" t="str">
            <v>TCDDN1999</v>
          </cell>
          <cell r="B509" t="str">
            <v>TR</v>
          </cell>
          <cell r="C509" t="str">
            <v>TCDD</v>
          </cell>
          <cell r="D509">
            <v>1999</v>
          </cell>
          <cell r="E509" t="str">
            <v>N</v>
          </cell>
          <cell r="F509">
            <v>50</v>
          </cell>
          <cell r="G509">
            <v>568</v>
          </cell>
          <cell r="H509">
            <v>384</v>
          </cell>
          <cell r="I509">
            <v>77</v>
          </cell>
          <cell r="J509">
            <v>62</v>
          </cell>
          <cell r="K509">
            <v>41</v>
          </cell>
          <cell r="L509">
            <v>13</v>
          </cell>
          <cell r="M509">
            <v>42</v>
          </cell>
          <cell r="N509">
            <v>0</v>
          </cell>
          <cell r="O509">
            <v>93</v>
          </cell>
          <cell r="P509">
            <v>279</v>
          </cell>
          <cell r="Q509">
            <v>50</v>
          </cell>
          <cell r="R509">
            <v>39</v>
          </cell>
          <cell r="S509">
            <v>577</v>
          </cell>
          <cell r="T509">
            <v>145</v>
          </cell>
          <cell r="U509">
            <v>72</v>
          </cell>
          <cell r="V509">
            <v>12</v>
          </cell>
          <cell r="W509">
            <v>55</v>
          </cell>
          <cell r="X509">
            <v>17</v>
          </cell>
          <cell r="Y509">
            <v>93</v>
          </cell>
          <cell r="Z509">
            <v>9</v>
          </cell>
        </row>
        <row r="510">
          <cell r="A510" t="str">
            <v>TCDDN1998</v>
          </cell>
          <cell r="B510" t="str">
            <v>TR</v>
          </cell>
          <cell r="C510" t="str">
            <v>TCDD</v>
          </cell>
          <cell r="D510">
            <v>1998</v>
          </cell>
          <cell r="E510" t="str">
            <v>N</v>
          </cell>
          <cell r="F510">
            <v>50</v>
          </cell>
          <cell r="G510">
            <v>586</v>
          </cell>
          <cell r="H510">
            <v>397</v>
          </cell>
          <cell r="I510">
            <v>68</v>
          </cell>
          <cell r="J510">
            <v>45</v>
          </cell>
          <cell r="K510">
            <v>47</v>
          </cell>
          <cell r="L510">
            <v>10</v>
          </cell>
          <cell r="M510">
            <v>35</v>
          </cell>
          <cell r="N510">
            <v>70</v>
          </cell>
          <cell r="O510">
            <v>23</v>
          </cell>
          <cell r="P510">
            <v>209</v>
          </cell>
          <cell r="Q510">
            <v>50</v>
          </cell>
          <cell r="R510">
            <v>42</v>
          </cell>
          <cell r="S510">
            <v>593</v>
          </cell>
          <cell r="T510">
            <v>155</v>
          </cell>
          <cell r="U510">
            <v>66</v>
          </cell>
          <cell r="V510">
            <v>17</v>
          </cell>
          <cell r="W510">
            <v>58</v>
          </cell>
          <cell r="X510">
            <v>19</v>
          </cell>
          <cell r="Y510">
            <v>97</v>
          </cell>
          <cell r="Z510">
            <v>11</v>
          </cell>
        </row>
        <row r="511">
          <cell r="A511" t="str">
            <v>TDZL1998</v>
          </cell>
          <cell r="B511" t="str">
            <v>TJ</v>
          </cell>
          <cell r="C511" t="str">
            <v>TDZ</v>
          </cell>
          <cell r="D511">
            <v>1998</v>
          </cell>
          <cell r="E511" t="str">
            <v>L</v>
          </cell>
          <cell r="F511">
            <v>0</v>
          </cell>
          <cell r="G511">
            <v>58</v>
          </cell>
          <cell r="H511">
            <v>37</v>
          </cell>
          <cell r="I511">
            <v>0</v>
          </cell>
          <cell r="J511">
            <v>0</v>
          </cell>
          <cell r="K511">
            <v>0</v>
          </cell>
          <cell r="L511">
            <v>0</v>
          </cell>
          <cell r="M511">
            <v>0</v>
          </cell>
          <cell r="N511">
            <v>0</v>
          </cell>
          <cell r="O511">
            <v>0</v>
          </cell>
          <cell r="P511">
            <v>0</v>
          </cell>
          <cell r="Q511">
            <v>0</v>
          </cell>
          <cell r="R511">
            <v>0</v>
          </cell>
          <cell r="S511">
            <v>58</v>
          </cell>
          <cell r="T511">
            <v>4</v>
          </cell>
          <cell r="U511">
            <v>0</v>
          </cell>
          <cell r="V511">
            <v>0</v>
          </cell>
          <cell r="W511">
            <v>0</v>
          </cell>
          <cell r="X511">
            <v>0</v>
          </cell>
          <cell r="Y511">
            <v>0</v>
          </cell>
          <cell r="Z511">
            <v>0</v>
          </cell>
        </row>
        <row r="512">
          <cell r="A512" t="str">
            <v>TDZL1999</v>
          </cell>
          <cell r="B512" t="str">
            <v>TJ</v>
          </cell>
          <cell r="C512" t="str">
            <v>TDZ</v>
          </cell>
          <cell r="D512">
            <v>1999</v>
          </cell>
          <cell r="E512" t="str">
            <v>L</v>
          </cell>
          <cell r="F512">
            <v>0</v>
          </cell>
          <cell r="G512">
            <v>58</v>
          </cell>
          <cell r="H512">
            <v>37</v>
          </cell>
          <cell r="I512">
            <v>0</v>
          </cell>
          <cell r="J512">
            <v>0</v>
          </cell>
          <cell r="K512">
            <v>0</v>
          </cell>
          <cell r="L512">
            <v>0</v>
          </cell>
          <cell r="M512">
            <v>0</v>
          </cell>
          <cell r="N512">
            <v>0</v>
          </cell>
          <cell r="O512">
            <v>0</v>
          </cell>
          <cell r="P512">
            <v>0</v>
          </cell>
          <cell r="Q512">
            <v>0</v>
          </cell>
          <cell r="R512">
            <v>0</v>
          </cell>
          <cell r="S512">
            <v>58</v>
          </cell>
          <cell r="T512">
            <v>4</v>
          </cell>
          <cell r="U512">
            <v>0</v>
          </cell>
          <cell r="V512">
            <v>0</v>
          </cell>
          <cell r="W512">
            <v>0</v>
          </cell>
          <cell r="X512">
            <v>0</v>
          </cell>
          <cell r="Y512">
            <v>0</v>
          </cell>
          <cell r="Z512">
            <v>0</v>
          </cell>
        </row>
        <row r="513">
          <cell r="A513" t="str">
            <v>TRAE1998</v>
          </cell>
          <cell r="B513" t="str">
            <v>TW</v>
          </cell>
          <cell r="C513" t="str">
            <v>TRA</v>
          </cell>
          <cell r="D513">
            <v>1998</v>
          </cell>
          <cell r="E513" t="str">
            <v>E</v>
          </cell>
          <cell r="F513">
            <v>0</v>
          </cell>
          <cell r="G513">
            <v>152</v>
          </cell>
          <cell r="H513">
            <v>0</v>
          </cell>
          <cell r="I513">
            <v>180</v>
          </cell>
          <cell r="J513">
            <v>0</v>
          </cell>
          <cell r="K513">
            <v>47</v>
          </cell>
          <cell r="L513">
            <v>55</v>
          </cell>
          <cell r="M513">
            <v>165</v>
          </cell>
          <cell r="N513">
            <v>0</v>
          </cell>
          <cell r="O513">
            <v>129</v>
          </cell>
          <cell r="P513">
            <v>509</v>
          </cell>
          <cell r="Q513">
            <v>0</v>
          </cell>
          <cell r="R513">
            <v>0</v>
          </cell>
          <cell r="S513">
            <v>152</v>
          </cell>
          <cell r="T513">
            <v>27</v>
          </cell>
          <cell r="U513">
            <v>176</v>
          </cell>
          <cell r="V513">
            <v>32</v>
          </cell>
          <cell r="W513">
            <v>194</v>
          </cell>
          <cell r="X513">
            <v>27</v>
          </cell>
          <cell r="Y513">
            <v>498</v>
          </cell>
          <cell r="Z513">
            <v>66</v>
          </cell>
        </row>
        <row r="514">
          <cell r="A514" t="str">
            <v>TRAE1999</v>
          </cell>
          <cell r="B514" t="str">
            <v>TW</v>
          </cell>
          <cell r="C514" t="str">
            <v>TRA</v>
          </cell>
          <cell r="D514">
            <v>1999</v>
          </cell>
          <cell r="E514" t="str">
            <v>E</v>
          </cell>
          <cell r="F514">
            <v>0</v>
          </cell>
          <cell r="G514">
            <v>148</v>
          </cell>
          <cell r="H514">
            <v>0</v>
          </cell>
          <cell r="I514">
            <v>179</v>
          </cell>
          <cell r="J514">
            <v>0</v>
          </cell>
          <cell r="K514">
            <v>75</v>
          </cell>
          <cell r="L514">
            <v>57</v>
          </cell>
          <cell r="M514">
            <v>171</v>
          </cell>
          <cell r="N514">
            <v>0</v>
          </cell>
          <cell r="O514">
            <v>128</v>
          </cell>
          <cell r="P514">
            <v>509</v>
          </cell>
          <cell r="Q514">
            <v>0</v>
          </cell>
          <cell r="R514">
            <v>0</v>
          </cell>
          <cell r="S514">
            <v>150</v>
          </cell>
          <cell r="T514">
            <v>25</v>
          </cell>
          <cell r="U514">
            <v>180</v>
          </cell>
          <cell r="V514">
            <v>33</v>
          </cell>
          <cell r="W514">
            <v>186</v>
          </cell>
          <cell r="X514">
            <v>22</v>
          </cell>
          <cell r="Y514">
            <v>508</v>
          </cell>
          <cell r="Z514">
            <v>65</v>
          </cell>
        </row>
        <row r="515">
          <cell r="A515" t="str">
            <v>Tranz RailE1998</v>
          </cell>
          <cell r="B515" t="str">
            <v>NZ</v>
          </cell>
          <cell r="C515" t="str">
            <v>Tranz Rail</v>
          </cell>
          <cell r="D515">
            <v>1998</v>
          </cell>
          <cell r="E515" t="str">
            <v>E</v>
          </cell>
          <cell r="F515">
            <v>0</v>
          </cell>
          <cell r="G515">
            <v>218</v>
          </cell>
          <cell r="H515" t="str">
            <v>...</v>
          </cell>
          <cell r="I515">
            <v>27</v>
          </cell>
          <cell r="J515" t="str">
            <v>...</v>
          </cell>
          <cell r="K515">
            <v>0</v>
          </cell>
          <cell r="L515" t="str">
            <v>...</v>
          </cell>
          <cell r="M515">
            <v>38</v>
          </cell>
          <cell r="N515">
            <v>0</v>
          </cell>
          <cell r="O515" t="str">
            <v>...</v>
          </cell>
          <cell r="P515">
            <v>130</v>
          </cell>
          <cell r="Q515">
            <v>0</v>
          </cell>
          <cell r="R515">
            <v>0</v>
          </cell>
          <cell r="S515" t="str">
            <v>...</v>
          </cell>
          <cell r="T515" t="str">
            <v>...</v>
          </cell>
          <cell r="U515" t="str">
            <v>...</v>
          </cell>
          <cell r="V515" t="str">
            <v>...</v>
          </cell>
          <cell r="W515" t="str">
            <v>...</v>
          </cell>
          <cell r="X515" t="str">
            <v>...</v>
          </cell>
          <cell r="Y515" t="str">
            <v>...</v>
          </cell>
          <cell r="Z515" t="str">
            <v>...</v>
          </cell>
        </row>
        <row r="516">
          <cell r="A516" t="str">
            <v>Tranz RailE1999</v>
          </cell>
          <cell r="B516" t="str">
            <v>NZ</v>
          </cell>
          <cell r="C516" t="str">
            <v>Tranz Rail</v>
          </cell>
          <cell r="D516">
            <v>1999</v>
          </cell>
          <cell r="E516" t="str">
            <v>E</v>
          </cell>
          <cell r="F516">
            <v>0</v>
          </cell>
          <cell r="G516" t="str">
            <v>...</v>
          </cell>
          <cell r="H516" t="str">
            <v>...</v>
          </cell>
          <cell r="I516" t="str">
            <v>...</v>
          </cell>
          <cell r="J516" t="str">
            <v>...</v>
          </cell>
          <cell r="K516">
            <v>0</v>
          </cell>
          <cell r="L516" t="str">
            <v>...</v>
          </cell>
          <cell r="M516" t="str">
            <v>...</v>
          </cell>
          <cell r="N516">
            <v>0</v>
          </cell>
          <cell r="O516" t="str">
            <v>...</v>
          </cell>
          <cell r="P516" t="str">
            <v>...</v>
          </cell>
          <cell r="Q516">
            <v>0</v>
          </cell>
          <cell r="R516">
            <v>0</v>
          </cell>
          <cell r="S516" t="str">
            <v>...</v>
          </cell>
          <cell r="T516" t="str">
            <v>...</v>
          </cell>
          <cell r="U516" t="str">
            <v>...</v>
          </cell>
          <cell r="V516" t="str">
            <v>...</v>
          </cell>
          <cell r="W516" t="str">
            <v>...</v>
          </cell>
          <cell r="X516" t="str">
            <v>...</v>
          </cell>
          <cell r="Y516" t="str">
            <v>...</v>
          </cell>
          <cell r="Z516" t="str">
            <v>...</v>
          </cell>
        </row>
        <row r="517">
          <cell r="A517" t="str">
            <v>TRCE1999</v>
          </cell>
          <cell r="B517" t="str">
            <v>TZ</v>
          </cell>
          <cell r="C517" t="str">
            <v>TRC</v>
          </cell>
          <cell r="D517">
            <v>1999</v>
          </cell>
          <cell r="E517" t="str">
            <v>E</v>
          </cell>
          <cell r="F517">
            <v>0</v>
          </cell>
          <cell r="G517">
            <v>91</v>
          </cell>
          <cell r="H517" t="str">
            <v>...</v>
          </cell>
          <cell r="I517">
            <v>0</v>
          </cell>
          <cell r="J517">
            <v>0</v>
          </cell>
          <cell r="K517">
            <v>0</v>
          </cell>
          <cell r="L517">
            <v>0</v>
          </cell>
          <cell r="M517">
            <v>0</v>
          </cell>
          <cell r="N517">
            <v>0</v>
          </cell>
          <cell r="O517">
            <v>0</v>
          </cell>
          <cell r="P517">
            <v>0</v>
          </cell>
          <cell r="Q517">
            <v>0</v>
          </cell>
          <cell r="R517">
            <v>0</v>
          </cell>
          <cell r="S517" t="str">
            <v>...</v>
          </cell>
          <cell r="T517" t="str">
            <v>...</v>
          </cell>
          <cell r="U517">
            <v>0</v>
          </cell>
          <cell r="V517">
            <v>0</v>
          </cell>
          <cell r="W517">
            <v>0</v>
          </cell>
          <cell r="X517">
            <v>0</v>
          </cell>
          <cell r="Y517">
            <v>0</v>
          </cell>
          <cell r="Z517">
            <v>0</v>
          </cell>
        </row>
        <row r="518">
          <cell r="A518" t="str">
            <v>TRCE1998</v>
          </cell>
          <cell r="B518" t="str">
            <v>TZ</v>
          </cell>
          <cell r="C518" t="str">
            <v>TRC</v>
          </cell>
          <cell r="D518">
            <v>1998</v>
          </cell>
          <cell r="E518" t="str">
            <v>E</v>
          </cell>
          <cell r="F518">
            <v>0</v>
          </cell>
          <cell r="G518">
            <v>91</v>
          </cell>
          <cell r="H518" t="str">
            <v>...</v>
          </cell>
          <cell r="I518">
            <v>0</v>
          </cell>
          <cell r="J518">
            <v>0</v>
          </cell>
          <cell r="K518">
            <v>0</v>
          </cell>
          <cell r="L518">
            <v>0</v>
          </cell>
          <cell r="M518">
            <v>0</v>
          </cell>
          <cell r="N518">
            <v>0</v>
          </cell>
          <cell r="O518">
            <v>0</v>
          </cell>
          <cell r="P518">
            <v>0</v>
          </cell>
          <cell r="Q518">
            <v>0</v>
          </cell>
          <cell r="R518">
            <v>0</v>
          </cell>
          <cell r="S518" t="str">
            <v>...</v>
          </cell>
          <cell r="T518" t="str">
            <v>...</v>
          </cell>
          <cell r="U518">
            <v>0</v>
          </cell>
          <cell r="V518">
            <v>0</v>
          </cell>
          <cell r="W518">
            <v>0</v>
          </cell>
          <cell r="X518">
            <v>0</v>
          </cell>
          <cell r="Y518">
            <v>0</v>
          </cell>
          <cell r="Z518">
            <v>0</v>
          </cell>
        </row>
        <row r="519">
          <cell r="A519" t="str">
            <v>TRKL1999</v>
          </cell>
          <cell r="B519" t="str">
            <v>TM</v>
          </cell>
          <cell r="C519" t="str">
            <v>TRK</v>
          </cell>
          <cell r="D519">
            <v>1999</v>
          </cell>
          <cell r="E519" t="str">
            <v>L</v>
          </cell>
          <cell r="F519">
            <v>0</v>
          </cell>
          <cell r="G519">
            <v>325</v>
          </cell>
          <cell r="H519">
            <v>227</v>
          </cell>
          <cell r="I519">
            <v>0</v>
          </cell>
          <cell r="J519">
            <v>0</v>
          </cell>
          <cell r="K519">
            <v>0</v>
          </cell>
          <cell r="L519">
            <v>0</v>
          </cell>
          <cell r="M519">
            <v>0</v>
          </cell>
          <cell r="N519">
            <v>0</v>
          </cell>
          <cell r="O519">
            <v>0</v>
          </cell>
          <cell r="P519">
            <v>0</v>
          </cell>
          <cell r="Q519">
            <v>0</v>
          </cell>
          <cell r="R519">
            <v>0</v>
          </cell>
          <cell r="S519">
            <v>257</v>
          </cell>
          <cell r="T519">
            <v>46</v>
          </cell>
          <cell r="U519">
            <v>0</v>
          </cell>
          <cell r="V519">
            <v>0</v>
          </cell>
          <cell r="W519">
            <v>0</v>
          </cell>
          <cell r="X519">
            <v>0</v>
          </cell>
          <cell r="Y519">
            <v>0</v>
          </cell>
          <cell r="Z519">
            <v>0</v>
          </cell>
        </row>
        <row r="520">
          <cell r="A520" t="str">
            <v>TRKL1998</v>
          </cell>
          <cell r="B520" t="str">
            <v>TM</v>
          </cell>
          <cell r="C520" t="str">
            <v>TRK</v>
          </cell>
          <cell r="D520">
            <v>1998</v>
          </cell>
          <cell r="E520" t="str">
            <v>L</v>
          </cell>
          <cell r="F520">
            <v>0</v>
          </cell>
          <cell r="G520">
            <v>320</v>
          </cell>
          <cell r="H520" t="str">
            <v>...</v>
          </cell>
          <cell r="I520">
            <v>0</v>
          </cell>
          <cell r="J520">
            <v>0</v>
          </cell>
          <cell r="K520">
            <v>0</v>
          </cell>
          <cell r="L520">
            <v>0</v>
          </cell>
          <cell r="M520">
            <v>0</v>
          </cell>
          <cell r="N520">
            <v>0</v>
          </cell>
          <cell r="O520">
            <v>0</v>
          </cell>
          <cell r="P520">
            <v>0</v>
          </cell>
          <cell r="Q520">
            <v>0</v>
          </cell>
          <cell r="R520">
            <v>0</v>
          </cell>
          <cell r="S520" t="str">
            <v>...</v>
          </cell>
          <cell r="T520" t="str">
            <v>...</v>
          </cell>
          <cell r="U520">
            <v>0</v>
          </cell>
          <cell r="V520">
            <v>0</v>
          </cell>
          <cell r="W520">
            <v>0</v>
          </cell>
          <cell r="X520">
            <v>0</v>
          </cell>
          <cell r="Y520">
            <v>0</v>
          </cell>
          <cell r="Z520" t="str">
            <v>...</v>
          </cell>
        </row>
        <row r="521">
          <cell r="A521" t="str">
            <v>TZRE1999</v>
          </cell>
          <cell r="B521" t="str">
            <v>TZ</v>
          </cell>
          <cell r="C521" t="str">
            <v>TZR</v>
          </cell>
          <cell r="D521">
            <v>1999</v>
          </cell>
          <cell r="E521" t="str">
            <v>E</v>
          </cell>
          <cell r="F521" t="str">
            <v>...</v>
          </cell>
          <cell r="G521" t="str">
            <v>...</v>
          </cell>
          <cell r="H521" t="str">
            <v>...</v>
          </cell>
          <cell r="I521">
            <v>0</v>
          </cell>
          <cell r="J521">
            <v>0</v>
          </cell>
          <cell r="K521">
            <v>0</v>
          </cell>
          <cell r="L521">
            <v>0</v>
          </cell>
          <cell r="M521">
            <v>0</v>
          </cell>
          <cell r="N521">
            <v>0</v>
          </cell>
          <cell r="O521">
            <v>0</v>
          </cell>
          <cell r="P521">
            <v>0</v>
          </cell>
          <cell r="Q521">
            <v>0</v>
          </cell>
          <cell r="R521">
            <v>0</v>
          </cell>
          <cell r="S521" t="str">
            <v>...</v>
          </cell>
          <cell r="T521" t="str">
            <v>...</v>
          </cell>
          <cell r="U521">
            <v>0</v>
          </cell>
          <cell r="V521">
            <v>0</v>
          </cell>
          <cell r="W521">
            <v>0</v>
          </cell>
          <cell r="X521">
            <v>0</v>
          </cell>
          <cell r="Y521">
            <v>0</v>
          </cell>
          <cell r="Z521">
            <v>0</v>
          </cell>
        </row>
        <row r="522">
          <cell r="A522" t="str">
            <v>TZRE1998</v>
          </cell>
          <cell r="B522" t="str">
            <v>TZ</v>
          </cell>
          <cell r="C522" t="str">
            <v>TZR</v>
          </cell>
          <cell r="D522">
            <v>1998</v>
          </cell>
          <cell r="E522" t="str">
            <v>E</v>
          </cell>
          <cell r="F522">
            <v>0</v>
          </cell>
          <cell r="G522" t="str">
            <v>...</v>
          </cell>
          <cell r="H522" t="str">
            <v>...</v>
          </cell>
          <cell r="I522">
            <v>0</v>
          </cell>
          <cell r="J522">
            <v>0</v>
          </cell>
          <cell r="K522">
            <v>0</v>
          </cell>
          <cell r="L522">
            <v>0</v>
          </cell>
          <cell r="M522">
            <v>0</v>
          </cell>
          <cell r="N522">
            <v>0</v>
          </cell>
          <cell r="O522">
            <v>0</v>
          </cell>
          <cell r="P522">
            <v>0</v>
          </cell>
          <cell r="Q522">
            <v>0</v>
          </cell>
          <cell r="R522">
            <v>0</v>
          </cell>
          <cell r="S522" t="str">
            <v>...</v>
          </cell>
          <cell r="T522" t="str">
            <v>...</v>
          </cell>
          <cell r="U522">
            <v>0</v>
          </cell>
          <cell r="V522">
            <v>0</v>
          </cell>
          <cell r="W522">
            <v>0</v>
          </cell>
          <cell r="X522">
            <v>0</v>
          </cell>
          <cell r="Y522">
            <v>0</v>
          </cell>
          <cell r="Z522">
            <v>0</v>
          </cell>
        </row>
        <row r="523">
          <cell r="A523" t="str">
            <v>URCE1998</v>
          </cell>
          <cell r="B523" t="str">
            <v>UG</v>
          </cell>
          <cell r="C523" t="str">
            <v>URC</v>
          </cell>
          <cell r="D523">
            <v>1998</v>
          </cell>
          <cell r="E523" t="str">
            <v>E</v>
          </cell>
          <cell r="F523">
            <v>0</v>
          </cell>
          <cell r="G523">
            <v>54</v>
          </cell>
          <cell r="H523" t="str">
            <v>...</v>
          </cell>
          <cell r="I523">
            <v>0</v>
          </cell>
          <cell r="J523">
            <v>0</v>
          </cell>
          <cell r="K523">
            <v>0</v>
          </cell>
          <cell r="L523">
            <v>0</v>
          </cell>
          <cell r="M523">
            <v>0</v>
          </cell>
          <cell r="N523">
            <v>0</v>
          </cell>
          <cell r="O523">
            <v>0</v>
          </cell>
          <cell r="P523">
            <v>0</v>
          </cell>
          <cell r="Q523">
            <v>0</v>
          </cell>
          <cell r="R523">
            <v>0</v>
          </cell>
          <cell r="S523">
            <v>54</v>
          </cell>
          <cell r="T523" t="str">
            <v>...</v>
          </cell>
          <cell r="U523">
            <v>0</v>
          </cell>
          <cell r="V523">
            <v>0</v>
          </cell>
          <cell r="W523">
            <v>0</v>
          </cell>
          <cell r="X523">
            <v>0</v>
          </cell>
          <cell r="Y523">
            <v>0</v>
          </cell>
          <cell r="Z523">
            <v>0</v>
          </cell>
        </row>
        <row r="524">
          <cell r="A524" t="str">
            <v>URCE1999</v>
          </cell>
          <cell r="B524" t="str">
            <v>UG</v>
          </cell>
          <cell r="C524" t="str">
            <v>URC</v>
          </cell>
          <cell r="D524">
            <v>1999</v>
          </cell>
          <cell r="E524" t="str">
            <v>E</v>
          </cell>
          <cell r="F524">
            <v>0</v>
          </cell>
          <cell r="G524">
            <v>54</v>
          </cell>
          <cell r="H524" t="str">
            <v>...</v>
          </cell>
          <cell r="I524">
            <v>0</v>
          </cell>
          <cell r="J524">
            <v>0</v>
          </cell>
          <cell r="K524">
            <v>0</v>
          </cell>
          <cell r="L524">
            <v>0</v>
          </cell>
          <cell r="M524">
            <v>0</v>
          </cell>
          <cell r="N524">
            <v>0</v>
          </cell>
          <cell r="O524">
            <v>0</v>
          </cell>
          <cell r="P524">
            <v>0</v>
          </cell>
          <cell r="Q524">
            <v>0</v>
          </cell>
          <cell r="R524">
            <v>0</v>
          </cell>
          <cell r="S524" t="str">
            <v>...</v>
          </cell>
          <cell r="T524" t="str">
            <v>...</v>
          </cell>
          <cell r="U524">
            <v>0</v>
          </cell>
          <cell r="V524">
            <v>0</v>
          </cell>
          <cell r="W524">
            <v>0</v>
          </cell>
          <cell r="X524">
            <v>0</v>
          </cell>
          <cell r="Y524">
            <v>0</v>
          </cell>
          <cell r="Z524">
            <v>0</v>
          </cell>
        </row>
        <row r="525">
          <cell r="A525" t="str">
            <v>UTIL1998</v>
          </cell>
          <cell r="B525" t="str">
            <v>UZ</v>
          </cell>
          <cell r="C525" t="str">
            <v>UTI</v>
          </cell>
          <cell r="D525">
            <v>1998</v>
          </cell>
          <cell r="E525" t="str">
            <v>L</v>
          </cell>
          <cell r="F525">
            <v>0</v>
          </cell>
          <cell r="G525">
            <v>291</v>
          </cell>
          <cell r="H525">
            <v>179</v>
          </cell>
          <cell r="I525">
            <v>26</v>
          </cell>
          <cell r="J525" t="str">
            <v>...</v>
          </cell>
          <cell r="K525">
            <v>0</v>
          </cell>
          <cell r="L525">
            <v>0</v>
          </cell>
          <cell r="M525">
            <v>0</v>
          </cell>
          <cell r="N525">
            <v>0</v>
          </cell>
          <cell r="O525">
            <v>28</v>
          </cell>
          <cell r="P525">
            <v>52</v>
          </cell>
          <cell r="Q525">
            <v>0</v>
          </cell>
          <cell r="R525">
            <v>0</v>
          </cell>
          <cell r="S525">
            <v>291</v>
          </cell>
          <cell r="T525">
            <v>31</v>
          </cell>
          <cell r="U525">
            <v>26</v>
          </cell>
          <cell r="V525">
            <v>2</v>
          </cell>
          <cell r="W525">
            <v>0</v>
          </cell>
          <cell r="X525">
            <v>0</v>
          </cell>
          <cell r="Y525">
            <v>28</v>
          </cell>
          <cell r="Z525">
            <v>0</v>
          </cell>
        </row>
        <row r="526">
          <cell r="A526" t="str">
            <v>UTIL1999</v>
          </cell>
          <cell r="B526" t="str">
            <v>UZ</v>
          </cell>
          <cell r="C526" t="str">
            <v>UTI</v>
          </cell>
          <cell r="D526">
            <v>1999</v>
          </cell>
          <cell r="E526" t="str">
            <v>L</v>
          </cell>
          <cell r="F526">
            <v>13</v>
          </cell>
          <cell r="G526">
            <v>703</v>
          </cell>
          <cell r="H526">
            <v>420</v>
          </cell>
          <cell r="I526">
            <v>76</v>
          </cell>
          <cell r="J526">
            <v>76</v>
          </cell>
          <cell r="K526">
            <v>0</v>
          </cell>
          <cell r="L526">
            <v>0</v>
          </cell>
          <cell r="M526">
            <v>0</v>
          </cell>
          <cell r="N526">
            <v>0</v>
          </cell>
          <cell r="O526">
            <v>42</v>
          </cell>
          <cell r="P526" t="str">
            <v>...</v>
          </cell>
          <cell r="Q526">
            <v>13</v>
          </cell>
          <cell r="R526">
            <v>0</v>
          </cell>
          <cell r="S526">
            <v>710</v>
          </cell>
          <cell r="T526">
            <v>55</v>
          </cell>
          <cell r="U526">
            <v>75</v>
          </cell>
          <cell r="V526">
            <v>8</v>
          </cell>
          <cell r="W526">
            <v>0</v>
          </cell>
          <cell r="X526">
            <v>0</v>
          </cell>
          <cell r="Y526">
            <v>42</v>
          </cell>
          <cell r="Z526">
            <v>1</v>
          </cell>
        </row>
        <row r="527">
          <cell r="A527" t="str">
            <v>UZL1999</v>
          </cell>
          <cell r="B527" t="str">
            <v>UA</v>
          </cell>
          <cell r="C527" t="str">
            <v>UZ</v>
          </cell>
          <cell r="D527">
            <v>1999</v>
          </cell>
          <cell r="E527" t="str">
            <v>L</v>
          </cell>
          <cell r="F527">
            <v>167</v>
          </cell>
          <cell r="G527">
            <v>2781</v>
          </cell>
          <cell r="H527">
            <v>1144</v>
          </cell>
          <cell r="I527">
            <v>1811</v>
          </cell>
          <cell r="J527">
            <v>1811</v>
          </cell>
          <cell r="K527">
            <v>2</v>
          </cell>
          <cell r="L527">
            <v>373</v>
          </cell>
          <cell r="M527" t="str">
            <v>...</v>
          </cell>
          <cell r="N527">
            <v>0</v>
          </cell>
          <cell r="O527">
            <v>1467</v>
          </cell>
          <cell r="P527" t="str">
            <v>...</v>
          </cell>
          <cell r="Q527">
            <v>88</v>
          </cell>
          <cell r="R527">
            <v>8</v>
          </cell>
          <cell r="S527">
            <v>2637</v>
          </cell>
          <cell r="T527">
            <v>487</v>
          </cell>
          <cell r="U527">
            <v>1765</v>
          </cell>
          <cell r="V527">
            <v>285</v>
          </cell>
          <cell r="W527">
            <v>356</v>
          </cell>
          <cell r="X527">
            <v>104</v>
          </cell>
          <cell r="Y527">
            <v>1475</v>
          </cell>
          <cell r="Z527">
            <v>146</v>
          </cell>
        </row>
        <row r="528">
          <cell r="A528" t="str">
            <v>UZL1998</v>
          </cell>
          <cell r="B528" t="str">
            <v>UA</v>
          </cell>
          <cell r="C528" t="str">
            <v>UZ</v>
          </cell>
          <cell r="D528">
            <v>1998</v>
          </cell>
          <cell r="E528" t="str">
            <v>L</v>
          </cell>
          <cell r="F528">
            <v>227</v>
          </cell>
          <cell r="G528">
            <v>2946</v>
          </cell>
          <cell r="H528">
            <v>1196</v>
          </cell>
          <cell r="I528">
            <v>1848</v>
          </cell>
          <cell r="J528">
            <v>1848</v>
          </cell>
          <cell r="K528">
            <v>2</v>
          </cell>
          <cell r="L528">
            <v>405</v>
          </cell>
          <cell r="M528" t="str">
            <v>...</v>
          </cell>
          <cell r="N528">
            <v>0</v>
          </cell>
          <cell r="O528">
            <v>1475</v>
          </cell>
          <cell r="P528" t="str">
            <v>...</v>
          </cell>
          <cell r="Q528">
            <v>132</v>
          </cell>
          <cell r="R528">
            <v>11</v>
          </cell>
          <cell r="S528">
            <v>2877</v>
          </cell>
          <cell r="T528">
            <v>580</v>
          </cell>
          <cell r="U528">
            <v>1815</v>
          </cell>
          <cell r="V528">
            <v>281</v>
          </cell>
          <cell r="W528">
            <v>364</v>
          </cell>
          <cell r="X528">
            <v>92</v>
          </cell>
          <cell r="Y528">
            <v>1495</v>
          </cell>
          <cell r="Z528">
            <v>156</v>
          </cell>
        </row>
        <row r="529">
          <cell r="A529" t="str">
            <v>UZTotal1999</v>
          </cell>
          <cell r="B529" t="str">
            <v>UA</v>
          </cell>
          <cell r="C529" t="str">
            <v>UZ</v>
          </cell>
          <cell r="D529">
            <v>1999</v>
          </cell>
          <cell r="E529" t="str">
            <v>Total</v>
          </cell>
          <cell r="F529">
            <v>169</v>
          </cell>
          <cell r="G529">
            <v>2848</v>
          </cell>
          <cell r="H529">
            <v>1152</v>
          </cell>
          <cell r="I529">
            <v>1811</v>
          </cell>
          <cell r="J529">
            <v>1811</v>
          </cell>
          <cell r="K529">
            <v>2</v>
          </cell>
          <cell r="L529">
            <v>373</v>
          </cell>
          <cell r="M529">
            <v>0</v>
          </cell>
          <cell r="N529">
            <v>0</v>
          </cell>
          <cell r="O529">
            <v>1467</v>
          </cell>
          <cell r="P529">
            <v>0</v>
          </cell>
          <cell r="Q529">
            <v>88</v>
          </cell>
          <cell r="R529">
            <v>8</v>
          </cell>
          <cell r="S529">
            <v>2705</v>
          </cell>
          <cell r="T529">
            <v>510</v>
          </cell>
          <cell r="U529">
            <v>1765</v>
          </cell>
          <cell r="V529">
            <v>285</v>
          </cell>
          <cell r="W529">
            <v>356</v>
          </cell>
          <cell r="X529">
            <v>104</v>
          </cell>
          <cell r="Y529">
            <v>1475</v>
          </cell>
          <cell r="Z529">
            <v>146</v>
          </cell>
        </row>
        <row r="530">
          <cell r="A530" t="str">
            <v>UZN1998</v>
          </cell>
          <cell r="B530" t="str">
            <v>UA</v>
          </cell>
          <cell r="C530" t="str">
            <v>UZ</v>
          </cell>
          <cell r="D530">
            <v>1998</v>
          </cell>
          <cell r="E530" t="str">
            <v>N</v>
          </cell>
          <cell r="F530">
            <v>10</v>
          </cell>
          <cell r="G530">
            <v>27</v>
          </cell>
          <cell r="H530">
            <v>11</v>
          </cell>
          <cell r="I530">
            <v>0</v>
          </cell>
          <cell r="J530">
            <v>0</v>
          </cell>
          <cell r="K530">
            <v>0</v>
          </cell>
          <cell r="L530">
            <v>0</v>
          </cell>
          <cell r="M530">
            <v>0</v>
          </cell>
          <cell r="N530">
            <v>0</v>
          </cell>
          <cell r="O530">
            <v>0</v>
          </cell>
          <cell r="P530">
            <v>0</v>
          </cell>
          <cell r="Q530">
            <v>0</v>
          </cell>
          <cell r="R530">
            <v>0</v>
          </cell>
          <cell r="S530">
            <v>27</v>
          </cell>
          <cell r="T530">
            <v>1</v>
          </cell>
          <cell r="U530">
            <v>0</v>
          </cell>
          <cell r="V530">
            <v>0</v>
          </cell>
          <cell r="W530">
            <v>0</v>
          </cell>
          <cell r="X530">
            <v>0</v>
          </cell>
          <cell r="Y530">
            <v>0</v>
          </cell>
          <cell r="Z530">
            <v>0</v>
          </cell>
        </row>
        <row r="531">
          <cell r="A531" t="str">
            <v>UZE1999</v>
          </cell>
          <cell r="B531" t="str">
            <v>UA</v>
          </cell>
          <cell r="C531" t="str">
            <v>UZ</v>
          </cell>
          <cell r="D531">
            <v>1999</v>
          </cell>
          <cell r="E531" t="str">
            <v>E</v>
          </cell>
          <cell r="F531">
            <v>2</v>
          </cell>
          <cell r="G531">
            <v>42</v>
          </cell>
          <cell r="H531">
            <v>0</v>
          </cell>
          <cell r="I531">
            <v>0</v>
          </cell>
          <cell r="J531">
            <v>0</v>
          </cell>
          <cell r="K531">
            <v>0</v>
          </cell>
          <cell r="L531">
            <v>0</v>
          </cell>
          <cell r="M531">
            <v>0</v>
          </cell>
          <cell r="N531">
            <v>0</v>
          </cell>
          <cell r="O531">
            <v>0</v>
          </cell>
          <cell r="P531">
            <v>0</v>
          </cell>
          <cell r="Q531">
            <v>0</v>
          </cell>
          <cell r="R531">
            <v>0</v>
          </cell>
          <cell r="S531">
            <v>43</v>
          </cell>
          <cell r="T531">
            <v>22</v>
          </cell>
          <cell r="U531">
            <v>0</v>
          </cell>
          <cell r="V531">
            <v>0</v>
          </cell>
          <cell r="W531">
            <v>0</v>
          </cell>
          <cell r="X531">
            <v>0</v>
          </cell>
          <cell r="Y531">
            <v>0</v>
          </cell>
          <cell r="Z531">
            <v>0</v>
          </cell>
        </row>
        <row r="532">
          <cell r="A532" t="str">
            <v>UZE1998</v>
          </cell>
          <cell r="B532" t="str">
            <v>UA</v>
          </cell>
          <cell r="C532" t="str">
            <v>UZ</v>
          </cell>
          <cell r="D532">
            <v>1998</v>
          </cell>
          <cell r="E532" t="str">
            <v>E</v>
          </cell>
          <cell r="F532">
            <v>2</v>
          </cell>
          <cell r="G532">
            <v>47</v>
          </cell>
          <cell r="H532" t="str">
            <v>...</v>
          </cell>
          <cell r="I532">
            <v>0</v>
          </cell>
          <cell r="J532">
            <v>0</v>
          </cell>
          <cell r="K532">
            <v>0</v>
          </cell>
          <cell r="L532">
            <v>0</v>
          </cell>
          <cell r="M532">
            <v>0</v>
          </cell>
          <cell r="N532">
            <v>0</v>
          </cell>
          <cell r="O532">
            <v>0</v>
          </cell>
          <cell r="P532">
            <v>0</v>
          </cell>
          <cell r="Q532">
            <v>0</v>
          </cell>
          <cell r="R532">
            <v>0</v>
          </cell>
          <cell r="S532">
            <v>49</v>
          </cell>
          <cell r="T532">
            <v>25</v>
          </cell>
          <cell r="U532">
            <v>0</v>
          </cell>
          <cell r="V532">
            <v>0</v>
          </cell>
          <cell r="W532">
            <v>0</v>
          </cell>
          <cell r="X532">
            <v>0</v>
          </cell>
          <cell r="Y532">
            <v>0</v>
          </cell>
          <cell r="Z532">
            <v>0</v>
          </cell>
        </row>
        <row r="533">
          <cell r="A533" t="str">
            <v>UZN1999</v>
          </cell>
          <cell r="B533" t="str">
            <v>UA</v>
          </cell>
          <cell r="C533" t="str">
            <v>UZ</v>
          </cell>
          <cell r="D533">
            <v>1999</v>
          </cell>
          <cell r="E533" t="str">
            <v>N</v>
          </cell>
          <cell r="F533">
            <v>0</v>
          </cell>
          <cell r="G533">
            <v>25</v>
          </cell>
          <cell r="H533">
            <v>8</v>
          </cell>
          <cell r="I533">
            <v>0</v>
          </cell>
          <cell r="J533">
            <v>0</v>
          </cell>
          <cell r="K533">
            <v>0</v>
          </cell>
          <cell r="L533">
            <v>0</v>
          </cell>
          <cell r="M533">
            <v>0</v>
          </cell>
          <cell r="N533">
            <v>0</v>
          </cell>
          <cell r="O533">
            <v>0</v>
          </cell>
          <cell r="P533">
            <v>0</v>
          </cell>
          <cell r="Q533">
            <v>0</v>
          </cell>
          <cell r="R533">
            <v>0</v>
          </cell>
          <cell r="S533">
            <v>25</v>
          </cell>
          <cell r="T533">
            <v>1</v>
          </cell>
          <cell r="U533">
            <v>0</v>
          </cell>
          <cell r="V533">
            <v>0</v>
          </cell>
          <cell r="W533">
            <v>0</v>
          </cell>
          <cell r="X533">
            <v>0</v>
          </cell>
          <cell r="Y533">
            <v>0</v>
          </cell>
          <cell r="Z533">
            <v>0</v>
          </cell>
        </row>
        <row r="534">
          <cell r="A534" t="str">
            <v>UZTotal1998</v>
          </cell>
          <cell r="B534" t="str">
            <v>UA</v>
          </cell>
          <cell r="C534" t="str">
            <v>UZ</v>
          </cell>
          <cell r="D534">
            <v>1998</v>
          </cell>
          <cell r="E534" t="str">
            <v>Total</v>
          </cell>
          <cell r="F534">
            <v>239</v>
          </cell>
          <cell r="G534">
            <v>3020</v>
          </cell>
          <cell r="H534">
            <v>1207</v>
          </cell>
          <cell r="I534">
            <v>1848</v>
          </cell>
          <cell r="J534">
            <v>1848</v>
          </cell>
          <cell r="K534">
            <v>2</v>
          </cell>
          <cell r="L534">
            <v>405</v>
          </cell>
          <cell r="M534" t="str">
            <v>...</v>
          </cell>
          <cell r="N534">
            <v>0</v>
          </cell>
          <cell r="O534">
            <v>1475</v>
          </cell>
          <cell r="P534" t="str">
            <v>...</v>
          </cell>
          <cell r="Q534">
            <v>132</v>
          </cell>
          <cell r="R534">
            <v>11</v>
          </cell>
          <cell r="S534">
            <v>2953</v>
          </cell>
          <cell r="T534">
            <v>606</v>
          </cell>
          <cell r="U534">
            <v>1815</v>
          </cell>
          <cell r="V534">
            <v>281</v>
          </cell>
          <cell r="W534">
            <v>364</v>
          </cell>
          <cell r="X534">
            <v>92</v>
          </cell>
          <cell r="Y534">
            <v>1495</v>
          </cell>
          <cell r="Z534">
            <v>156</v>
          </cell>
        </row>
        <row r="535">
          <cell r="A535" t="str">
            <v>VIA RAILN1998</v>
          </cell>
          <cell r="B535" t="str">
            <v>CA</v>
          </cell>
          <cell r="C535" t="str">
            <v>VIA RAIL</v>
          </cell>
          <cell r="D535">
            <v>1998</v>
          </cell>
          <cell r="E535" t="str">
            <v>N</v>
          </cell>
          <cell r="F535">
            <v>0</v>
          </cell>
          <cell r="G535">
            <v>77</v>
          </cell>
          <cell r="H535" t="str">
            <v>...</v>
          </cell>
          <cell r="I535">
            <v>0</v>
          </cell>
          <cell r="J535">
            <v>0</v>
          </cell>
          <cell r="K535" t="str">
            <v>...</v>
          </cell>
          <cell r="L535">
            <v>0</v>
          </cell>
          <cell r="M535">
            <v>0</v>
          </cell>
          <cell r="N535">
            <v>0</v>
          </cell>
          <cell r="O535">
            <v>0</v>
          </cell>
          <cell r="P535">
            <v>0</v>
          </cell>
          <cell r="Q535">
            <v>0</v>
          </cell>
          <cell r="R535">
            <v>0</v>
          </cell>
          <cell r="S535" t="str">
            <v>...</v>
          </cell>
          <cell r="T535" t="str">
            <v>...</v>
          </cell>
          <cell r="U535">
            <v>0</v>
          </cell>
          <cell r="V535">
            <v>0</v>
          </cell>
          <cell r="W535" t="str">
            <v>...</v>
          </cell>
          <cell r="X535" t="str">
            <v>...</v>
          </cell>
          <cell r="Y535">
            <v>0</v>
          </cell>
          <cell r="Z535">
            <v>0</v>
          </cell>
        </row>
        <row r="536">
          <cell r="A536" t="str">
            <v>VIA RAILN1999</v>
          </cell>
          <cell r="B536" t="str">
            <v>CA</v>
          </cell>
          <cell r="C536" t="str">
            <v>VIA RAIL</v>
          </cell>
          <cell r="D536">
            <v>1999</v>
          </cell>
          <cell r="E536" t="str">
            <v>N</v>
          </cell>
          <cell r="F536">
            <v>0</v>
          </cell>
          <cell r="G536" t="str">
            <v>...</v>
          </cell>
          <cell r="H536" t="str">
            <v>...</v>
          </cell>
          <cell r="I536">
            <v>0</v>
          </cell>
          <cell r="J536">
            <v>0</v>
          </cell>
          <cell r="K536" t="str">
            <v>...</v>
          </cell>
          <cell r="L536">
            <v>0</v>
          </cell>
          <cell r="M536">
            <v>0</v>
          </cell>
          <cell r="N536">
            <v>0</v>
          </cell>
          <cell r="O536">
            <v>0</v>
          </cell>
          <cell r="P536">
            <v>0</v>
          </cell>
          <cell r="Q536">
            <v>0</v>
          </cell>
          <cell r="R536">
            <v>0</v>
          </cell>
          <cell r="S536" t="str">
            <v>...</v>
          </cell>
          <cell r="T536" t="str">
            <v>...</v>
          </cell>
          <cell r="U536">
            <v>0</v>
          </cell>
          <cell r="V536">
            <v>0</v>
          </cell>
          <cell r="W536" t="str">
            <v>...</v>
          </cell>
          <cell r="X536" t="str">
            <v>...</v>
          </cell>
          <cell r="Y536">
            <v>0</v>
          </cell>
          <cell r="Z536">
            <v>0</v>
          </cell>
        </row>
        <row r="537">
          <cell r="A537" t="str">
            <v>VRL1999</v>
          </cell>
          <cell r="B537" t="str">
            <v>FI</v>
          </cell>
          <cell r="C537" t="str">
            <v>VR</v>
          </cell>
          <cell r="D537">
            <v>1999</v>
          </cell>
          <cell r="E537" t="str">
            <v>L</v>
          </cell>
          <cell r="F537">
            <v>0</v>
          </cell>
          <cell r="G537">
            <v>510</v>
          </cell>
          <cell r="H537">
            <v>39</v>
          </cell>
          <cell r="I537">
            <v>130</v>
          </cell>
          <cell r="J537">
            <v>130</v>
          </cell>
          <cell r="K537">
            <v>0</v>
          </cell>
          <cell r="L537">
            <v>0</v>
          </cell>
          <cell r="M537">
            <v>0</v>
          </cell>
          <cell r="N537">
            <v>0</v>
          </cell>
          <cell r="O537">
            <v>102</v>
          </cell>
          <cell r="P537">
            <v>212</v>
          </cell>
          <cell r="Q537">
            <v>0</v>
          </cell>
          <cell r="R537">
            <v>0</v>
          </cell>
          <cell r="S537">
            <v>511</v>
          </cell>
          <cell r="T537">
            <v>57</v>
          </cell>
          <cell r="U537">
            <v>130</v>
          </cell>
          <cell r="V537">
            <v>13</v>
          </cell>
          <cell r="W537">
            <v>0</v>
          </cell>
          <cell r="X537">
            <v>0</v>
          </cell>
          <cell r="Y537">
            <v>102</v>
          </cell>
          <cell r="Z537">
            <v>12</v>
          </cell>
        </row>
        <row r="538">
          <cell r="A538" t="str">
            <v>VRL1998</v>
          </cell>
          <cell r="B538" t="str">
            <v>FI</v>
          </cell>
          <cell r="C538" t="str">
            <v>VR</v>
          </cell>
          <cell r="D538">
            <v>1998</v>
          </cell>
          <cell r="E538" t="str">
            <v>L</v>
          </cell>
          <cell r="F538">
            <v>0</v>
          </cell>
          <cell r="G538">
            <v>512</v>
          </cell>
          <cell r="H538">
            <v>40</v>
          </cell>
          <cell r="I538">
            <v>129</v>
          </cell>
          <cell r="J538">
            <v>129</v>
          </cell>
          <cell r="K538">
            <v>0</v>
          </cell>
          <cell r="L538">
            <v>0</v>
          </cell>
          <cell r="M538">
            <v>0</v>
          </cell>
          <cell r="N538">
            <v>0</v>
          </cell>
          <cell r="O538">
            <v>102</v>
          </cell>
          <cell r="P538">
            <v>212</v>
          </cell>
          <cell r="Q538">
            <v>0</v>
          </cell>
          <cell r="R538">
            <v>0</v>
          </cell>
          <cell r="S538">
            <v>517</v>
          </cell>
          <cell r="T538">
            <v>60</v>
          </cell>
          <cell r="U538">
            <v>127</v>
          </cell>
          <cell r="V538">
            <v>12</v>
          </cell>
          <cell r="W538">
            <v>0</v>
          </cell>
          <cell r="X538">
            <v>0</v>
          </cell>
          <cell r="Y538">
            <v>102</v>
          </cell>
          <cell r="Z538">
            <v>12</v>
          </cell>
        </row>
        <row r="539">
          <cell r="A539" t="str">
            <v>VR LtdL1999</v>
          </cell>
          <cell r="B539" t="str">
            <v>FI</v>
          </cell>
          <cell r="C539" t="str">
            <v>VR Ltd</v>
          </cell>
          <cell r="D539">
            <v>1999</v>
          </cell>
          <cell r="E539" t="str">
            <v>L</v>
          </cell>
          <cell r="F539" t="str">
            <v>...</v>
          </cell>
          <cell r="G539" t="str">
            <v>...</v>
          </cell>
          <cell r="H539" t="str">
            <v>...</v>
          </cell>
          <cell r="I539" t="str">
            <v>...</v>
          </cell>
          <cell r="J539" t="str">
            <v>...</v>
          </cell>
          <cell r="K539" t="str">
            <v>...</v>
          </cell>
          <cell r="L539" t="str">
            <v>...</v>
          </cell>
          <cell r="M539" t="str">
            <v>...</v>
          </cell>
          <cell r="N539" t="str">
            <v>...</v>
          </cell>
          <cell r="O539" t="str">
            <v>...</v>
          </cell>
          <cell r="P539" t="str">
            <v>...</v>
          </cell>
          <cell r="Q539" t="str">
            <v>...</v>
          </cell>
          <cell r="R539" t="str">
            <v>...</v>
          </cell>
          <cell r="S539" t="str">
            <v>...</v>
          </cell>
          <cell r="T539" t="str">
            <v>...</v>
          </cell>
          <cell r="U539" t="str">
            <v>...</v>
          </cell>
          <cell r="V539" t="str">
            <v>...</v>
          </cell>
          <cell r="W539" t="str">
            <v>...</v>
          </cell>
          <cell r="X539" t="str">
            <v>...</v>
          </cell>
          <cell r="Y539" t="str">
            <v>...</v>
          </cell>
          <cell r="Z539" t="str">
            <v>...</v>
          </cell>
        </row>
        <row r="540">
          <cell r="A540" t="str">
            <v>VR LtdL1998</v>
          </cell>
          <cell r="B540" t="str">
            <v>FI</v>
          </cell>
          <cell r="C540" t="str">
            <v>VR Ltd</v>
          </cell>
          <cell r="D540">
            <v>1998</v>
          </cell>
          <cell r="E540" t="str">
            <v>L</v>
          </cell>
          <cell r="F540" t="str">
            <v>...</v>
          </cell>
          <cell r="G540" t="str">
            <v>...</v>
          </cell>
          <cell r="H540" t="str">
            <v>...</v>
          </cell>
          <cell r="I540" t="str">
            <v>...</v>
          </cell>
          <cell r="J540" t="str">
            <v>...</v>
          </cell>
          <cell r="K540" t="str">
            <v>...</v>
          </cell>
          <cell r="L540" t="str">
            <v>...</v>
          </cell>
          <cell r="M540" t="str">
            <v>...</v>
          </cell>
          <cell r="N540" t="str">
            <v>...</v>
          </cell>
          <cell r="O540" t="str">
            <v>...</v>
          </cell>
          <cell r="P540" t="str">
            <v>...</v>
          </cell>
          <cell r="Q540" t="str">
            <v>...</v>
          </cell>
          <cell r="R540" t="str">
            <v>...</v>
          </cell>
          <cell r="S540" t="str">
            <v>...</v>
          </cell>
          <cell r="T540" t="str">
            <v>...</v>
          </cell>
          <cell r="U540" t="str">
            <v>...</v>
          </cell>
          <cell r="V540" t="str">
            <v>...</v>
          </cell>
          <cell r="W540" t="str">
            <v>...</v>
          </cell>
          <cell r="X540" t="str">
            <v>...</v>
          </cell>
          <cell r="Y540" t="str">
            <v>...</v>
          </cell>
          <cell r="Z540" t="str">
            <v>...</v>
          </cell>
        </row>
        <row r="541">
          <cell r="A541" t="str">
            <v>ZBHE1999</v>
          </cell>
          <cell r="B541" t="str">
            <v>BA</v>
          </cell>
          <cell r="C541" t="str">
            <v>ZBH</v>
          </cell>
          <cell r="D541">
            <v>1999</v>
          </cell>
          <cell r="E541" t="str">
            <v>E</v>
          </cell>
          <cell r="F541" t="str">
            <v>...</v>
          </cell>
          <cell r="G541" t="str">
            <v>...</v>
          </cell>
          <cell r="H541" t="str">
            <v>...</v>
          </cell>
          <cell r="I541" t="str">
            <v>...</v>
          </cell>
          <cell r="J541" t="str">
            <v>...</v>
          </cell>
          <cell r="K541" t="str">
            <v>...</v>
          </cell>
          <cell r="L541" t="str">
            <v>...</v>
          </cell>
          <cell r="M541" t="str">
            <v>...</v>
          </cell>
          <cell r="N541" t="str">
            <v>...</v>
          </cell>
          <cell r="O541" t="str">
            <v>...</v>
          </cell>
          <cell r="P541" t="str">
            <v>...</v>
          </cell>
          <cell r="Q541" t="str">
            <v>...</v>
          </cell>
          <cell r="R541" t="str">
            <v>...</v>
          </cell>
          <cell r="S541" t="str">
            <v>...</v>
          </cell>
          <cell r="T541" t="str">
            <v>...</v>
          </cell>
          <cell r="U541" t="str">
            <v>...</v>
          </cell>
          <cell r="V541" t="str">
            <v>...</v>
          </cell>
          <cell r="W541" t="str">
            <v>...</v>
          </cell>
          <cell r="X541" t="str">
            <v>...</v>
          </cell>
          <cell r="Y541" t="str">
            <v>...</v>
          </cell>
          <cell r="Z541" t="str">
            <v>...</v>
          </cell>
        </row>
        <row r="542">
          <cell r="A542" t="str">
            <v>ZBHTotal1998</v>
          </cell>
          <cell r="B542" t="str">
            <v>BA</v>
          </cell>
          <cell r="C542" t="str">
            <v>ZBH</v>
          </cell>
          <cell r="D542">
            <v>1998</v>
          </cell>
          <cell r="E542" t="str">
            <v>Total</v>
          </cell>
          <cell r="F542">
            <v>0</v>
          </cell>
          <cell r="G542" t="str">
            <v>...</v>
          </cell>
          <cell r="H542" t="str">
            <v>...</v>
          </cell>
          <cell r="I542" t="str">
            <v>...</v>
          </cell>
          <cell r="J542" t="str">
            <v>...</v>
          </cell>
          <cell r="K542" t="str">
            <v>...</v>
          </cell>
          <cell r="L542" t="str">
            <v>...</v>
          </cell>
          <cell r="M542" t="str">
            <v>...</v>
          </cell>
          <cell r="N542" t="str">
            <v>...</v>
          </cell>
          <cell r="O542" t="str">
            <v>...</v>
          </cell>
          <cell r="P542" t="str">
            <v>...</v>
          </cell>
          <cell r="Q542">
            <v>0</v>
          </cell>
          <cell r="R542">
            <v>0</v>
          </cell>
          <cell r="S542" t="str">
            <v>...</v>
          </cell>
          <cell r="T542" t="str">
            <v>...</v>
          </cell>
          <cell r="U542" t="str">
            <v>...</v>
          </cell>
          <cell r="V542" t="str">
            <v>...</v>
          </cell>
          <cell r="W542" t="str">
            <v>...</v>
          </cell>
          <cell r="X542" t="str">
            <v>...</v>
          </cell>
          <cell r="Y542" t="str">
            <v>...</v>
          </cell>
          <cell r="Z542" t="str">
            <v>...</v>
          </cell>
        </row>
        <row r="543">
          <cell r="A543" t="str">
            <v>ZBHTotal1999</v>
          </cell>
          <cell r="B543" t="str">
            <v>BA</v>
          </cell>
          <cell r="C543" t="str">
            <v>ZBH</v>
          </cell>
          <cell r="D543">
            <v>1999</v>
          </cell>
          <cell r="E543" t="str">
            <v>Total</v>
          </cell>
          <cell r="F543">
            <v>0</v>
          </cell>
          <cell r="G543">
            <v>39</v>
          </cell>
          <cell r="H543">
            <v>30</v>
          </cell>
          <cell r="I543">
            <v>16</v>
          </cell>
          <cell r="J543">
            <v>16</v>
          </cell>
          <cell r="K543">
            <v>0</v>
          </cell>
          <cell r="L543">
            <v>0</v>
          </cell>
          <cell r="M543">
            <v>0</v>
          </cell>
          <cell r="N543">
            <v>3</v>
          </cell>
          <cell r="O543">
            <v>4</v>
          </cell>
          <cell r="P543">
            <v>12</v>
          </cell>
          <cell r="Q543">
            <v>0</v>
          </cell>
          <cell r="R543">
            <v>0</v>
          </cell>
          <cell r="S543">
            <v>39</v>
          </cell>
          <cell r="T543">
            <v>13</v>
          </cell>
          <cell r="U543">
            <v>16</v>
          </cell>
          <cell r="V543">
            <v>6</v>
          </cell>
          <cell r="W543">
            <v>0</v>
          </cell>
          <cell r="X543">
            <v>0</v>
          </cell>
          <cell r="Y543">
            <v>4</v>
          </cell>
          <cell r="Z543">
            <v>1</v>
          </cell>
        </row>
        <row r="544">
          <cell r="A544" t="str">
            <v>ZBHE1998</v>
          </cell>
          <cell r="B544" t="str">
            <v>BA</v>
          </cell>
          <cell r="C544" t="str">
            <v>ZBH</v>
          </cell>
          <cell r="D544">
            <v>1998</v>
          </cell>
          <cell r="E544" t="str">
            <v>E</v>
          </cell>
          <cell r="F544" t="str">
            <v>...</v>
          </cell>
          <cell r="G544" t="str">
            <v>...</v>
          </cell>
          <cell r="H544" t="str">
            <v>...</v>
          </cell>
          <cell r="I544" t="str">
            <v>...</v>
          </cell>
          <cell r="J544" t="str">
            <v>...</v>
          </cell>
          <cell r="K544" t="str">
            <v>...</v>
          </cell>
          <cell r="L544" t="str">
            <v>...</v>
          </cell>
          <cell r="M544" t="str">
            <v>...</v>
          </cell>
          <cell r="N544" t="str">
            <v>...</v>
          </cell>
          <cell r="O544" t="str">
            <v>...</v>
          </cell>
          <cell r="P544" t="str">
            <v>...</v>
          </cell>
          <cell r="Q544" t="str">
            <v>...</v>
          </cell>
          <cell r="R544" t="str">
            <v>...</v>
          </cell>
          <cell r="S544" t="str">
            <v>...</v>
          </cell>
          <cell r="T544" t="str">
            <v>...</v>
          </cell>
          <cell r="U544" t="str">
            <v>...</v>
          </cell>
          <cell r="V544" t="str">
            <v>...</v>
          </cell>
          <cell r="W544" t="str">
            <v>...</v>
          </cell>
          <cell r="X544" t="str">
            <v>...</v>
          </cell>
          <cell r="Y544" t="str">
            <v>...</v>
          </cell>
          <cell r="Z544" t="str">
            <v>...</v>
          </cell>
        </row>
        <row r="545">
          <cell r="A545" t="str">
            <v>ZBHN1999</v>
          </cell>
          <cell r="B545" t="str">
            <v>BA</v>
          </cell>
          <cell r="C545" t="str">
            <v>ZBH</v>
          </cell>
          <cell r="D545">
            <v>1999</v>
          </cell>
          <cell r="E545" t="str">
            <v>N</v>
          </cell>
          <cell r="F545">
            <v>0</v>
          </cell>
          <cell r="G545">
            <v>39</v>
          </cell>
          <cell r="H545">
            <v>30</v>
          </cell>
          <cell r="I545">
            <v>16</v>
          </cell>
          <cell r="J545">
            <v>16</v>
          </cell>
          <cell r="K545">
            <v>0</v>
          </cell>
          <cell r="L545">
            <v>0</v>
          </cell>
          <cell r="M545">
            <v>0</v>
          </cell>
          <cell r="N545">
            <v>3</v>
          </cell>
          <cell r="O545">
            <v>4</v>
          </cell>
          <cell r="P545">
            <v>12</v>
          </cell>
          <cell r="Q545">
            <v>0</v>
          </cell>
          <cell r="R545">
            <v>0</v>
          </cell>
          <cell r="S545">
            <v>39</v>
          </cell>
          <cell r="T545">
            <v>13</v>
          </cell>
          <cell r="U545">
            <v>16</v>
          </cell>
          <cell r="V545">
            <v>6</v>
          </cell>
          <cell r="W545">
            <v>0</v>
          </cell>
          <cell r="X545">
            <v>0</v>
          </cell>
          <cell r="Y545">
            <v>4</v>
          </cell>
          <cell r="Z545">
            <v>1</v>
          </cell>
        </row>
        <row r="546">
          <cell r="A546" t="str">
            <v>ZBHN.E1999</v>
          </cell>
          <cell r="B546" t="str">
            <v>BA</v>
          </cell>
          <cell r="C546" t="str">
            <v>ZBH</v>
          </cell>
          <cell r="D546">
            <v>1999</v>
          </cell>
          <cell r="E546" t="str">
            <v>N.E</v>
          </cell>
          <cell r="F546" t="str">
            <v>...</v>
          </cell>
          <cell r="G546" t="str">
            <v>...</v>
          </cell>
          <cell r="H546" t="str">
            <v>...</v>
          </cell>
          <cell r="I546" t="str">
            <v>...</v>
          </cell>
          <cell r="J546" t="str">
            <v>...</v>
          </cell>
          <cell r="K546" t="str">
            <v>...</v>
          </cell>
          <cell r="L546" t="str">
            <v>...</v>
          </cell>
          <cell r="M546" t="str">
            <v>...</v>
          </cell>
          <cell r="N546" t="str">
            <v>...</v>
          </cell>
          <cell r="O546" t="str">
            <v>...</v>
          </cell>
          <cell r="P546" t="str">
            <v>...</v>
          </cell>
          <cell r="Q546" t="str">
            <v>...</v>
          </cell>
          <cell r="R546" t="str">
            <v>...</v>
          </cell>
          <cell r="S546" t="str">
            <v>...</v>
          </cell>
          <cell r="T546" t="str">
            <v>...</v>
          </cell>
          <cell r="U546" t="str">
            <v>...</v>
          </cell>
          <cell r="V546" t="str">
            <v>...</v>
          </cell>
          <cell r="W546" t="str">
            <v>...</v>
          </cell>
          <cell r="X546" t="str">
            <v>...</v>
          </cell>
          <cell r="Y546" t="str">
            <v>...</v>
          </cell>
          <cell r="Z546" t="str">
            <v>...</v>
          </cell>
        </row>
        <row r="547">
          <cell r="A547" t="str">
            <v>ZBHN.E1998</v>
          </cell>
          <cell r="B547" t="str">
            <v>BA</v>
          </cell>
          <cell r="C547" t="str">
            <v>ZBH</v>
          </cell>
          <cell r="D547">
            <v>1998</v>
          </cell>
          <cell r="E547" t="str">
            <v>N.E</v>
          </cell>
          <cell r="F547" t="str">
            <v>...</v>
          </cell>
          <cell r="G547" t="str">
            <v>...</v>
          </cell>
          <cell r="H547" t="str">
            <v>...</v>
          </cell>
          <cell r="I547" t="str">
            <v>...</v>
          </cell>
          <cell r="J547" t="str">
            <v>...</v>
          </cell>
          <cell r="K547" t="str">
            <v>...</v>
          </cell>
          <cell r="L547" t="str">
            <v>...</v>
          </cell>
          <cell r="M547" t="str">
            <v>...</v>
          </cell>
          <cell r="N547" t="str">
            <v>...</v>
          </cell>
          <cell r="O547" t="str">
            <v>...</v>
          </cell>
          <cell r="P547" t="str">
            <v>...</v>
          </cell>
          <cell r="Q547" t="str">
            <v>...</v>
          </cell>
          <cell r="R547" t="str">
            <v>...</v>
          </cell>
          <cell r="S547" t="str">
            <v>...</v>
          </cell>
          <cell r="T547" t="str">
            <v>...</v>
          </cell>
          <cell r="U547" t="str">
            <v>...</v>
          </cell>
          <cell r="V547" t="str">
            <v>...</v>
          </cell>
          <cell r="W547" t="str">
            <v>...</v>
          </cell>
          <cell r="X547" t="str">
            <v>...</v>
          </cell>
          <cell r="Y547" t="str">
            <v>...</v>
          </cell>
          <cell r="Z547" t="str">
            <v>...</v>
          </cell>
        </row>
        <row r="548">
          <cell r="A548" t="str">
            <v>ZBHN1998</v>
          </cell>
          <cell r="B548" t="str">
            <v>BA</v>
          </cell>
          <cell r="C548" t="str">
            <v>ZBH</v>
          </cell>
          <cell r="D548">
            <v>1998</v>
          </cell>
          <cell r="E548" t="str">
            <v>N</v>
          </cell>
          <cell r="F548">
            <v>0</v>
          </cell>
          <cell r="G548" t="str">
            <v>...</v>
          </cell>
          <cell r="H548" t="str">
            <v>...</v>
          </cell>
          <cell r="I548" t="str">
            <v>...</v>
          </cell>
          <cell r="J548" t="str">
            <v>...</v>
          </cell>
          <cell r="K548" t="str">
            <v>...</v>
          </cell>
          <cell r="L548" t="str">
            <v>...</v>
          </cell>
          <cell r="M548" t="str">
            <v>...</v>
          </cell>
          <cell r="N548" t="str">
            <v>...</v>
          </cell>
          <cell r="O548" t="str">
            <v>...</v>
          </cell>
          <cell r="P548" t="str">
            <v>...</v>
          </cell>
          <cell r="Q548">
            <v>0</v>
          </cell>
          <cell r="R548">
            <v>0</v>
          </cell>
          <cell r="S548" t="str">
            <v>...</v>
          </cell>
          <cell r="T548" t="str">
            <v>...</v>
          </cell>
          <cell r="U548" t="str">
            <v>...</v>
          </cell>
          <cell r="V548" t="str">
            <v>...</v>
          </cell>
          <cell r="W548" t="str">
            <v>...</v>
          </cell>
          <cell r="X548" t="str">
            <v>...</v>
          </cell>
          <cell r="Y548" t="str">
            <v>...</v>
          </cell>
          <cell r="Z548" t="str">
            <v>...</v>
          </cell>
        </row>
        <row r="549">
          <cell r="A549" t="str">
            <v>ZCN1998</v>
          </cell>
          <cell r="B549" t="str">
            <v>KP</v>
          </cell>
          <cell r="C549" t="str">
            <v>ZC</v>
          </cell>
          <cell r="D549">
            <v>1998</v>
          </cell>
          <cell r="E549" t="str">
            <v>N</v>
          </cell>
          <cell r="F549" t="str">
            <v>...</v>
          </cell>
          <cell r="G549" t="str">
            <v>...</v>
          </cell>
          <cell r="H549" t="str">
            <v>...</v>
          </cell>
          <cell r="I549" t="str">
            <v>...</v>
          </cell>
          <cell r="J549" t="str">
            <v>...</v>
          </cell>
          <cell r="K549" t="str">
            <v>...</v>
          </cell>
          <cell r="L549" t="str">
            <v>...</v>
          </cell>
          <cell r="M549" t="str">
            <v>...</v>
          </cell>
          <cell r="N549" t="str">
            <v>...</v>
          </cell>
          <cell r="O549" t="str">
            <v>...</v>
          </cell>
          <cell r="P549" t="str">
            <v>...</v>
          </cell>
          <cell r="Q549" t="str">
            <v>...</v>
          </cell>
          <cell r="R549" t="str">
            <v>...</v>
          </cell>
          <cell r="S549" t="str">
            <v>...</v>
          </cell>
          <cell r="T549" t="str">
            <v>...</v>
          </cell>
          <cell r="U549" t="str">
            <v>...</v>
          </cell>
          <cell r="V549" t="str">
            <v>...</v>
          </cell>
          <cell r="W549" t="str">
            <v>...</v>
          </cell>
          <cell r="X549" t="str">
            <v>...</v>
          </cell>
          <cell r="Y549" t="str">
            <v>...</v>
          </cell>
          <cell r="Z549" t="str">
            <v>...</v>
          </cell>
        </row>
        <row r="550">
          <cell r="A550" t="str">
            <v>ZCN1999</v>
          </cell>
          <cell r="B550" t="str">
            <v>KP</v>
          </cell>
          <cell r="C550" t="str">
            <v>ZC</v>
          </cell>
          <cell r="D550">
            <v>1999</v>
          </cell>
          <cell r="E550" t="str">
            <v>N</v>
          </cell>
          <cell r="F550" t="str">
            <v>...</v>
          </cell>
          <cell r="G550" t="str">
            <v>...</v>
          </cell>
          <cell r="H550" t="str">
            <v>...</v>
          </cell>
          <cell r="I550" t="str">
            <v>...</v>
          </cell>
          <cell r="J550" t="str">
            <v>...</v>
          </cell>
          <cell r="K550" t="str">
            <v>...</v>
          </cell>
          <cell r="L550" t="str">
            <v>...</v>
          </cell>
          <cell r="M550" t="str">
            <v>...</v>
          </cell>
          <cell r="N550" t="str">
            <v>...</v>
          </cell>
          <cell r="O550" t="str">
            <v>...</v>
          </cell>
          <cell r="P550" t="str">
            <v>...</v>
          </cell>
          <cell r="Q550" t="str">
            <v>...</v>
          </cell>
          <cell r="R550" t="str">
            <v>...</v>
          </cell>
          <cell r="S550" t="str">
            <v>...</v>
          </cell>
          <cell r="T550" t="str">
            <v>...</v>
          </cell>
          <cell r="U550" t="str">
            <v>...</v>
          </cell>
          <cell r="V550" t="str">
            <v>...</v>
          </cell>
          <cell r="W550" t="str">
            <v>...</v>
          </cell>
          <cell r="X550" t="str">
            <v>...</v>
          </cell>
          <cell r="Y550" t="str">
            <v>...</v>
          </cell>
          <cell r="Z550" t="str">
            <v>...</v>
          </cell>
        </row>
        <row r="551">
          <cell r="A551" t="str">
            <v>ZRLE1998</v>
          </cell>
          <cell r="B551" t="str">
            <v>ZM</v>
          </cell>
          <cell r="C551" t="str">
            <v>ZRL</v>
          </cell>
          <cell r="D551">
            <v>1998</v>
          </cell>
          <cell r="E551" t="str">
            <v>E</v>
          </cell>
          <cell r="F551">
            <v>0</v>
          </cell>
          <cell r="G551">
            <v>62</v>
          </cell>
          <cell r="H551" t="str">
            <v>...</v>
          </cell>
          <cell r="I551">
            <v>0</v>
          </cell>
          <cell r="J551">
            <v>0</v>
          </cell>
          <cell r="K551">
            <v>0</v>
          </cell>
          <cell r="L551">
            <v>0</v>
          </cell>
          <cell r="M551">
            <v>0</v>
          </cell>
          <cell r="N551">
            <v>0</v>
          </cell>
          <cell r="O551">
            <v>0</v>
          </cell>
          <cell r="P551">
            <v>0</v>
          </cell>
          <cell r="Q551">
            <v>0</v>
          </cell>
          <cell r="R551">
            <v>0</v>
          </cell>
          <cell r="S551" t="str">
            <v>...</v>
          </cell>
          <cell r="T551" t="str">
            <v>...</v>
          </cell>
          <cell r="U551">
            <v>0</v>
          </cell>
          <cell r="V551">
            <v>0</v>
          </cell>
          <cell r="W551">
            <v>0</v>
          </cell>
          <cell r="X551">
            <v>0</v>
          </cell>
          <cell r="Y551">
            <v>0</v>
          </cell>
          <cell r="Z551">
            <v>0</v>
          </cell>
        </row>
        <row r="552">
          <cell r="A552" t="str">
            <v>ZRLE1999</v>
          </cell>
          <cell r="B552" t="str">
            <v>ZM</v>
          </cell>
          <cell r="C552" t="str">
            <v>ZRL</v>
          </cell>
          <cell r="D552">
            <v>1999</v>
          </cell>
          <cell r="E552" t="str">
            <v>E</v>
          </cell>
          <cell r="F552">
            <v>0</v>
          </cell>
          <cell r="G552" t="str">
            <v>...</v>
          </cell>
          <cell r="H552" t="str">
            <v>...</v>
          </cell>
          <cell r="I552">
            <v>0</v>
          </cell>
          <cell r="J552">
            <v>0</v>
          </cell>
          <cell r="K552">
            <v>0</v>
          </cell>
          <cell r="L552">
            <v>0</v>
          </cell>
          <cell r="M552">
            <v>0</v>
          </cell>
          <cell r="N552">
            <v>0</v>
          </cell>
          <cell r="O552">
            <v>0</v>
          </cell>
          <cell r="P552">
            <v>0</v>
          </cell>
          <cell r="Q552">
            <v>0</v>
          </cell>
          <cell r="R552">
            <v>0</v>
          </cell>
          <cell r="S552" t="str">
            <v>...</v>
          </cell>
          <cell r="T552" t="str">
            <v>...</v>
          </cell>
          <cell r="U552">
            <v>0</v>
          </cell>
          <cell r="V552">
            <v>0</v>
          </cell>
          <cell r="W552">
            <v>0</v>
          </cell>
          <cell r="X552">
            <v>0</v>
          </cell>
          <cell r="Y552">
            <v>0</v>
          </cell>
          <cell r="Z552">
            <v>0</v>
          </cell>
        </row>
        <row r="553">
          <cell r="A553" t="str">
            <v>ZRSN1999</v>
          </cell>
          <cell r="B553" t="str">
            <v>BA</v>
          </cell>
          <cell r="C553" t="str">
            <v>ZRS</v>
          </cell>
          <cell r="D553">
            <v>1999</v>
          </cell>
          <cell r="E553" t="str">
            <v>N</v>
          </cell>
          <cell r="F553">
            <v>0</v>
          </cell>
          <cell r="G553">
            <v>41</v>
          </cell>
          <cell r="H553">
            <v>41</v>
          </cell>
          <cell r="I553">
            <v>35</v>
          </cell>
          <cell r="J553">
            <v>35</v>
          </cell>
          <cell r="K553">
            <v>0</v>
          </cell>
          <cell r="L553">
            <v>0</v>
          </cell>
          <cell r="M553">
            <v>0</v>
          </cell>
          <cell r="N553">
            <v>0</v>
          </cell>
          <cell r="O553">
            <v>0</v>
          </cell>
          <cell r="P553">
            <v>0</v>
          </cell>
          <cell r="Q553">
            <v>0</v>
          </cell>
          <cell r="R553">
            <v>0</v>
          </cell>
          <cell r="S553">
            <v>41</v>
          </cell>
          <cell r="T553">
            <v>22</v>
          </cell>
          <cell r="U553">
            <v>35</v>
          </cell>
          <cell r="V553">
            <v>20</v>
          </cell>
          <cell r="W553">
            <v>0</v>
          </cell>
          <cell r="X553">
            <v>0</v>
          </cell>
          <cell r="Y553">
            <v>0</v>
          </cell>
          <cell r="Z553">
            <v>0</v>
          </cell>
        </row>
        <row r="554">
          <cell r="A554" t="str">
            <v>ZRSN1998</v>
          </cell>
          <cell r="B554" t="str">
            <v>BA</v>
          </cell>
          <cell r="C554" t="str">
            <v>ZRS</v>
          </cell>
          <cell r="D554">
            <v>1998</v>
          </cell>
          <cell r="E554" t="str">
            <v>N</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row>
        <row r="555">
          <cell r="A555" t="str">
            <v>ZSRL1998</v>
          </cell>
          <cell r="B555" t="str">
            <v>SK</v>
          </cell>
          <cell r="C555" t="str">
            <v>ZSR</v>
          </cell>
          <cell r="D555">
            <v>1998</v>
          </cell>
          <cell r="E555" t="str">
            <v>L</v>
          </cell>
          <cell r="F555">
            <v>0</v>
          </cell>
          <cell r="G555">
            <v>27</v>
          </cell>
          <cell r="H555">
            <v>0</v>
          </cell>
          <cell r="I555">
            <v>42</v>
          </cell>
          <cell r="J555">
            <v>42</v>
          </cell>
          <cell r="K555">
            <v>5</v>
          </cell>
          <cell r="L555">
            <v>0</v>
          </cell>
          <cell r="M555">
            <v>0</v>
          </cell>
          <cell r="N555">
            <v>0</v>
          </cell>
          <cell r="O555">
            <v>0</v>
          </cell>
          <cell r="P555">
            <v>0</v>
          </cell>
          <cell r="Q555">
            <v>0</v>
          </cell>
          <cell r="R555">
            <v>0</v>
          </cell>
          <cell r="S555">
            <v>27</v>
          </cell>
          <cell r="T555">
            <v>6</v>
          </cell>
          <cell r="U555">
            <v>42</v>
          </cell>
          <cell r="V555">
            <v>8</v>
          </cell>
          <cell r="W555">
            <v>5</v>
          </cell>
          <cell r="X555">
            <v>1</v>
          </cell>
          <cell r="Y555">
            <v>0</v>
          </cell>
          <cell r="Z555">
            <v>0</v>
          </cell>
        </row>
        <row r="556">
          <cell r="A556" t="str">
            <v>ZSRE1999</v>
          </cell>
          <cell r="B556" t="str">
            <v>SK</v>
          </cell>
          <cell r="C556" t="str">
            <v>ZSR</v>
          </cell>
          <cell r="D556">
            <v>1999</v>
          </cell>
          <cell r="E556" t="str">
            <v>E</v>
          </cell>
          <cell r="F556">
            <v>0</v>
          </cell>
          <cell r="G556">
            <v>6</v>
          </cell>
          <cell r="H556">
            <v>0</v>
          </cell>
          <cell r="I556">
            <v>0</v>
          </cell>
          <cell r="J556">
            <v>0</v>
          </cell>
          <cell r="K556">
            <v>0</v>
          </cell>
          <cell r="L556">
            <v>0</v>
          </cell>
          <cell r="M556">
            <v>0</v>
          </cell>
          <cell r="N556">
            <v>0</v>
          </cell>
          <cell r="O556">
            <v>25</v>
          </cell>
          <cell r="P556">
            <v>50</v>
          </cell>
          <cell r="Q556">
            <v>0</v>
          </cell>
          <cell r="R556">
            <v>0</v>
          </cell>
          <cell r="S556">
            <v>6</v>
          </cell>
          <cell r="T556">
            <v>1</v>
          </cell>
          <cell r="U556">
            <v>0</v>
          </cell>
          <cell r="V556">
            <v>0</v>
          </cell>
          <cell r="W556">
            <v>0</v>
          </cell>
          <cell r="X556">
            <v>0</v>
          </cell>
          <cell r="Y556">
            <v>25</v>
          </cell>
          <cell r="Z556">
            <v>3</v>
          </cell>
        </row>
        <row r="557">
          <cell r="A557" t="str">
            <v>ZSRE1998</v>
          </cell>
          <cell r="B557" t="str">
            <v>SK</v>
          </cell>
          <cell r="C557" t="str">
            <v>ZSR</v>
          </cell>
          <cell r="D557">
            <v>1998</v>
          </cell>
          <cell r="E557" t="str">
            <v>E</v>
          </cell>
          <cell r="F557">
            <v>0</v>
          </cell>
          <cell r="G557">
            <v>6</v>
          </cell>
          <cell r="H557">
            <v>0</v>
          </cell>
          <cell r="I557">
            <v>0</v>
          </cell>
          <cell r="J557">
            <v>0</v>
          </cell>
          <cell r="K557">
            <v>0</v>
          </cell>
          <cell r="L557">
            <v>0</v>
          </cell>
          <cell r="M557">
            <v>0</v>
          </cell>
          <cell r="N557">
            <v>0</v>
          </cell>
          <cell r="O557">
            <v>25</v>
          </cell>
          <cell r="P557">
            <v>50</v>
          </cell>
          <cell r="Q557">
            <v>0</v>
          </cell>
          <cell r="R557">
            <v>0</v>
          </cell>
          <cell r="S557">
            <v>6</v>
          </cell>
          <cell r="T557">
            <v>1</v>
          </cell>
          <cell r="U557">
            <v>0</v>
          </cell>
          <cell r="V557">
            <v>0</v>
          </cell>
          <cell r="W557">
            <v>0</v>
          </cell>
          <cell r="X557">
            <v>0</v>
          </cell>
          <cell r="Y557">
            <v>25</v>
          </cell>
          <cell r="Z557">
            <v>9</v>
          </cell>
        </row>
        <row r="558">
          <cell r="A558" t="str">
            <v>ZSRTotal1999</v>
          </cell>
          <cell r="B558" t="str">
            <v>SK</v>
          </cell>
          <cell r="C558" t="str">
            <v>ZSR</v>
          </cell>
          <cell r="D558">
            <v>1999</v>
          </cell>
          <cell r="E558" t="str">
            <v>Total</v>
          </cell>
          <cell r="F558">
            <v>1</v>
          </cell>
          <cell r="G558">
            <v>689</v>
          </cell>
          <cell r="H558">
            <v>0</v>
          </cell>
          <cell r="I558">
            <v>564</v>
          </cell>
          <cell r="J558">
            <v>499</v>
          </cell>
          <cell r="K558">
            <v>310</v>
          </cell>
          <cell r="L558">
            <v>0</v>
          </cell>
          <cell r="M558">
            <v>0</v>
          </cell>
          <cell r="N558">
            <v>0</v>
          </cell>
          <cell r="O558">
            <v>73</v>
          </cell>
          <cell r="P558">
            <v>154</v>
          </cell>
          <cell r="Q558">
            <v>1</v>
          </cell>
          <cell r="R558">
            <v>0</v>
          </cell>
          <cell r="S558">
            <v>698</v>
          </cell>
          <cell r="T558">
            <v>101</v>
          </cell>
          <cell r="U558">
            <v>563</v>
          </cell>
          <cell r="V558">
            <v>68</v>
          </cell>
          <cell r="W558">
            <v>296</v>
          </cell>
          <cell r="X558">
            <v>42</v>
          </cell>
          <cell r="Y558">
            <v>73</v>
          </cell>
          <cell r="Z558">
            <v>18</v>
          </cell>
        </row>
        <row r="559">
          <cell r="A559" t="str">
            <v>ZSRTotal1998</v>
          </cell>
          <cell r="B559" t="str">
            <v>SK</v>
          </cell>
          <cell r="C559" t="str">
            <v>ZSR</v>
          </cell>
          <cell r="D559">
            <v>1998</v>
          </cell>
          <cell r="E559" t="str">
            <v>Total</v>
          </cell>
          <cell r="F559">
            <v>1</v>
          </cell>
          <cell r="G559">
            <v>693</v>
          </cell>
          <cell r="H559">
            <v>0</v>
          </cell>
          <cell r="I559">
            <v>564</v>
          </cell>
          <cell r="J559">
            <v>499</v>
          </cell>
          <cell r="K559">
            <v>297</v>
          </cell>
          <cell r="L559">
            <v>0</v>
          </cell>
          <cell r="M559">
            <v>0</v>
          </cell>
          <cell r="N559">
            <v>0</v>
          </cell>
          <cell r="O559">
            <v>73</v>
          </cell>
          <cell r="P559">
            <v>154</v>
          </cell>
          <cell r="Q559">
            <v>1</v>
          </cell>
          <cell r="R559">
            <v>0</v>
          </cell>
          <cell r="S559">
            <v>698</v>
          </cell>
          <cell r="T559">
            <v>101</v>
          </cell>
          <cell r="U559">
            <v>563</v>
          </cell>
          <cell r="V559">
            <v>70</v>
          </cell>
          <cell r="W559">
            <v>296</v>
          </cell>
          <cell r="X559">
            <v>42</v>
          </cell>
          <cell r="Y559">
            <v>73</v>
          </cell>
          <cell r="Z559">
            <v>24</v>
          </cell>
        </row>
        <row r="560">
          <cell r="A560" t="str">
            <v>ZSRL1999</v>
          </cell>
          <cell r="B560" t="str">
            <v>SK</v>
          </cell>
          <cell r="C560" t="str">
            <v>ZSR</v>
          </cell>
          <cell r="D560">
            <v>1999</v>
          </cell>
          <cell r="E560" t="str">
            <v>L</v>
          </cell>
          <cell r="F560">
            <v>0</v>
          </cell>
          <cell r="G560">
            <v>27</v>
          </cell>
          <cell r="H560">
            <v>0</v>
          </cell>
          <cell r="I560">
            <v>42</v>
          </cell>
          <cell r="J560">
            <v>42</v>
          </cell>
          <cell r="K560">
            <v>5</v>
          </cell>
          <cell r="L560">
            <v>0</v>
          </cell>
          <cell r="M560">
            <v>0</v>
          </cell>
          <cell r="N560">
            <v>0</v>
          </cell>
          <cell r="O560">
            <v>0</v>
          </cell>
          <cell r="P560">
            <v>0</v>
          </cell>
          <cell r="Q560">
            <v>0</v>
          </cell>
          <cell r="R560">
            <v>0</v>
          </cell>
          <cell r="S560">
            <v>27</v>
          </cell>
          <cell r="T560">
            <v>6</v>
          </cell>
          <cell r="U560">
            <v>42</v>
          </cell>
          <cell r="V560">
            <v>6</v>
          </cell>
          <cell r="W560">
            <v>5</v>
          </cell>
          <cell r="X560">
            <v>1</v>
          </cell>
          <cell r="Y560">
            <v>0</v>
          </cell>
          <cell r="Z560">
            <v>0</v>
          </cell>
        </row>
        <row r="561">
          <cell r="A561" t="str">
            <v>ZSRN1998</v>
          </cell>
          <cell r="B561" t="str">
            <v>SK</v>
          </cell>
          <cell r="C561" t="str">
            <v>ZSR</v>
          </cell>
          <cell r="D561">
            <v>1998</v>
          </cell>
          <cell r="E561" t="str">
            <v>N</v>
          </cell>
          <cell r="F561">
            <v>1</v>
          </cell>
          <cell r="G561">
            <v>660</v>
          </cell>
          <cell r="H561">
            <v>0</v>
          </cell>
          <cell r="I561">
            <v>522</v>
          </cell>
          <cell r="J561">
            <v>457</v>
          </cell>
          <cell r="K561">
            <v>292</v>
          </cell>
          <cell r="L561">
            <v>0</v>
          </cell>
          <cell r="M561">
            <v>0</v>
          </cell>
          <cell r="N561">
            <v>0</v>
          </cell>
          <cell r="O561">
            <v>48</v>
          </cell>
          <cell r="P561">
            <v>104</v>
          </cell>
          <cell r="Q561">
            <v>1</v>
          </cell>
          <cell r="R561">
            <v>0</v>
          </cell>
          <cell r="S561">
            <v>665</v>
          </cell>
          <cell r="T561">
            <v>94</v>
          </cell>
          <cell r="U561">
            <v>521</v>
          </cell>
          <cell r="V561">
            <v>62</v>
          </cell>
          <cell r="W561">
            <v>291</v>
          </cell>
          <cell r="X561">
            <v>41</v>
          </cell>
          <cell r="Y561">
            <v>48</v>
          </cell>
          <cell r="Z561">
            <v>15</v>
          </cell>
        </row>
        <row r="562">
          <cell r="A562" t="str">
            <v>ZSRN1999</v>
          </cell>
          <cell r="B562" t="str">
            <v>SK</v>
          </cell>
          <cell r="C562" t="str">
            <v>ZSR</v>
          </cell>
          <cell r="D562">
            <v>1999</v>
          </cell>
          <cell r="E562" t="str">
            <v>N</v>
          </cell>
          <cell r="F562">
            <v>1</v>
          </cell>
          <cell r="G562">
            <v>656</v>
          </cell>
          <cell r="H562">
            <v>0</v>
          </cell>
          <cell r="I562">
            <v>522</v>
          </cell>
          <cell r="J562">
            <v>457</v>
          </cell>
          <cell r="K562">
            <v>305</v>
          </cell>
          <cell r="L562">
            <v>0</v>
          </cell>
          <cell r="M562">
            <v>0</v>
          </cell>
          <cell r="N562">
            <v>0</v>
          </cell>
          <cell r="O562">
            <v>48</v>
          </cell>
          <cell r="P562">
            <v>104</v>
          </cell>
          <cell r="Q562">
            <v>1</v>
          </cell>
          <cell r="R562">
            <v>0</v>
          </cell>
          <cell r="S562">
            <v>665</v>
          </cell>
          <cell r="T562">
            <v>94</v>
          </cell>
          <cell r="U562">
            <v>521</v>
          </cell>
          <cell r="V562">
            <v>62</v>
          </cell>
          <cell r="W562">
            <v>291</v>
          </cell>
          <cell r="X562">
            <v>41</v>
          </cell>
          <cell r="Y562">
            <v>48</v>
          </cell>
          <cell r="Z562">
            <v>15</v>
          </cell>
        </row>
        <row r="563">
          <cell r="A563" t="str">
            <v>ZSRL.N.E1998</v>
          </cell>
          <cell r="B563" t="str">
            <v>SK</v>
          </cell>
          <cell r="C563" t="str">
            <v>ZSR</v>
          </cell>
          <cell r="D563">
            <v>1998</v>
          </cell>
          <cell r="E563" t="str">
            <v>L.N.E</v>
          </cell>
          <cell r="F563" t="str">
            <v>...</v>
          </cell>
          <cell r="G563" t="str">
            <v>...</v>
          </cell>
          <cell r="H563" t="str">
            <v>...</v>
          </cell>
          <cell r="I563" t="str">
            <v>...</v>
          </cell>
          <cell r="J563" t="str">
            <v>...</v>
          </cell>
          <cell r="K563" t="str">
            <v>...</v>
          </cell>
          <cell r="L563" t="str">
            <v>...</v>
          </cell>
          <cell r="M563" t="str">
            <v>...</v>
          </cell>
          <cell r="N563" t="str">
            <v>...</v>
          </cell>
          <cell r="O563" t="str">
            <v>...</v>
          </cell>
          <cell r="P563" t="str">
            <v>...</v>
          </cell>
          <cell r="Q563" t="str">
            <v>...</v>
          </cell>
          <cell r="R563" t="str">
            <v>...</v>
          </cell>
          <cell r="S563" t="str">
            <v>...</v>
          </cell>
          <cell r="T563" t="str">
            <v>...</v>
          </cell>
          <cell r="U563" t="str">
            <v>...</v>
          </cell>
          <cell r="V563" t="str">
            <v>...</v>
          </cell>
          <cell r="W563" t="str">
            <v>...</v>
          </cell>
          <cell r="X563" t="str">
            <v>...</v>
          </cell>
          <cell r="Y563" t="str">
            <v>...</v>
          </cell>
          <cell r="Z563" t="str">
            <v>...</v>
          </cell>
        </row>
        <row r="564">
          <cell r="A564" t="str">
            <v>ZSRL.N.E1999</v>
          </cell>
          <cell r="B564" t="str">
            <v>SK</v>
          </cell>
          <cell r="C564" t="str">
            <v>ZSR</v>
          </cell>
          <cell r="D564">
            <v>1999</v>
          </cell>
          <cell r="E564" t="str">
            <v>L.N.E</v>
          </cell>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row>
        <row r="565">
          <cell r="A565" t="e">
            <v>#VALUE!</v>
          </cell>
          <cell r="B565">
            <v>0</v>
          </cell>
          <cell r="C565">
            <v>0</v>
          </cell>
          <cell r="D565">
            <v>0</v>
          </cell>
          <cell r="E565">
            <v>0</v>
          </cell>
          <cell r="F565" t="str">
            <v>...</v>
          </cell>
          <cell r="G565" t="str">
            <v>...</v>
          </cell>
          <cell r="H565" t="str">
            <v>...</v>
          </cell>
          <cell r="I565" t="str">
            <v>...</v>
          </cell>
          <cell r="J565" t="str">
            <v>...</v>
          </cell>
          <cell r="K565" t="str">
            <v>...</v>
          </cell>
          <cell r="L565" t="str">
            <v>...</v>
          </cell>
          <cell r="M565" t="str">
            <v>...</v>
          </cell>
          <cell r="N565" t="str">
            <v>...</v>
          </cell>
          <cell r="O565" t="str">
            <v>...</v>
          </cell>
          <cell r="P565" t="str">
            <v>...</v>
          </cell>
          <cell r="Q565" t="str">
            <v>...</v>
          </cell>
          <cell r="R565" t="str">
            <v>...</v>
          </cell>
          <cell r="S565" t="str">
            <v>...</v>
          </cell>
          <cell r="T565" t="str">
            <v>...</v>
          </cell>
          <cell r="U565" t="str">
            <v>...</v>
          </cell>
          <cell r="V565" t="str">
            <v>...</v>
          </cell>
          <cell r="W565" t="str">
            <v>...</v>
          </cell>
          <cell r="X565" t="str">
            <v>...</v>
          </cell>
          <cell r="Y565" t="str">
            <v>...</v>
          </cell>
          <cell r="Z565" t="str">
            <v>...</v>
          </cell>
        </row>
        <row r="566">
          <cell r="A566" t="e">
            <v>#VALUE!</v>
          </cell>
          <cell r="B566">
            <v>0</v>
          </cell>
          <cell r="C566">
            <v>0</v>
          </cell>
          <cell r="D566">
            <v>0</v>
          </cell>
          <cell r="E566">
            <v>0</v>
          </cell>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row>
        <row r="567">
          <cell r="A567" t="e">
            <v>#VALUE!</v>
          </cell>
          <cell r="B567">
            <v>0</v>
          </cell>
          <cell r="C567">
            <v>0</v>
          </cell>
          <cell r="D567">
            <v>0</v>
          </cell>
          <cell r="E567">
            <v>0</v>
          </cell>
          <cell r="F567" t="str">
            <v>...</v>
          </cell>
          <cell r="G567" t="str">
            <v>...</v>
          </cell>
          <cell r="H567" t="str">
            <v>...</v>
          </cell>
          <cell r="I567" t="str">
            <v>...</v>
          </cell>
          <cell r="J567" t="str">
            <v>...</v>
          </cell>
          <cell r="K567" t="str">
            <v>...</v>
          </cell>
          <cell r="L567" t="str">
            <v>...</v>
          </cell>
          <cell r="M567" t="str">
            <v>...</v>
          </cell>
          <cell r="N567" t="str">
            <v>...</v>
          </cell>
          <cell r="O567" t="str">
            <v>...</v>
          </cell>
          <cell r="P567" t="str">
            <v>...</v>
          </cell>
          <cell r="Q567" t="str">
            <v>...</v>
          </cell>
          <cell r="R567" t="str">
            <v>...</v>
          </cell>
          <cell r="S567" t="str">
            <v>...</v>
          </cell>
          <cell r="T567" t="str">
            <v>...</v>
          </cell>
          <cell r="U567" t="str">
            <v>...</v>
          </cell>
          <cell r="V567" t="str">
            <v>...</v>
          </cell>
          <cell r="W567" t="str">
            <v>...</v>
          </cell>
          <cell r="X567" t="str">
            <v>...</v>
          </cell>
          <cell r="Y567" t="str">
            <v>...</v>
          </cell>
          <cell r="Z567" t="str">
            <v>...</v>
          </cell>
        </row>
        <row r="568">
          <cell r="A568" t="e">
            <v>#VALUE!</v>
          </cell>
          <cell r="B568">
            <v>0</v>
          </cell>
          <cell r="C568">
            <v>0</v>
          </cell>
          <cell r="D568">
            <v>0</v>
          </cell>
          <cell r="E568">
            <v>0</v>
          </cell>
          <cell r="F568" t="str">
            <v>...</v>
          </cell>
          <cell r="G568" t="str">
            <v>...</v>
          </cell>
          <cell r="H568" t="str">
            <v>...</v>
          </cell>
          <cell r="I568" t="str">
            <v>...</v>
          </cell>
          <cell r="J568" t="str">
            <v>...</v>
          </cell>
          <cell r="K568" t="str">
            <v>...</v>
          </cell>
          <cell r="L568" t="str">
            <v>...</v>
          </cell>
          <cell r="M568" t="str">
            <v>...</v>
          </cell>
          <cell r="N568" t="str">
            <v>...</v>
          </cell>
          <cell r="O568" t="str">
            <v>...</v>
          </cell>
          <cell r="P568" t="str">
            <v>...</v>
          </cell>
          <cell r="Q568" t="str">
            <v>...</v>
          </cell>
          <cell r="R568" t="str">
            <v>...</v>
          </cell>
          <cell r="S568" t="str">
            <v>...</v>
          </cell>
          <cell r="T568" t="str">
            <v>...</v>
          </cell>
          <cell r="U568" t="str">
            <v>...</v>
          </cell>
          <cell r="V568" t="str">
            <v>...</v>
          </cell>
          <cell r="W568" t="str">
            <v>...</v>
          </cell>
          <cell r="X568" t="str">
            <v>...</v>
          </cell>
          <cell r="Y568" t="str">
            <v>...</v>
          </cell>
          <cell r="Z568" t="str">
            <v>...</v>
          </cell>
        </row>
        <row r="569">
          <cell r="A569" t="e">
            <v>#VALUE!</v>
          </cell>
          <cell r="B569">
            <v>0</v>
          </cell>
          <cell r="C569">
            <v>0</v>
          </cell>
          <cell r="D569">
            <v>0</v>
          </cell>
          <cell r="E569">
            <v>0</v>
          </cell>
          <cell r="F569" t="str">
            <v>...</v>
          </cell>
          <cell r="G569" t="str">
            <v>...</v>
          </cell>
          <cell r="H569" t="str">
            <v>...</v>
          </cell>
          <cell r="I569" t="str">
            <v>...</v>
          </cell>
          <cell r="J569" t="str">
            <v>...</v>
          </cell>
          <cell r="K569" t="str">
            <v>...</v>
          </cell>
          <cell r="L569" t="str">
            <v>...</v>
          </cell>
          <cell r="M569" t="str">
            <v>...</v>
          </cell>
          <cell r="N569" t="str">
            <v>...</v>
          </cell>
          <cell r="O569" t="str">
            <v>...</v>
          </cell>
          <cell r="P569" t="str">
            <v>...</v>
          </cell>
          <cell r="Q569" t="str">
            <v>...</v>
          </cell>
          <cell r="R569" t="str">
            <v>...</v>
          </cell>
          <cell r="S569" t="str">
            <v>...</v>
          </cell>
          <cell r="T569" t="str">
            <v>...</v>
          </cell>
          <cell r="U569" t="str">
            <v>...</v>
          </cell>
          <cell r="V569" t="str">
            <v>...</v>
          </cell>
          <cell r="W569" t="str">
            <v>...</v>
          </cell>
          <cell r="X569" t="str">
            <v>...</v>
          </cell>
          <cell r="Y569" t="str">
            <v>...</v>
          </cell>
          <cell r="Z569" t="str">
            <v>...</v>
          </cell>
        </row>
        <row r="570">
          <cell r="A570" t="e">
            <v>#VALUE!</v>
          </cell>
          <cell r="B570">
            <v>0</v>
          </cell>
          <cell r="C570">
            <v>0</v>
          </cell>
          <cell r="D570">
            <v>0</v>
          </cell>
          <cell r="E570">
            <v>0</v>
          </cell>
          <cell r="F570" t="str">
            <v>...</v>
          </cell>
          <cell r="G570" t="str">
            <v>...</v>
          </cell>
          <cell r="H570" t="str">
            <v>...</v>
          </cell>
          <cell r="I570" t="str">
            <v>...</v>
          </cell>
          <cell r="J570" t="str">
            <v>...</v>
          </cell>
          <cell r="K570" t="str">
            <v>...</v>
          </cell>
          <cell r="L570" t="str">
            <v>...</v>
          </cell>
          <cell r="M570" t="str">
            <v>...</v>
          </cell>
          <cell r="N570" t="str">
            <v>...</v>
          </cell>
          <cell r="O570" t="str">
            <v>...</v>
          </cell>
          <cell r="P570" t="str">
            <v>...</v>
          </cell>
          <cell r="Q570" t="str">
            <v>...</v>
          </cell>
          <cell r="R570" t="str">
            <v>...</v>
          </cell>
          <cell r="S570" t="str">
            <v>...</v>
          </cell>
          <cell r="T570" t="str">
            <v>...</v>
          </cell>
          <cell r="U570" t="str">
            <v>...</v>
          </cell>
          <cell r="V570" t="str">
            <v>...</v>
          </cell>
          <cell r="W570" t="str">
            <v>...</v>
          </cell>
          <cell r="X570" t="str">
            <v>...</v>
          </cell>
          <cell r="Y570" t="str">
            <v>...</v>
          </cell>
          <cell r="Z570" t="str">
            <v>...</v>
          </cell>
        </row>
        <row r="571">
          <cell r="A571" t="e">
            <v>#VALUE!</v>
          </cell>
          <cell r="B571">
            <v>0</v>
          </cell>
          <cell r="C571">
            <v>0</v>
          </cell>
          <cell r="D571">
            <v>0</v>
          </cell>
          <cell r="E571">
            <v>0</v>
          </cell>
          <cell r="F571" t="str">
            <v>...</v>
          </cell>
          <cell r="G571" t="str">
            <v>...</v>
          </cell>
          <cell r="H571" t="str">
            <v>...</v>
          </cell>
          <cell r="I571" t="str">
            <v>...</v>
          </cell>
          <cell r="J571" t="str">
            <v>...</v>
          </cell>
          <cell r="K571" t="str">
            <v>...</v>
          </cell>
          <cell r="L571" t="str">
            <v>...</v>
          </cell>
          <cell r="M571" t="str">
            <v>...</v>
          </cell>
          <cell r="N571" t="str">
            <v>...</v>
          </cell>
          <cell r="O571" t="str">
            <v>...</v>
          </cell>
          <cell r="P571" t="str">
            <v>...</v>
          </cell>
          <cell r="Q571" t="str">
            <v>...</v>
          </cell>
          <cell r="R571" t="str">
            <v>...</v>
          </cell>
          <cell r="S571" t="str">
            <v>...</v>
          </cell>
          <cell r="T571" t="str">
            <v>...</v>
          </cell>
          <cell r="U571" t="str">
            <v>...</v>
          </cell>
          <cell r="V571" t="str">
            <v>...</v>
          </cell>
          <cell r="W571" t="str">
            <v>...</v>
          </cell>
          <cell r="X571" t="str">
            <v>...</v>
          </cell>
          <cell r="Y571" t="str">
            <v>...</v>
          </cell>
          <cell r="Z571" t="str">
            <v>...</v>
          </cell>
        </row>
        <row r="572">
          <cell r="A572" t="e">
            <v>#VALUE!</v>
          </cell>
          <cell r="B572">
            <v>0</v>
          </cell>
          <cell r="C572">
            <v>0</v>
          </cell>
          <cell r="D572">
            <v>0</v>
          </cell>
          <cell r="E572">
            <v>0</v>
          </cell>
          <cell r="F572" t="str">
            <v>...</v>
          </cell>
          <cell r="G572" t="str">
            <v>...</v>
          </cell>
          <cell r="H572" t="str">
            <v>...</v>
          </cell>
          <cell r="I572" t="str">
            <v>...</v>
          </cell>
          <cell r="J572" t="str">
            <v>...</v>
          </cell>
          <cell r="K572" t="str">
            <v>...</v>
          </cell>
          <cell r="L572" t="str">
            <v>...</v>
          </cell>
          <cell r="M572" t="str">
            <v>...</v>
          </cell>
          <cell r="N572" t="str">
            <v>...</v>
          </cell>
          <cell r="O572" t="str">
            <v>...</v>
          </cell>
          <cell r="P572" t="str">
            <v>...</v>
          </cell>
          <cell r="Q572" t="str">
            <v>...</v>
          </cell>
          <cell r="R572" t="str">
            <v>...</v>
          </cell>
          <cell r="S572" t="str">
            <v>...</v>
          </cell>
          <cell r="T572" t="str">
            <v>...</v>
          </cell>
          <cell r="U572" t="str">
            <v>...</v>
          </cell>
          <cell r="V572" t="str">
            <v>...</v>
          </cell>
          <cell r="W572" t="str">
            <v>...</v>
          </cell>
          <cell r="X572" t="str">
            <v>...</v>
          </cell>
          <cell r="Y572" t="str">
            <v>...</v>
          </cell>
          <cell r="Z572" t="str">
            <v>...</v>
          </cell>
        </row>
        <row r="573">
          <cell r="A573" t="e">
            <v>#VALUE!</v>
          </cell>
          <cell r="B573">
            <v>0</v>
          </cell>
          <cell r="C573">
            <v>0</v>
          </cell>
          <cell r="D573">
            <v>0</v>
          </cell>
          <cell r="E573">
            <v>0</v>
          </cell>
          <cell r="F573" t="str">
            <v>...</v>
          </cell>
          <cell r="G573" t="str">
            <v>...</v>
          </cell>
          <cell r="H573" t="str">
            <v>...</v>
          </cell>
          <cell r="I573" t="str">
            <v>...</v>
          </cell>
          <cell r="J573" t="str">
            <v>...</v>
          </cell>
          <cell r="K573" t="str">
            <v>...</v>
          </cell>
          <cell r="L573" t="str">
            <v>...</v>
          </cell>
          <cell r="M573" t="str">
            <v>...</v>
          </cell>
          <cell r="N573" t="str">
            <v>...</v>
          </cell>
          <cell r="O573" t="str">
            <v>...</v>
          </cell>
          <cell r="P573" t="str">
            <v>...</v>
          </cell>
          <cell r="Q573" t="str">
            <v>...</v>
          </cell>
          <cell r="R573" t="str">
            <v>...</v>
          </cell>
          <cell r="S573" t="str">
            <v>...</v>
          </cell>
          <cell r="T573" t="str">
            <v>...</v>
          </cell>
          <cell r="U573" t="str">
            <v>...</v>
          </cell>
          <cell r="V573" t="str">
            <v>...</v>
          </cell>
          <cell r="W573" t="str">
            <v>...</v>
          </cell>
          <cell r="X573" t="str">
            <v>...</v>
          </cell>
          <cell r="Y573" t="str">
            <v>...</v>
          </cell>
          <cell r="Z573" t="str">
            <v>...</v>
          </cell>
        </row>
        <row r="574">
          <cell r="A574" t="e">
            <v>#VALUE!</v>
          </cell>
          <cell r="B574">
            <v>0</v>
          </cell>
          <cell r="C574">
            <v>0</v>
          </cell>
          <cell r="D574">
            <v>0</v>
          </cell>
          <cell r="E574">
            <v>0</v>
          </cell>
          <cell r="F574" t="str">
            <v>...</v>
          </cell>
          <cell r="G574" t="str">
            <v>...</v>
          </cell>
          <cell r="H574" t="str">
            <v>...</v>
          </cell>
          <cell r="I574" t="str">
            <v>...</v>
          </cell>
          <cell r="J574" t="str">
            <v>...</v>
          </cell>
          <cell r="K574" t="str">
            <v>...</v>
          </cell>
          <cell r="L574" t="str">
            <v>...</v>
          </cell>
          <cell r="M574" t="str">
            <v>...</v>
          </cell>
          <cell r="N574" t="str">
            <v>...</v>
          </cell>
          <cell r="O574" t="str">
            <v>...</v>
          </cell>
          <cell r="P574" t="str">
            <v>...</v>
          </cell>
          <cell r="Q574" t="str">
            <v>...</v>
          </cell>
          <cell r="R574" t="str">
            <v>...</v>
          </cell>
          <cell r="S574" t="str">
            <v>...</v>
          </cell>
          <cell r="T574" t="str">
            <v>...</v>
          </cell>
          <cell r="U574" t="str">
            <v>...</v>
          </cell>
          <cell r="V574" t="str">
            <v>...</v>
          </cell>
          <cell r="W574" t="str">
            <v>...</v>
          </cell>
          <cell r="X574" t="str">
            <v>...</v>
          </cell>
          <cell r="Y574" t="str">
            <v>...</v>
          </cell>
          <cell r="Z574" t="str">
            <v>...</v>
          </cell>
        </row>
        <row r="575">
          <cell r="A575" t="e">
            <v>#VALUE!</v>
          </cell>
          <cell r="B575">
            <v>0</v>
          </cell>
          <cell r="C575">
            <v>0</v>
          </cell>
          <cell r="D575">
            <v>0</v>
          </cell>
          <cell r="E575">
            <v>0</v>
          </cell>
          <cell r="F575" t="str">
            <v>...</v>
          </cell>
          <cell r="G575" t="str">
            <v>...</v>
          </cell>
          <cell r="H575" t="str">
            <v>...</v>
          </cell>
          <cell r="I575" t="str">
            <v>...</v>
          </cell>
          <cell r="J575" t="str">
            <v>...</v>
          </cell>
          <cell r="K575" t="str">
            <v>...</v>
          </cell>
          <cell r="L575" t="str">
            <v>...</v>
          </cell>
          <cell r="M575" t="str">
            <v>...</v>
          </cell>
          <cell r="N575" t="str">
            <v>...</v>
          </cell>
          <cell r="O575" t="str">
            <v>...</v>
          </cell>
          <cell r="P575" t="str">
            <v>...</v>
          </cell>
          <cell r="Q575" t="str">
            <v>...</v>
          </cell>
          <cell r="R575" t="str">
            <v>...</v>
          </cell>
          <cell r="S575" t="str">
            <v>...</v>
          </cell>
          <cell r="T575" t="str">
            <v>...</v>
          </cell>
          <cell r="U575" t="str">
            <v>...</v>
          </cell>
          <cell r="V575" t="str">
            <v>...</v>
          </cell>
          <cell r="W575" t="str">
            <v>...</v>
          </cell>
          <cell r="X575" t="str">
            <v>...</v>
          </cell>
          <cell r="Y575" t="str">
            <v>...</v>
          </cell>
          <cell r="Z575" t="str">
            <v>...</v>
          </cell>
        </row>
        <row r="576">
          <cell r="A576" t="e">
            <v>#VALUE!</v>
          </cell>
          <cell r="B576">
            <v>0</v>
          </cell>
          <cell r="C576">
            <v>0</v>
          </cell>
          <cell r="D576">
            <v>0</v>
          </cell>
          <cell r="E576">
            <v>0</v>
          </cell>
          <cell r="F576" t="str">
            <v>...</v>
          </cell>
          <cell r="G576" t="str">
            <v>...</v>
          </cell>
          <cell r="H576" t="str">
            <v>...</v>
          </cell>
          <cell r="I576" t="str">
            <v>...</v>
          </cell>
          <cell r="J576" t="str">
            <v>...</v>
          </cell>
          <cell r="K576" t="str">
            <v>...</v>
          </cell>
          <cell r="L576" t="str">
            <v>...</v>
          </cell>
          <cell r="M576" t="str">
            <v>...</v>
          </cell>
          <cell r="N576" t="str">
            <v>...</v>
          </cell>
          <cell r="O576" t="str">
            <v>...</v>
          </cell>
          <cell r="P576" t="str">
            <v>...</v>
          </cell>
          <cell r="Q576" t="str">
            <v>...</v>
          </cell>
          <cell r="R576" t="str">
            <v>...</v>
          </cell>
          <cell r="S576" t="str">
            <v>...</v>
          </cell>
          <cell r="T576" t="str">
            <v>...</v>
          </cell>
          <cell r="U576" t="str">
            <v>...</v>
          </cell>
          <cell r="V576" t="str">
            <v>...</v>
          </cell>
          <cell r="W576" t="str">
            <v>...</v>
          </cell>
          <cell r="X576" t="str">
            <v>...</v>
          </cell>
          <cell r="Y576" t="str">
            <v>...</v>
          </cell>
          <cell r="Z576" t="str">
            <v>...</v>
          </cell>
        </row>
        <row r="577">
          <cell r="A577" t="e">
            <v>#VALUE!</v>
          </cell>
          <cell r="B577">
            <v>0</v>
          </cell>
          <cell r="C577">
            <v>0</v>
          </cell>
          <cell r="D577">
            <v>0</v>
          </cell>
          <cell r="E577">
            <v>0</v>
          </cell>
          <cell r="F577" t="str">
            <v>...</v>
          </cell>
          <cell r="G577" t="str">
            <v>...</v>
          </cell>
          <cell r="H577" t="str">
            <v>...</v>
          </cell>
          <cell r="I577" t="str">
            <v>...</v>
          </cell>
          <cell r="J577" t="str">
            <v>...</v>
          </cell>
          <cell r="K577" t="str">
            <v>...</v>
          </cell>
          <cell r="L577" t="str">
            <v>...</v>
          </cell>
          <cell r="M577" t="str">
            <v>...</v>
          </cell>
          <cell r="N577" t="str">
            <v>...</v>
          </cell>
          <cell r="O577" t="str">
            <v>...</v>
          </cell>
          <cell r="P577" t="str">
            <v>...</v>
          </cell>
          <cell r="Q577" t="str">
            <v>...</v>
          </cell>
          <cell r="R577" t="str">
            <v>...</v>
          </cell>
          <cell r="S577" t="str">
            <v>...</v>
          </cell>
          <cell r="T577" t="str">
            <v>...</v>
          </cell>
          <cell r="U577" t="str">
            <v>...</v>
          </cell>
          <cell r="V577" t="str">
            <v>...</v>
          </cell>
          <cell r="W577" t="str">
            <v>...</v>
          </cell>
          <cell r="X577" t="str">
            <v>...</v>
          </cell>
          <cell r="Y577" t="str">
            <v>...</v>
          </cell>
          <cell r="Z577" t="str">
            <v>...</v>
          </cell>
        </row>
        <row r="578">
          <cell r="A578" t="e">
            <v>#VALUE!</v>
          </cell>
          <cell r="B578">
            <v>0</v>
          </cell>
          <cell r="C578">
            <v>0</v>
          </cell>
          <cell r="D578">
            <v>0</v>
          </cell>
          <cell r="E578">
            <v>0</v>
          </cell>
          <cell r="F578" t="str">
            <v>...</v>
          </cell>
          <cell r="G578" t="str">
            <v>...</v>
          </cell>
          <cell r="H578" t="str">
            <v>...</v>
          </cell>
          <cell r="I578" t="str">
            <v>...</v>
          </cell>
          <cell r="J578" t="str">
            <v>...</v>
          </cell>
          <cell r="K578" t="str">
            <v>...</v>
          </cell>
          <cell r="L578" t="str">
            <v>...</v>
          </cell>
          <cell r="M578" t="str">
            <v>...</v>
          </cell>
          <cell r="N578" t="str">
            <v>...</v>
          </cell>
          <cell r="O578" t="str">
            <v>...</v>
          </cell>
          <cell r="P578" t="str">
            <v>...</v>
          </cell>
          <cell r="Q578" t="str">
            <v>...</v>
          </cell>
          <cell r="R578" t="str">
            <v>...</v>
          </cell>
          <cell r="S578" t="str">
            <v>...</v>
          </cell>
          <cell r="T578" t="str">
            <v>...</v>
          </cell>
          <cell r="U578" t="str">
            <v>...</v>
          </cell>
          <cell r="V578" t="str">
            <v>...</v>
          </cell>
          <cell r="W578" t="str">
            <v>...</v>
          </cell>
          <cell r="X578" t="str">
            <v>...</v>
          </cell>
          <cell r="Y578" t="str">
            <v>...</v>
          </cell>
          <cell r="Z578" t="str">
            <v>...</v>
          </cell>
        </row>
        <row r="579">
          <cell r="A579" t="e">
            <v>#VALUE!</v>
          </cell>
          <cell r="B579">
            <v>0</v>
          </cell>
          <cell r="C579">
            <v>0</v>
          </cell>
          <cell r="D579">
            <v>0</v>
          </cell>
          <cell r="E579">
            <v>0</v>
          </cell>
          <cell r="F579" t="str">
            <v>...</v>
          </cell>
          <cell r="G579" t="str">
            <v>...</v>
          </cell>
          <cell r="H579" t="str">
            <v>...</v>
          </cell>
          <cell r="I579" t="str">
            <v>...</v>
          </cell>
          <cell r="J579" t="str">
            <v>...</v>
          </cell>
          <cell r="K579" t="str">
            <v>...</v>
          </cell>
          <cell r="L579" t="str">
            <v>...</v>
          </cell>
          <cell r="M579" t="str">
            <v>...</v>
          </cell>
          <cell r="N579" t="str">
            <v>...</v>
          </cell>
          <cell r="O579" t="str">
            <v>...</v>
          </cell>
          <cell r="P579" t="str">
            <v>...</v>
          </cell>
          <cell r="Q579" t="str">
            <v>...</v>
          </cell>
          <cell r="R579" t="str">
            <v>...</v>
          </cell>
          <cell r="S579" t="str">
            <v>...</v>
          </cell>
          <cell r="T579" t="str">
            <v>...</v>
          </cell>
          <cell r="U579" t="str">
            <v>...</v>
          </cell>
          <cell r="V579" t="str">
            <v>...</v>
          </cell>
          <cell r="W579" t="str">
            <v>...</v>
          </cell>
          <cell r="X579" t="str">
            <v>...</v>
          </cell>
          <cell r="Y579" t="str">
            <v>...</v>
          </cell>
          <cell r="Z579" t="str">
            <v>...</v>
          </cell>
        </row>
        <row r="580">
          <cell r="A580" t="e">
            <v>#VALUE!</v>
          </cell>
          <cell r="B580">
            <v>0</v>
          </cell>
          <cell r="C580">
            <v>0</v>
          </cell>
          <cell r="D580">
            <v>0</v>
          </cell>
          <cell r="E580">
            <v>0</v>
          </cell>
          <cell r="F580" t="str">
            <v>...</v>
          </cell>
          <cell r="G580" t="str">
            <v>...</v>
          </cell>
          <cell r="H580" t="str">
            <v>...</v>
          </cell>
          <cell r="I580" t="str">
            <v>...</v>
          </cell>
          <cell r="J580" t="str">
            <v>...</v>
          </cell>
          <cell r="K580" t="str">
            <v>...</v>
          </cell>
          <cell r="L580" t="str">
            <v>...</v>
          </cell>
          <cell r="M580" t="str">
            <v>...</v>
          </cell>
          <cell r="N580" t="str">
            <v>...</v>
          </cell>
          <cell r="O580" t="str">
            <v>...</v>
          </cell>
          <cell r="P580" t="str">
            <v>...</v>
          </cell>
          <cell r="Q580" t="str">
            <v>...</v>
          </cell>
          <cell r="R580" t="str">
            <v>...</v>
          </cell>
          <cell r="S580" t="str">
            <v>...</v>
          </cell>
          <cell r="T580" t="str">
            <v>...</v>
          </cell>
          <cell r="U580" t="str">
            <v>...</v>
          </cell>
          <cell r="V580" t="str">
            <v>...</v>
          </cell>
          <cell r="W580" t="str">
            <v>...</v>
          </cell>
          <cell r="X580" t="str">
            <v>...</v>
          </cell>
          <cell r="Y580" t="str">
            <v>...</v>
          </cell>
          <cell r="Z580" t="str">
            <v>...</v>
          </cell>
        </row>
        <row r="581">
          <cell r="A581" t="e">
            <v>#VALUE!</v>
          </cell>
          <cell r="B581">
            <v>0</v>
          </cell>
          <cell r="C581">
            <v>0</v>
          </cell>
          <cell r="D581">
            <v>0</v>
          </cell>
          <cell r="E581">
            <v>0</v>
          </cell>
          <cell r="F581" t="str">
            <v>...</v>
          </cell>
          <cell r="G581" t="str">
            <v>...</v>
          </cell>
          <cell r="H581" t="str">
            <v>...</v>
          </cell>
          <cell r="I581" t="str">
            <v>...</v>
          </cell>
          <cell r="J581" t="str">
            <v>...</v>
          </cell>
          <cell r="K581" t="str">
            <v>...</v>
          </cell>
          <cell r="L581" t="str">
            <v>...</v>
          </cell>
          <cell r="M581" t="str">
            <v>...</v>
          </cell>
          <cell r="N581" t="str">
            <v>...</v>
          </cell>
          <cell r="O581" t="str">
            <v>...</v>
          </cell>
          <cell r="P581" t="str">
            <v>...</v>
          </cell>
          <cell r="Q581" t="str">
            <v>...</v>
          </cell>
          <cell r="R581" t="str">
            <v>...</v>
          </cell>
          <cell r="S581" t="str">
            <v>...</v>
          </cell>
          <cell r="T581" t="str">
            <v>...</v>
          </cell>
          <cell r="U581" t="str">
            <v>...</v>
          </cell>
          <cell r="V581" t="str">
            <v>...</v>
          </cell>
          <cell r="W581" t="str">
            <v>...</v>
          </cell>
          <cell r="X581" t="str">
            <v>...</v>
          </cell>
          <cell r="Y581" t="str">
            <v>...</v>
          </cell>
          <cell r="Z581" t="str">
            <v>...</v>
          </cell>
        </row>
        <row r="582">
          <cell r="A582" t="e">
            <v>#VALUE!</v>
          </cell>
          <cell r="B582">
            <v>0</v>
          </cell>
          <cell r="C582">
            <v>0</v>
          </cell>
          <cell r="D582">
            <v>0</v>
          </cell>
          <cell r="E582">
            <v>0</v>
          </cell>
          <cell r="F582" t="str">
            <v>...</v>
          </cell>
          <cell r="G582" t="str">
            <v>...</v>
          </cell>
          <cell r="H582" t="str">
            <v>...</v>
          </cell>
          <cell r="I582" t="str">
            <v>...</v>
          </cell>
          <cell r="J582" t="str">
            <v>...</v>
          </cell>
          <cell r="K582" t="str">
            <v>...</v>
          </cell>
          <cell r="L582" t="str">
            <v>...</v>
          </cell>
          <cell r="M582" t="str">
            <v>...</v>
          </cell>
          <cell r="N582" t="str">
            <v>...</v>
          </cell>
          <cell r="O582" t="str">
            <v>...</v>
          </cell>
          <cell r="P582" t="str">
            <v>...</v>
          </cell>
          <cell r="Q582" t="str">
            <v>...</v>
          </cell>
          <cell r="R582" t="str">
            <v>...</v>
          </cell>
          <cell r="S582" t="str">
            <v>...</v>
          </cell>
          <cell r="T582" t="str">
            <v>...</v>
          </cell>
          <cell r="U582" t="str">
            <v>...</v>
          </cell>
          <cell r="V582" t="str">
            <v>...</v>
          </cell>
          <cell r="W582" t="str">
            <v>...</v>
          </cell>
          <cell r="X582" t="str">
            <v>...</v>
          </cell>
          <cell r="Y582" t="str">
            <v>...</v>
          </cell>
          <cell r="Z582" t="str">
            <v>...</v>
          </cell>
        </row>
        <row r="583">
          <cell r="A583" t="e">
            <v>#VALUE!</v>
          </cell>
          <cell r="B583">
            <v>0</v>
          </cell>
          <cell r="C583">
            <v>0</v>
          </cell>
          <cell r="D583">
            <v>0</v>
          </cell>
          <cell r="E583">
            <v>0</v>
          </cell>
          <cell r="F583" t="str">
            <v>...</v>
          </cell>
          <cell r="G583" t="str">
            <v>...</v>
          </cell>
          <cell r="H583" t="str">
            <v>...</v>
          </cell>
          <cell r="I583" t="str">
            <v>...</v>
          </cell>
          <cell r="J583" t="str">
            <v>...</v>
          </cell>
          <cell r="K583" t="str">
            <v>...</v>
          </cell>
          <cell r="L583" t="str">
            <v>...</v>
          </cell>
          <cell r="M583" t="str">
            <v>...</v>
          </cell>
          <cell r="N583" t="str">
            <v>...</v>
          </cell>
          <cell r="O583" t="str">
            <v>...</v>
          </cell>
          <cell r="P583" t="str">
            <v>...</v>
          </cell>
          <cell r="Q583" t="str">
            <v>...</v>
          </cell>
          <cell r="R583" t="str">
            <v>...</v>
          </cell>
          <cell r="S583" t="str">
            <v>...</v>
          </cell>
          <cell r="T583" t="str">
            <v>...</v>
          </cell>
          <cell r="U583" t="str">
            <v>...</v>
          </cell>
          <cell r="V583" t="str">
            <v>...</v>
          </cell>
          <cell r="W583" t="str">
            <v>...</v>
          </cell>
          <cell r="X583" t="str">
            <v>...</v>
          </cell>
          <cell r="Y583" t="str">
            <v>...</v>
          </cell>
          <cell r="Z583" t="str">
            <v>...</v>
          </cell>
        </row>
        <row r="584">
          <cell r="A584" t="e">
            <v>#VALUE!</v>
          </cell>
          <cell r="B584">
            <v>0</v>
          </cell>
          <cell r="C584">
            <v>0</v>
          </cell>
          <cell r="D584">
            <v>0</v>
          </cell>
          <cell r="E584">
            <v>0</v>
          </cell>
          <cell r="F584" t="str">
            <v>...</v>
          </cell>
          <cell r="G584" t="str">
            <v>...</v>
          </cell>
          <cell r="H584" t="str">
            <v>...</v>
          </cell>
          <cell r="I584" t="str">
            <v>...</v>
          </cell>
          <cell r="J584" t="str">
            <v>...</v>
          </cell>
          <cell r="K584" t="str">
            <v>...</v>
          </cell>
          <cell r="L584" t="str">
            <v>...</v>
          </cell>
          <cell r="M584" t="str">
            <v>...</v>
          </cell>
          <cell r="N584" t="str">
            <v>...</v>
          </cell>
          <cell r="O584" t="str">
            <v>...</v>
          </cell>
          <cell r="P584" t="str">
            <v>...</v>
          </cell>
          <cell r="Q584" t="str">
            <v>...</v>
          </cell>
          <cell r="R584" t="str">
            <v>...</v>
          </cell>
          <cell r="S584" t="str">
            <v>...</v>
          </cell>
          <cell r="T584" t="str">
            <v>...</v>
          </cell>
          <cell r="U584" t="str">
            <v>...</v>
          </cell>
          <cell r="V584" t="str">
            <v>...</v>
          </cell>
          <cell r="W584" t="str">
            <v>...</v>
          </cell>
          <cell r="X584" t="str">
            <v>...</v>
          </cell>
          <cell r="Y584" t="str">
            <v>...</v>
          </cell>
          <cell r="Z584" t="str">
            <v>...</v>
          </cell>
        </row>
        <row r="585">
          <cell r="A585" t="e">
            <v>#VALUE!</v>
          </cell>
          <cell r="B585">
            <v>0</v>
          </cell>
          <cell r="C585">
            <v>0</v>
          </cell>
          <cell r="D585">
            <v>0</v>
          </cell>
          <cell r="E585">
            <v>0</v>
          </cell>
          <cell r="F585" t="str">
            <v>...</v>
          </cell>
          <cell r="G585" t="str">
            <v>...</v>
          </cell>
          <cell r="H585" t="str">
            <v>...</v>
          </cell>
          <cell r="I585" t="str">
            <v>...</v>
          </cell>
          <cell r="J585" t="str">
            <v>...</v>
          </cell>
          <cell r="K585" t="str">
            <v>...</v>
          </cell>
          <cell r="L585" t="str">
            <v>...</v>
          </cell>
          <cell r="M585" t="str">
            <v>...</v>
          </cell>
          <cell r="N585" t="str">
            <v>...</v>
          </cell>
          <cell r="O585" t="str">
            <v>...</v>
          </cell>
          <cell r="P585" t="str">
            <v>...</v>
          </cell>
          <cell r="Q585" t="str">
            <v>...</v>
          </cell>
          <cell r="R585" t="str">
            <v>...</v>
          </cell>
          <cell r="S585" t="str">
            <v>...</v>
          </cell>
          <cell r="T585" t="str">
            <v>...</v>
          </cell>
          <cell r="U585" t="str">
            <v>...</v>
          </cell>
          <cell r="V585" t="str">
            <v>...</v>
          </cell>
          <cell r="W585" t="str">
            <v>...</v>
          </cell>
          <cell r="X585" t="str">
            <v>...</v>
          </cell>
          <cell r="Y585" t="str">
            <v>...</v>
          </cell>
          <cell r="Z585" t="str">
            <v>...</v>
          </cell>
        </row>
        <row r="586">
          <cell r="A586" t="e">
            <v>#VALUE!</v>
          </cell>
          <cell r="B586">
            <v>0</v>
          </cell>
          <cell r="C586">
            <v>0</v>
          </cell>
          <cell r="D586">
            <v>0</v>
          </cell>
          <cell r="E586">
            <v>0</v>
          </cell>
          <cell r="F586" t="str">
            <v>...</v>
          </cell>
          <cell r="G586" t="str">
            <v>...</v>
          </cell>
          <cell r="H586" t="str">
            <v>...</v>
          </cell>
          <cell r="I586" t="str">
            <v>...</v>
          </cell>
          <cell r="J586" t="str">
            <v>...</v>
          </cell>
          <cell r="K586" t="str">
            <v>...</v>
          </cell>
          <cell r="L586" t="str">
            <v>...</v>
          </cell>
          <cell r="M586" t="str">
            <v>...</v>
          </cell>
          <cell r="N586" t="str">
            <v>...</v>
          </cell>
          <cell r="O586" t="str">
            <v>...</v>
          </cell>
          <cell r="P586" t="str">
            <v>...</v>
          </cell>
          <cell r="Q586" t="str">
            <v>...</v>
          </cell>
          <cell r="R586" t="str">
            <v>...</v>
          </cell>
          <cell r="S586" t="str">
            <v>...</v>
          </cell>
          <cell r="T586" t="str">
            <v>...</v>
          </cell>
          <cell r="U586" t="str">
            <v>...</v>
          </cell>
          <cell r="V586" t="str">
            <v>...</v>
          </cell>
          <cell r="W586" t="str">
            <v>...</v>
          </cell>
          <cell r="X586" t="str">
            <v>...</v>
          </cell>
          <cell r="Y586" t="str">
            <v>...</v>
          </cell>
          <cell r="Z586" t="str">
            <v>...</v>
          </cell>
        </row>
        <row r="587">
          <cell r="A587" t="e">
            <v>#VALUE!</v>
          </cell>
          <cell r="B587">
            <v>0</v>
          </cell>
          <cell r="C587">
            <v>0</v>
          </cell>
          <cell r="D587">
            <v>0</v>
          </cell>
          <cell r="E587">
            <v>0</v>
          </cell>
          <cell r="F587" t="str">
            <v>...</v>
          </cell>
          <cell r="G587" t="str">
            <v>...</v>
          </cell>
          <cell r="H587" t="str">
            <v>...</v>
          </cell>
          <cell r="I587" t="str">
            <v>...</v>
          </cell>
          <cell r="J587" t="str">
            <v>...</v>
          </cell>
          <cell r="K587" t="str">
            <v>...</v>
          </cell>
          <cell r="L587" t="str">
            <v>...</v>
          </cell>
          <cell r="M587" t="str">
            <v>...</v>
          </cell>
          <cell r="N587" t="str">
            <v>...</v>
          </cell>
          <cell r="O587" t="str">
            <v>...</v>
          </cell>
          <cell r="P587" t="str">
            <v>...</v>
          </cell>
          <cell r="Q587" t="str">
            <v>...</v>
          </cell>
          <cell r="R587" t="str">
            <v>...</v>
          </cell>
          <cell r="S587" t="str">
            <v>...</v>
          </cell>
          <cell r="T587" t="str">
            <v>...</v>
          </cell>
          <cell r="U587" t="str">
            <v>...</v>
          </cell>
          <cell r="V587" t="str">
            <v>...</v>
          </cell>
          <cell r="W587" t="str">
            <v>...</v>
          </cell>
          <cell r="X587" t="str">
            <v>...</v>
          </cell>
          <cell r="Y587" t="str">
            <v>...</v>
          </cell>
          <cell r="Z587" t="str">
            <v>...</v>
          </cell>
        </row>
        <row r="588">
          <cell r="A588" t="e">
            <v>#VALUE!</v>
          </cell>
          <cell r="B588">
            <v>0</v>
          </cell>
          <cell r="C588">
            <v>0</v>
          </cell>
          <cell r="D588">
            <v>0</v>
          </cell>
          <cell r="E588">
            <v>0</v>
          </cell>
          <cell r="F588" t="str">
            <v>...</v>
          </cell>
          <cell r="G588" t="str">
            <v>...</v>
          </cell>
          <cell r="H588" t="str">
            <v>...</v>
          </cell>
          <cell r="I588" t="str">
            <v>...</v>
          </cell>
          <cell r="J588" t="str">
            <v>...</v>
          </cell>
          <cell r="K588" t="str">
            <v>...</v>
          </cell>
          <cell r="L588" t="str">
            <v>...</v>
          </cell>
          <cell r="M588" t="str">
            <v>...</v>
          </cell>
          <cell r="N588" t="str">
            <v>...</v>
          </cell>
          <cell r="O588" t="str">
            <v>...</v>
          </cell>
          <cell r="P588" t="str">
            <v>...</v>
          </cell>
          <cell r="Q588" t="str">
            <v>...</v>
          </cell>
          <cell r="R588" t="str">
            <v>...</v>
          </cell>
          <cell r="S588" t="str">
            <v>...</v>
          </cell>
          <cell r="T588" t="str">
            <v>...</v>
          </cell>
          <cell r="U588" t="str">
            <v>...</v>
          </cell>
          <cell r="V588" t="str">
            <v>...</v>
          </cell>
          <cell r="W588" t="str">
            <v>...</v>
          </cell>
          <cell r="X588" t="str">
            <v>...</v>
          </cell>
          <cell r="Y588" t="str">
            <v>...</v>
          </cell>
          <cell r="Z588" t="str">
            <v>...</v>
          </cell>
        </row>
        <row r="589">
          <cell r="A589" t="e">
            <v>#VALUE!</v>
          </cell>
          <cell r="B589">
            <v>0</v>
          </cell>
          <cell r="C589">
            <v>0</v>
          </cell>
          <cell r="D589">
            <v>0</v>
          </cell>
          <cell r="E589">
            <v>0</v>
          </cell>
          <cell r="F589" t="str">
            <v>...</v>
          </cell>
          <cell r="G589" t="str">
            <v>...</v>
          </cell>
          <cell r="H589" t="str">
            <v>...</v>
          </cell>
          <cell r="I589" t="str">
            <v>...</v>
          </cell>
          <cell r="J589" t="str">
            <v>...</v>
          </cell>
          <cell r="K589" t="str">
            <v>...</v>
          </cell>
          <cell r="L589" t="str">
            <v>...</v>
          </cell>
          <cell r="M589" t="str">
            <v>...</v>
          </cell>
          <cell r="N589" t="str">
            <v>...</v>
          </cell>
          <cell r="O589" t="str">
            <v>...</v>
          </cell>
          <cell r="P589" t="str">
            <v>...</v>
          </cell>
          <cell r="Q589" t="str">
            <v>...</v>
          </cell>
          <cell r="R589" t="str">
            <v>...</v>
          </cell>
          <cell r="S589" t="str">
            <v>...</v>
          </cell>
          <cell r="T589" t="str">
            <v>...</v>
          </cell>
          <cell r="U589" t="str">
            <v>...</v>
          </cell>
          <cell r="V589" t="str">
            <v>...</v>
          </cell>
          <cell r="W589" t="str">
            <v>...</v>
          </cell>
          <cell r="X589" t="str">
            <v>...</v>
          </cell>
          <cell r="Y589" t="str">
            <v>...</v>
          </cell>
          <cell r="Z589" t="str">
            <v>...</v>
          </cell>
        </row>
        <row r="590">
          <cell r="A590" t="e">
            <v>#VALUE!</v>
          </cell>
          <cell r="B590">
            <v>0</v>
          </cell>
          <cell r="C590">
            <v>0</v>
          </cell>
          <cell r="D590">
            <v>0</v>
          </cell>
          <cell r="E590">
            <v>0</v>
          </cell>
          <cell r="F590" t="str">
            <v>...</v>
          </cell>
          <cell r="G590" t="str">
            <v>...</v>
          </cell>
          <cell r="H590" t="str">
            <v>...</v>
          </cell>
          <cell r="I590" t="str">
            <v>...</v>
          </cell>
          <cell r="J590" t="str">
            <v>...</v>
          </cell>
          <cell r="K590" t="str">
            <v>...</v>
          </cell>
          <cell r="L590" t="str">
            <v>...</v>
          </cell>
          <cell r="M590" t="str">
            <v>...</v>
          </cell>
          <cell r="N590" t="str">
            <v>...</v>
          </cell>
          <cell r="O590" t="str">
            <v>...</v>
          </cell>
          <cell r="P590" t="str">
            <v>...</v>
          </cell>
          <cell r="Q590" t="str">
            <v>...</v>
          </cell>
          <cell r="R590" t="str">
            <v>...</v>
          </cell>
          <cell r="S590" t="str">
            <v>...</v>
          </cell>
          <cell r="T590" t="str">
            <v>...</v>
          </cell>
          <cell r="U590" t="str">
            <v>...</v>
          </cell>
          <cell r="V590" t="str">
            <v>...</v>
          </cell>
          <cell r="W590" t="str">
            <v>...</v>
          </cell>
          <cell r="X590" t="str">
            <v>...</v>
          </cell>
          <cell r="Y590" t="str">
            <v>...</v>
          </cell>
          <cell r="Z590" t="str">
            <v>...</v>
          </cell>
        </row>
        <row r="591">
          <cell r="A591" t="e">
            <v>#VALUE!</v>
          </cell>
          <cell r="B591">
            <v>0</v>
          </cell>
          <cell r="C591">
            <v>0</v>
          </cell>
          <cell r="D591">
            <v>0</v>
          </cell>
          <cell r="E591">
            <v>0</v>
          </cell>
          <cell r="F591" t="str">
            <v>...</v>
          </cell>
          <cell r="G591" t="str">
            <v>...</v>
          </cell>
          <cell r="H591" t="str">
            <v>...</v>
          </cell>
          <cell r="I591" t="str">
            <v>...</v>
          </cell>
          <cell r="J591" t="str">
            <v>...</v>
          </cell>
          <cell r="K591" t="str">
            <v>...</v>
          </cell>
          <cell r="L591" t="str">
            <v>...</v>
          </cell>
          <cell r="M591" t="str">
            <v>...</v>
          </cell>
          <cell r="N591" t="str">
            <v>...</v>
          </cell>
          <cell r="O591" t="str">
            <v>...</v>
          </cell>
          <cell r="P591" t="str">
            <v>...</v>
          </cell>
          <cell r="Q591" t="str">
            <v>...</v>
          </cell>
          <cell r="R591" t="str">
            <v>...</v>
          </cell>
          <cell r="S591" t="str">
            <v>...</v>
          </cell>
          <cell r="T591" t="str">
            <v>...</v>
          </cell>
          <cell r="U591" t="str">
            <v>...</v>
          </cell>
          <cell r="V591" t="str">
            <v>...</v>
          </cell>
          <cell r="W591" t="str">
            <v>...</v>
          </cell>
          <cell r="X591" t="str">
            <v>...</v>
          </cell>
          <cell r="Y591" t="str">
            <v>...</v>
          </cell>
          <cell r="Z591" t="str">
            <v>...</v>
          </cell>
        </row>
        <row r="592">
          <cell r="A592" t="e">
            <v>#VALUE!</v>
          </cell>
          <cell r="B592">
            <v>0</v>
          </cell>
          <cell r="C592">
            <v>0</v>
          </cell>
          <cell r="D592">
            <v>0</v>
          </cell>
          <cell r="E592">
            <v>0</v>
          </cell>
          <cell r="F592" t="str">
            <v>...</v>
          </cell>
          <cell r="G592" t="str">
            <v>...</v>
          </cell>
          <cell r="H592" t="str">
            <v>...</v>
          </cell>
          <cell r="I592" t="str">
            <v>...</v>
          </cell>
          <cell r="J592" t="str">
            <v>...</v>
          </cell>
          <cell r="K592" t="str">
            <v>...</v>
          </cell>
          <cell r="L592" t="str">
            <v>...</v>
          </cell>
          <cell r="M592" t="str">
            <v>...</v>
          </cell>
          <cell r="N592" t="str">
            <v>...</v>
          </cell>
          <cell r="O592" t="str">
            <v>...</v>
          </cell>
          <cell r="P592" t="str">
            <v>...</v>
          </cell>
          <cell r="Q592" t="str">
            <v>...</v>
          </cell>
          <cell r="R592" t="str">
            <v>...</v>
          </cell>
          <cell r="S592" t="str">
            <v>...</v>
          </cell>
          <cell r="T592" t="str">
            <v>...</v>
          </cell>
          <cell r="U592" t="str">
            <v>...</v>
          </cell>
          <cell r="V592" t="str">
            <v>...</v>
          </cell>
          <cell r="W592" t="str">
            <v>...</v>
          </cell>
          <cell r="X592" t="str">
            <v>...</v>
          </cell>
          <cell r="Y592" t="str">
            <v>...</v>
          </cell>
          <cell r="Z592" t="str">
            <v>...</v>
          </cell>
        </row>
        <row r="593">
          <cell r="A593" t="e">
            <v>#VALUE!</v>
          </cell>
          <cell r="B593">
            <v>0</v>
          </cell>
          <cell r="C593">
            <v>0</v>
          </cell>
          <cell r="D593">
            <v>0</v>
          </cell>
          <cell r="E593">
            <v>0</v>
          </cell>
          <cell r="F593" t="str">
            <v>...</v>
          </cell>
          <cell r="G593" t="str">
            <v>...</v>
          </cell>
          <cell r="H593" t="str">
            <v>...</v>
          </cell>
          <cell r="I593" t="str">
            <v>...</v>
          </cell>
          <cell r="J593" t="str">
            <v>...</v>
          </cell>
          <cell r="K593" t="str">
            <v>...</v>
          </cell>
          <cell r="L593" t="str">
            <v>...</v>
          </cell>
          <cell r="M593" t="str">
            <v>...</v>
          </cell>
          <cell r="N593" t="str">
            <v>...</v>
          </cell>
          <cell r="O593" t="str">
            <v>...</v>
          </cell>
          <cell r="P593" t="str">
            <v>...</v>
          </cell>
          <cell r="Q593" t="str">
            <v>...</v>
          </cell>
          <cell r="R593" t="str">
            <v>...</v>
          </cell>
          <cell r="S593" t="str">
            <v>...</v>
          </cell>
          <cell r="T593" t="str">
            <v>...</v>
          </cell>
          <cell r="U593" t="str">
            <v>...</v>
          </cell>
          <cell r="V593" t="str">
            <v>...</v>
          </cell>
          <cell r="W593" t="str">
            <v>...</v>
          </cell>
          <cell r="X593" t="str">
            <v>...</v>
          </cell>
          <cell r="Y593" t="str">
            <v>...</v>
          </cell>
          <cell r="Z593" t="str">
            <v>...</v>
          </cell>
        </row>
        <row r="594">
          <cell r="A594" t="e">
            <v>#VALUE!</v>
          </cell>
          <cell r="B594">
            <v>0</v>
          </cell>
          <cell r="C594">
            <v>0</v>
          </cell>
          <cell r="D594">
            <v>0</v>
          </cell>
          <cell r="E594">
            <v>0</v>
          </cell>
          <cell r="F594" t="str">
            <v>...</v>
          </cell>
          <cell r="G594" t="str">
            <v>...</v>
          </cell>
          <cell r="H594" t="str">
            <v>...</v>
          </cell>
          <cell r="I594" t="str">
            <v>...</v>
          </cell>
          <cell r="J594" t="str">
            <v>...</v>
          </cell>
          <cell r="K594" t="str">
            <v>...</v>
          </cell>
          <cell r="L594" t="str">
            <v>...</v>
          </cell>
          <cell r="M594" t="str">
            <v>...</v>
          </cell>
          <cell r="N594" t="str">
            <v>...</v>
          </cell>
          <cell r="O594" t="str">
            <v>...</v>
          </cell>
          <cell r="P594" t="str">
            <v>...</v>
          </cell>
          <cell r="Q594" t="str">
            <v>...</v>
          </cell>
          <cell r="R594" t="str">
            <v>...</v>
          </cell>
          <cell r="S594" t="str">
            <v>...</v>
          </cell>
          <cell r="T594" t="str">
            <v>...</v>
          </cell>
          <cell r="U594" t="str">
            <v>...</v>
          </cell>
          <cell r="V594" t="str">
            <v>...</v>
          </cell>
          <cell r="W594" t="str">
            <v>...</v>
          </cell>
          <cell r="X594" t="str">
            <v>...</v>
          </cell>
          <cell r="Y594" t="str">
            <v>...</v>
          </cell>
          <cell r="Z594" t="str">
            <v>...</v>
          </cell>
        </row>
        <row r="595">
          <cell r="A595" t="e">
            <v>#VALUE!</v>
          </cell>
          <cell r="B595">
            <v>0</v>
          </cell>
          <cell r="C595">
            <v>0</v>
          </cell>
          <cell r="D595">
            <v>0</v>
          </cell>
          <cell r="E595">
            <v>0</v>
          </cell>
          <cell r="F595" t="str">
            <v>...</v>
          </cell>
          <cell r="G595" t="str">
            <v>...</v>
          </cell>
          <cell r="H595" t="str">
            <v>...</v>
          </cell>
          <cell r="I595" t="str">
            <v>...</v>
          </cell>
          <cell r="J595" t="str">
            <v>...</v>
          </cell>
          <cell r="K595" t="str">
            <v>...</v>
          </cell>
          <cell r="L595" t="str">
            <v>...</v>
          </cell>
          <cell r="M595" t="str">
            <v>...</v>
          </cell>
          <cell r="N595" t="str">
            <v>...</v>
          </cell>
          <cell r="O595" t="str">
            <v>...</v>
          </cell>
          <cell r="P595" t="str">
            <v>...</v>
          </cell>
          <cell r="Q595" t="str">
            <v>...</v>
          </cell>
          <cell r="R595" t="str">
            <v>...</v>
          </cell>
          <cell r="S595" t="str">
            <v>...</v>
          </cell>
          <cell r="T595" t="str">
            <v>...</v>
          </cell>
          <cell r="U595" t="str">
            <v>...</v>
          </cell>
          <cell r="V595" t="str">
            <v>...</v>
          </cell>
          <cell r="W595" t="str">
            <v>...</v>
          </cell>
          <cell r="X595" t="str">
            <v>...</v>
          </cell>
          <cell r="Y595" t="str">
            <v>...</v>
          </cell>
          <cell r="Z595" t="str">
            <v>...</v>
          </cell>
        </row>
        <row r="596">
          <cell r="A596" t="e">
            <v>#VALUE!</v>
          </cell>
          <cell r="B596">
            <v>0</v>
          </cell>
          <cell r="C596">
            <v>0</v>
          </cell>
          <cell r="D596">
            <v>0</v>
          </cell>
          <cell r="E596">
            <v>0</v>
          </cell>
          <cell r="F596" t="str">
            <v>...</v>
          </cell>
          <cell r="G596" t="str">
            <v>...</v>
          </cell>
          <cell r="H596" t="str">
            <v>...</v>
          </cell>
          <cell r="I596" t="str">
            <v>...</v>
          </cell>
          <cell r="J596" t="str">
            <v>...</v>
          </cell>
          <cell r="K596" t="str">
            <v>...</v>
          </cell>
          <cell r="L596" t="str">
            <v>...</v>
          </cell>
          <cell r="M596" t="str">
            <v>...</v>
          </cell>
          <cell r="N596" t="str">
            <v>...</v>
          </cell>
          <cell r="O596" t="str">
            <v>...</v>
          </cell>
          <cell r="P596" t="str">
            <v>...</v>
          </cell>
          <cell r="Q596" t="str">
            <v>...</v>
          </cell>
          <cell r="R596" t="str">
            <v>...</v>
          </cell>
          <cell r="S596" t="str">
            <v>...</v>
          </cell>
          <cell r="T596" t="str">
            <v>...</v>
          </cell>
          <cell r="U596" t="str">
            <v>...</v>
          </cell>
          <cell r="V596" t="str">
            <v>...</v>
          </cell>
          <cell r="W596" t="str">
            <v>...</v>
          </cell>
          <cell r="X596" t="str">
            <v>...</v>
          </cell>
          <cell r="Y596" t="str">
            <v>...</v>
          </cell>
          <cell r="Z596" t="str">
            <v>...</v>
          </cell>
        </row>
        <row r="597">
          <cell r="A597" t="e">
            <v>#VALUE!</v>
          </cell>
          <cell r="B597">
            <v>0</v>
          </cell>
          <cell r="C597">
            <v>0</v>
          </cell>
          <cell r="D597">
            <v>0</v>
          </cell>
          <cell r="E597">
            <v>0</v>
          </cell>
          <cell r="F597" t="str">
            <v>...</v>
          </cell>
          <cell r="G597" t="str">
            <v>...</v>
          </cell>
          <cell r="H597" t="str">
            <v>...</v>
          </cell>
          <cell r="I597" t="str">
            <v>...</v>
          </cell>
          <cell r="J597" t="str">
            <v>...</v>
          </cell>
          <cell r="K597" t="str">
            <v>...</v>
          </cell>
          <cell r="L597" t="str">
            <v>...</v>
          </cell>
          <cell r="M597" t="str">
            <v>...</v>
          </cell>
          <cell r="N597" t="str">
            <v>...</v>
          </cell>
          <cell r="O597" t="str">
            <v>...</v>
          </cell>
          <cell r="P597" t="str">
            <v>...</v>
          </cell>
          <cell r="Q597" t="str">
            <v>...</v>
          </cell>
          <cell r="R597" t="str">
            <v>...</v>
          </cell>
          <cell r="S597" t="str">
            <v>...</v>
          </cell>
          <cell r="T597" t="str">
            <v>...</v>
          </cell>
          <cell r="U597" t="str">
            <v>...</v>
          </cell>
          <cell r="V597" t="str">
            <v>...</v>
          </cell>
          <cell r="W597" t="str">
            <v>...</v>
          </cell>
          <cell r="X597" t="str">
            <v>...</v>
          </cell>
          <cell r="Y597" t="str">
            <v>...</v>
          </cell>
          <cell r="Z597" t="str">
            <v>...</v>
          </cell>
        </row>
        <row r="598">
          <cell r="A598" t="e">
            <v>#VALUE!</v>
          </cell>
          <cell r="B598">
            <v>0</v>
          </cell>
          <cell r="C598">
            <v>0</v>
          </cell>
          <cell r="D598">
            <v>0</v>
          </cell>
          <cell r="E598">
            <v>0</v>
          </cell>
          <cell r="F598" t="str">
            <v>...</v>
          </cell>
          <cell r="G598" t="str">
            <v>...</v>
          </cell>
          <cell r="H598" t="str">
            <v>...</v>
          </cell>
          <cell r="I598" t="str">
            <v>...</v>
          </cell>
          <cell r="J598" t="str">
            <v>...</v>
          </cell>
          <cell r="K598" t="str">
            <v>...</v>
          </cell>
          <cell r="L598" t="str">
            <v>...</v>
          </cell>
          <cell r="M598" t="str">
            <v>...</v>
          </cell>
          <cell r="N598" t="str">
            <v>...</v>
          </cell>
          <cell r="O598" t="str">
            <v>...</v>
          </cell>
          <cell r="P598" t="str">
            <v>...</v>
          </cell>
          <cell r="Q598" t="str">
            <v>...</v>
          </cell>
          <cell r="R598" t="str">
            <v>...</v>
          </cell>
          <cell r="S598" t="str">
            <v>...</v>
          </cell>
          <cell r="T598" t="str">
            <v>...</v>
          </cell>
          <cell r="U598" t="str">
            <v>...</v>
          </cell>
          <cell r="V598" t="str">
            <v>...</v>
          </cell>
          <cell r="W598" t="str">
            <v>...</v>
          </cell>
          <cell r="X598" t="str">
            <v>...</v>
          </cell>
          <cell r="Y598" t="str">
            <v>...</v>
          </cell>
          <cell r="Z598" t="str">
            <v>...</v>
          </cell>
        </row>
        <row r="599">
          <cell r="A599" t="e">
            <v>#VALUE!</v>
          </cell>
          <cell r="B599">
            <v>0</v>
          </cell>
          <cell r="C599">
            <v>0</v>
          </cell>
          <cell r="D599">
            <v>0</v>
          </cell>
          <cell r="E599">
            <v>0</v>
          </cell>
          <cell r="F599" t="str">
            <v>...</v>
          </cell>
          <cell r="G599" t="str">
            <v>...</v>
          </cell>
          <cell r="H599" t="str">
            <v>...</v>
          </cell>
          <cell r="I599" t="str">
            <v>...</v>
          </cell>
          <cell r="J599" t="str">
            <v>...</v>
          </cell>
          <cell r="K599" t="str">
            <v>...</v>
          </cell>
          <cell r="L599" t="str">
            <v>...</v>
          </cell>
          <cell r="M599" t="str">
            <v>...</v>
          </cell>
          <cell r="N599" t="str">
            <v>...</v>
          </cell>
          <cell r="O599" t="str">
            <v>...</v>
          </cell>
          <cell r="P599" t="str">
            <v>...</v>
          </cell>
          <cell r="Q599" t="str">
            <v>...</v>
          </cell>
          <cell r="R599" t="str">
            <v>...</v>
          </cell>
          <cell r="S599" t="str">
            <v>...</v>
          </cell>
          <cell r="T599" t="str">
            <v>...</v>
          </cell>
          <cell r="U599" t="str">
            <v>...</v>
          </cell>
          <cell r="V599" t="str">
            <v>...</v>
          </cell>
          <cell r="W599" t="str">
            <v>...</v>
          </cell>
          <cell r="X599" t="str">
            <v>...</v>
          </cell>
          <cell r="Y599" t="str">
            <v>...</v>
          </cell>
          <cell r="Z599" t="str">
            <v>...</v>
          </cell>
        </row>
        <row r="600">
          <cell r="A600" t="e">
            <v>#VALUE!</v>
          </cell>
          <cell r="B600">
            <v>0</v>
          </cell>
          <cell r="C600">
            <v>0</v>
          </cell>
          <cell r="D600">
            <v>0</v>
          </cell>
          <cell r="E600">
            <v>0</v>
          </cell>
          <cell r="F600" t="str">
            <v>...</v>
          </cell>
          <cell r="G600" t="str">
            <v>...</v>
          </cell>
          <cell r="H600" t="str">
            <v>...</v>
          </cell>
          <cell r="I600" t="str">
            <v>...</v>
          </cell>
          <cell r="J600" t="str">
            <v>...</v>
          </cell>
          <cell r="K600" t="str">
            <v>...</v>
          </cell>
          <cell r="L600" t="str">
            <v>...</v>
          </cell>
          <cell r="M600" t="str">
            <v>...</v>
          </cell>
          <cell r="N600" t="str">
            <v>...</v>
          </cell>
          <cell r="O600" t="str">
            <v>...</v>
          </cell>
          <cell r="P600" t="str">
            <v>...</v>
          </cell>
          <cell r="Q600" t="str">
            <v>...</v>
          </cell>
          <cell r="R600" t="str">
            <v>...</v>
          </cell>
          <cell r="S600" t="str">
            <v>...</v>
          </cell>
          <cell r="T600" t="str">
            <v>...</v>
          </cell>
          <cell r="U600" t="str">
            <v>...</v>
          </cell>
          <cell r="V600" t="str">
            <v>...</v>
          </cell>
          <cell r="W600" t="str">
            <v>...</v>
          </cell>
          <cell r="X600" t="str">
            <v>...</v>
          </cell>
          <cell r="Y600" t="str">
            <v>...</v>
          </cell>
          <cell r="Z600" t="str">
            <v>...</v>
          </cell>
        </row>
        <row r="601">
          <cell r="A601" t="e">
            <v>#VALUE!</v>
          </cell>
          <cell r="B601">
            <v>0</v>
          </cell>
          <cell r="C601">
            <v>0</v>
          </cell>
          <cell r="D601">
            <v>0</v>
          </cell>
          <cell r="E601">
            <v>0</v>
          </cell>
          <cell r="F601" t="str">
            <v>...</v>
          </cell>
          <cell r="G601" t="str">
            <v>...</v>
          </cell>
          <cell r="H601" t="str">
            <v>...</v>
          </cell>
          <cell r="I601" t="str">
            <v>...</v>
          </cell>
          <cell r="J601" t="str">
            <v>...</v>
          </cell>
          <cell r="K601" t="str">
            <v>...</v>
          </cell>
          <cell r="L601" t="str">
            <v>...</v>
          </cell>
          <cell r="M601" t="str">
            <v>...</v>
          </cell>
          <cell r="N601" t="str">
            <v>...</v>
          </cell>
          <cell r="O601" t="str">
            <v>...</v>
          </cell>
          <cell r="P601" t="str">
            <v>...</v>
          </cell>
          <cell r="Q601" t="str">
            <v>...</v>
          </cell>
          <cell r="R601" t="str">
            <v>...</v>
          </cell>
          <cell r="S601" t="str">
            <v>...</v>
          </cell>
          <cell r="T601" t="str">
            <v>...</v>
          </cell>
          <cell r="U601" t="str">
            <v>...</v>
          </cell>
          <cell r="V601" t="str">
            <v>...</v>
          </cell>
          <cell r="W601" t="str">
            <v>...</v>
          </cell>
          <cell r="X601" t="str">
            <v>...</v>
          </cell>
          <cell r="Y601" t="str">
            <v>...</v>
          </cell>
          <cell r="Z601" t="str">
            <v>...</v>
          </cell>
        </row>
        <row r="602">
          <cell r="A602" t="e">
            <v>#VALUE!</v>
          </cell>
          <cell r="B602">
            <v>0</v>
          </cell>
          <cell r="C602">
            <v>0</v>
          </cell>
          <cell r="D602">
            <v>0</v>
          </cell>
          <cell r="E602">
            <v>0</v>
          </cell>
          <cell r="F602" t="str">
            <v>...</v>
          </cell>
          <cell r="G602" t="str">
            <v>...</v>
          </cell>
          <cell r="H602" t="str">
            <v>...</v>
          </cell>
          <cell r="I602" t="str">
            <v>...</v>
          </cell>
          <cell r="J602" t="str">
            <v>...</v>
          </cell>
          <cell r="K602" t="str">
            <v>...</v>
          </cell>
          <cell r="L602" t="str">
            <v>...</v>
          </cell>
          <cell r="M602" t="str">
            <v>...</v>
          </cell>
          <cell r="N602" t="str">
            <v>...</v>
          </cell>
          <cell r="O602" t="str">
            <v>...</v>
          </cell>
          <cell r="P602" t="str">
            <v>...</v>
          </cell>
          <cell r="Q602" t="str">
            <v>...</v>
          </cell>
          <cell r="R602" t="str">
            <v>...</v>
          </cell>
          <cell r="S602" t="str">
            <v>...</v>
          </cell>
          <cell r="T602" t="str">
            <v>...</v>
          </cell>
          <cell r="U602" t="str">
            <v>...</v>
          </cell>
          <cell r="V602" t="str">
            <v>...</v>
          </cell>
          <cell r="W602" t="str">
            <v>...</v>
          </cell>
          <cell r="X602" t="str">
            <v>...</v>
          </cell>
          <cell r="Y602" t="str">
            <v>...</v>
          </cell>
          <cell r="Z602" t="str">
            <v>...</v>
          </cell>
        </row>
        <row r="603">
          <cell r="A603" t="e">
            <v>#VALUE!</v>
          </cell>
          <cell r="B603">
            <v>0</v>
          </cell>
          <cell r="C603">
            <v>0</v>
          </cell>
          <cell r="D603">
            <v>0</v>
          </cell>
          <cell r="E603">
            <v>0</v>
          </cell>
          <cell r="F603" t="str">
            <v>...</v>
          </cell>
          <cell r="G603" t="str">
            <v>...</v>
          </cell>
          <cell r="H603" t="str">
            <v>...</v>
          </cell>
          <cell r="I603" t="str">
            <v>...</v>
          </cell>
          <cell r="J603" t="str">
            <v>...</v>
          </cell>
          <cell r="K603" t="str">
            <v>...</v>
          </cell>
          <cell r="L603" t="str">
            <v>...</v>
          </cell>
          <cell r="M603" t="str">
            <v>...</v>
          </cell>
          <cell r="N603" t="str">
            <v>...</v>
          </cell>
          <cell r="O603" t="str">
            <v>...</v>
          </cell>
          <cell r="P603" t="str">
            <v>...</v>
          </cell>
          <cell r="Q603" t="str">
            <v>...</v>
          </cell>
          <cell r="R603" t="str">
            <v>...</v>
          </cell>
          <cell r="S603" t="str">
            <v>...</v>
          </cell>
          <cell r="T603" t="str">
            <v>...</v>
          </cell>
          <cell r="U603" t="str">
            <v>...</v>
          </cell>
          <cell r="V603" t="str">
            <v>...</v>
          </cell>
          <cell r="W603" t="str">
            <v>...</v>
          </cell>
          <cell r="X603" t="str">
            <v>...</v>
          </cell>
          <cell r="Y603" t="str">
            <v>...</v>
          </cell>
          <cell r="Z603" t="str">
            <v>...</v>
          </cell>
        </row>
        <row r="604">
          <cell r="A604" t="e">
            <v>#VALUE!</v>
          </cell>
          <cell r="B604">
            <v>0</v>
          </cell>
          <cell r="C604">
            <v>0</v>
          </cell>
          <cell r="D604">
            <v>0</v>
          </cell>
          <cell r="E604">
            <v>0</v>
          </cell>
          <cell r="F604" t="str">
            <v>...</v>
          </cell>
          <cell r="G604" t="str">
            <v>...</v>
          </cell>
          <cell r="H604" t="str">
            <v>...</v>
          </cell>
          <cell r="I604" t="str">
            <v>...</v>
          </cell>
          <cell r="J604" t="str">
            <v>...</v>
          </cell>
          <cell r="K604" t="str">
            <v>...</v>
          </cell>
          <cell r="L604" t="str">
            <v>...</v>
          </cell>
          <cell r="M604" t="str">
            <v>...</v>
          </cell>
          <cell r="N604" t="str">
            <v>...</v>
          </cell>
          <cell r="O604" t="str">
            <v>...</v>
          </cell>
          <cell r="P604" t="str">
            <v>...</v>
          </cell>
          <cell r="Q604" t="str">
            <v>...</v>
          </cell>
          <cell r="R604" t="str">
            <v>...</v>
          </cell>
          <cell r="S604" t="str">
            <v>...</v>
          </cell>
          <cell r="T604" t="str">
            <v>...</v>
          </cell>
          <cell r="U604" t="str">
            <v>...</v>
          </cell>
          <cell r="V604" t="str">
            <v>...</v>
          </cell>
          <cell r="W604" t="str">
            <v>...</v>
          </cell>
          <cell r="X604" t="str">
            <v>...</v>
          </cell>
          <cell r="Y604" t="str">
            <v>...</v>
          </cell>
          <cell r="Z604" t="str">
            <v>...</v>
          </cell>
        </row>
        <row r="605">
          <cell r="A605" t="e">
            <v>#VALUE!</v>
          </cell>
          <cell r="B605">
            <v>0</v>
          </cell>
          <cell r="C605">
            <v>0</v>
          </cell>
          <cell r="D605">
            <v>0</v>
          </cell>
          <cell r="E605">
            <v>0</v>
          </cell>
          <cell r="F605" t="str">
            <v>...</v>
          </cell>
          <cell r="G605" t="str">
            <v>...</v>
          </cell>
          <cell r="H605" t="str">
            <v>...</v>
          </cell>
          <cell r="I605" t="str">
            <v>...</v>
          </cell>
          <cell r="J605" t="str">
            <v>...</v>
          </cell>
          <cell r="K605" t="str">
            <v>...</v>
          </cell>
          <cell r="L605" t="str">
            <v>...</v>
          </cell>
          <cell r="M605" t="str">
            <v>...</v>
          </cell>
          <cell r="N605" t="str">
            <v>...</v>
          </cell>
          <cell r="O605" t="str">
            <v>...</v>
          </cell>
          <cell r="P605" t="str">
            <v>...</v>
          </cell>
          <cell r="Q605" t="str">
            <v>...</v>
          </cell>
          <cell r="R605" t="str">
            <v>...</v>
          </cell>
          <cell r="S605" t="str">
            <v>...</v>
          </cell>
          <cell r="T605" t="str">
            <v>...</v>
          </cell>
          <cell r="U605" t="str">
            <v>...</v>
          </cell>
          <cell r="V605" t="str">
            <v>...</v>
          </cell>
          <cell r="W605" t="str">
            <v>...</v>
          </cell>
          <cell r="X605" t="str">
            <v>...</v>
          </cell>
          <cell r="Y605" t="str">
            <v>...</v>
          </cell>
          <cell r="Z605" t="str">
            <v>...</v>
          </cell>
        </row>
        <row r="606">
          <cell r="A606" t="e">
            <v>#VALUE!</v>
          </cell>
          <cell r="B606">
            <v>0</v>
          </cell>
          <cell r="C606">
            <v>0</v>
          </cell>
          <cell r="D606">
            <v>0</v>
          </cell>
          <cell r="E606">
            <v>0</v>
          </cell>
          <cell r="F606" t="str">
            <v>...</v>
          </cell>
          <cell r="G606" t="str">
            <v>...</v>
          </cell>
          <cell r="H606" t="str">
            <v>...</v>
          </cell>
          <cell r="I606" t="str">
            <v>...</v>
          </cell>
          <cell r="J606" t="str">
            <v>...</v>
          </cell>
          <cell r="K606" t="str">
            <v>...</v>
          </cell>
          <cell r="L606" t="str">
            <v>...</v>
          </cell>
          <cell r="M606" t="str">
            <v>...</v>
          </cell>
          <cell r="N606" t="str">
            <v>...</v>
          </cell>
          <cell r="O606" t="str">
            <v>...</v>
          </cell>
          <cell r="P606" t="str">
            <v>...</v>
          </cell>
          <cell r="Q606" t="str">
            <v>...</v>
          </cell>
          <cell r="R606" t="str">
            <v>...</v>
          </cell>
          <cell r="S606" t="str">
            <v>...</v>
          </cell>
          <cell r="T606" t="str">
            <v>...</v>
          </cell>
          <cell r="U606" t="str">
            <v>...</v>
          </cell>
          <cell r="V606" t="str">
            <v>...</v>
          </cell>
          <cell r="W606" t="str">
            <v>...</v>
          </cell>
          <cell r="X606" t="str">
            <v>...</v>
          </cell>
          <cell r="Y606" t="str">
            <v>...</v>
          </cell>
          <cell r="Z606" t="str">
            <v>...</v>
          </cell>
        </row>
        <row r="607">
          <cell r="A607" t="e">
            <v>#VALUE!</v>
          </cell>
          <cell r="B607">
            <v>0</v>
          </cell>
          <cell r="C607">
            <v>0</v>
          </cell>
          <cell r="D607">
            <v>0</v>
          </cell>
          <cell r="E607">
            <v>0</v>
          </cell>
          <cell r="F607" t="str">
            <v>...</v>
          </cell>
          <cell r="G607" t="str">
            <v>...</v>
          </cell>
          <cell r="H607" t="str">
            <v>...</v>
          </cell>
          <cell r="I607" t="str">
            <v>...</v>
          </cell>
          <cell r="J607" t="str">
            <v>...</v>
          </cell>
          <cell r="K607" t="str">
            <v>...</v>
          </cell>
          <cell r="L607" t="str">
            <v>...</v>
          </cell>
          <cell r="M607" t="str">
            <v>...</v>
          </cell>
          <cell r="N607" t="str">
            <v>...</v>
          </cell>
          <cell r="O607" t="str">
            <v>...</v>
          </cell>
          <cell r="P607" t="str">
            <v>...</v>
          </cell>
          <cell r="Q607" t="str">
            <v>...</v>
          </cell>
          <cell r="R607" t="str">
            <v>...</v>
          </cell>
          <cell r="S607" t="str">
            <v>...</v>
          </cell>
          <cell r="T607" t="str">
            <v>...</v>
          </cell>
          <cell r="U607" t="str">
            <v>...</v>
          </cell>
          <cell r="V607" t="str">
            <v>...</v>
          </cell>
          <cell r="W607" t="str">
            <v>...</v>
          </cell>
          <cell r="X607" t="str">
            <v>...</v>
          </cell>
          <cell r="Y607" t="str">
            <v>...</v>
          </cell>
          <cell r="Z607" t="str">
            <v>...</v>
          </cell>
        </row>
        <row r="608">
          <cell r="A608" t="e">
            <v>#VALUE!</v>
          </cell>
          <cell r="B608">
            <v>0</v>
          </cell>
          <cell r="C608">
            <v>0</v>
          </cell>
          <cell r="D608">
            <v>0</v>
          </cell>
          <cell r="E608">
            <v>0</v>
          </cell>
          <cell r="F608" t="str">
            <v>...</v>
          </cell>
          <cell r="G608" t="str">
            <v>...</v>
          </cell>
          <cell r="H608" t="str">
            <v>...</v>
          </cell>
          <cell r="I608" t="str">
            <v>...</v>
          </cell>
          <cell r="J608" t="str">
            <v>...</v>
          </cell>
          <cell r="K608" t="str">
            <v>...</v>
          </cell>
          <cell r="L608" t="str">
            <v>...</v>
          </cell>
          <cell r="M608" t="str">
            <v>...</v>
          </cell>
          <cell r="N608" t="str">
            <v>...</v>
          </cell>
          <cell r="O608" t="str">
            <v>...</v>
          </cell>
          <cell r="P608" t="str">
            <v>...</v>
          </cell>
          <cell r="Q608" t="str">
            <v>...</v>
          </cell>
          <cell r="R608" t="str">
            <v>...</v>
          </cell>
          <cell r="S608" t="str">
            <v>...</v>
          </cell>
          <cell r="T608" t="str">
            <v>...</v>
          </cell>
          <cell r="U608" t="str">
            <v>...</v>
          </cell>
          <cell r="V608" t="str">
            <v>...</v>
          </cell>
          <cell r="W608" t="str">
            <v>...</v>
          </cell>
          <cell r="X608" t="str">
            <v>...</v>
          </cell>
          <cell r="Y608" t="str">
            <v>...</v>
          </cell>
          <cell r="Z608" t="str">
            <v>...</v>
          </cell>
        </row>
        <row r="609">
          <cell r="A609" t="e">
            <v>#VALUE!</v>
          </cell>
          <cell r="B609">
            <v>0</v>
          </cell>
          <cell r="C609">
            <v>0</v>
          </cell>
          <cell r="D609">
            <v>0</v>
          </cell>
          <cell r="E609">
            <v>0</v>
          </cell>
          <cell r="F609" t="str">
            <v>...</v>
          </cell>
          <cell r="G609" t="str">
            <v>...</v>
          </cell>
          <cell r="H609" t="str">
            <v>...</v>
          </cell>
          <cell r="I609" t="str">
            <v>...</v>
          </cell>
          <cell r="J609" t="str">
            <v>...</v>
          </cell>
          <cell r="K609" t="str">
            <v>...</v>
          </cell>
          <cell r="L609" t="str">
            <v>...</v>
          </cell>
          <cell r="M609" t="str">
            <v>...</v>
          </cell>
          <cell r="N609" t="str">
            <v>...</v>
          </cell>
          <cell r="O609" t="str">
            <v>...</v>
          </cell>
          <cell r="P609" t="str">
            <v>...</v>
          </cell>
          <cell r="Q609" t="str">
            <v>...</v>
          </cell>
          <cell r="R609" t="str">
            <v>...</v>
          </cell>
          <cell r="S609" t="str">
            <v>...</v>
          </cell>
          <cell r="T609" t="str">
            <v>...</v>
          </cell>
          <cell r="U609" t="str">
            <v>...</v>
          </cell>
          <cell r="V609" t="str">
            <v>...</v>
          </cell>
          <cell r="W609" t="str">
            <v>...</v>
          </cell>
          <cell r="X609" t="str">
            <v>...</v>
          </cell>
          <cell r="Y609" t="str">
            <v>...</v>
          </cell>
          <cell r="Z609" t="str">
            <v>...</v>
          </cell>
        </row>
        <row r="610">
          <cell r="A610" t="e">
            <v>#VALUE!</v>
          </cell>
          <cell r="B610">
            <v>0</v>
          </cell>
          <cell r="C610">
            <v>0</v>
          </cell>
          <cell r="D610">
            <v>0</v>
          </cell>
          <cell r="E610">
            <v>0</v>
          </cell>
          <cell r="F610" t="str">
            <v>...</v>
          </cell>
          <cell r="G610" t="str">
            <v>...</v>
          </cell>
          <cell r="H610" t="str">
            <v>...</v>
          </cell>
          <cell r="I610" t="str">
            <v>...</v>
          </cell>
          <cell r="J610" t="str">
            <v>...</v>
          </cell>
          <cell r="K610" t="str">
            <v>...</v>
          </cell>
          <cell r="L610" t="str">
            <v>...</v>
          </cell>
          <cell r="M610" t="str">
            <v>...</v>
          </cell>
          <cell r="N610" t="str">
            <v>...</v>
          </cell>
          <cell r="O610" t="str">
            <v>...</v>
          </cell>
          <cell r="P610" t="str">
            <v>...</v>
          </cell>
          <cell r="Q610" t="str">
            <v>...</v>
          </cell>
          <cell r="R610" t="str">
            <v>...</v>
          </cell>
          <cell r="S610" t="str">
            <v>...</v>
          </cell>
          <cell r="T610" t="str">
            <v>...</v>
          </cell>
          <cell r="U610" t="str">
            <v>...</v>
          </cell>
          <cell r="V610" t="str">
            <v>...</v>
          </cell>
          <cell r="W610" t="str">
            <v>...</v>
          </cell>
          <cell r="X610" t="str">
            <v>...</v>
          </cell>
          <cell r="Y610" t="str">
            <v>...</v>
          </cell>
          <cell r="Z610" t="str">
            <v>...</v>
          </cell>
        </row>
        <row r="611">
          <cell r="A611" t="e">
            <v>#VALUE!</v>
          </cell>
          <cell r="B611">
            <v>0</v>
          </cell>
          <cell r="C611">
            <v>0</v>
          </cell>
          <cell r="D611">
            <v>0</v>
          </cell>
          <cell r="E611">
            <v>0</v>
          </cell>
          <cell r="F611" t="str">
            <v>...</v>
          </cell>
          <cell r="G611" t="str">
            <v>...</v>
          </cell>
          <cell r="H611" t="str">
            <v>...</v>
          </cell>
          <cell r="I611" t="str">
            <v>...</v>
          </cell>
          <cell r="J611" t="str">
            <v>...</v>
          </cell>
          <cell r="K611" t="str">
            <v>...</v>
          </cell>
          <cell r="L611" t="str">
            <v>...</v>
          </cell>
          <cell r="M611" t="str">
            <v>...</v>
          </cell>
          <cell r="N611" t="str">
            <v>...</v>
          </cell>
          <cell r="O611" t="str">
            <v>...</v>
          </cell>
          <cell r="P611" t="str">
            <v>...</v>
          </cell>
          <cell r="Q611" t="str">
            <v>...</v>
          </cell>
          <cell r="R611" t="str">
            <v>...</v>
          </cell>
          <cell r="S611" t="str">
            <v>...</v>
          </cell>
          <cell r="T611" t="str">
            <v>...</v>
          </cell>
          <cell r="U611" t="str">
            <v>...</v>
          </cell>
          <cell r="V611" t="str">
            <v>...</v>
          </cell>
          <cell r="W611" t="str">
            <v>...</v>
          </cell>
          <cell r="X611" t="str">
            <v>...</v>
          </cell>
          <cell r="Y611" t="str">
            <v>...</v>
          </cell>
          <cell r="Z611" t="str">
            <v>...</v>
          </cell>
        </row>
        <row r="612">
          <cell r="A612" t="e">
            <v>#VALUE!</v>
          </cell>
          <cell r="B612">
            <v>0</v>
          </cell>
          <cell r="C612">
            <v>0</v>
          </cell>
          <cell r="D612">
            <v>0</v>
          </cell>
          <cell r="E612">
            <v>0</v>
          </cell>
          <cell r="F612" t="str">
            <v>...</v>
          </cell>
          <cell r="G612" t="str">
            <v>...</v>
          </cell>
          <cell r="H612" t="str">
            <v>...</v>
          </cell>
          <cell r="I612" t="str">
            <v>...</v>
          </cell>
          <cell r="J612" t="str">
            <v>...</v>
          </cell>
          <cell r="K612" t="str">
            <v>...</v>
          </cell>
          <cell r="L612" t="str">
            <v>...</v>
          </cell>
          <cell r="M612" t="str">
            <v>...</v>
          </cell>
          <cell r="N612" t="str">
            <v>...</v>
          </cell>
          <cell r="O612" t="str">
            <v>...</v>
          </cell>
          <cell r="P612" t="str">
            <v>...</v>
          </cell>
          <cell r="Q612" t="str">
            <v>...</v>
          </cell>
          <cell r="R612" t="str">
            <v>...</v>
          </cell>
          <cell r="S612" t="str">
            <v>...</v>
          </cell>
          <cell r="T612" t="str">
            <v>...</v>
          </cell>
          <cell r="U612" t="str">
            <v>...</v>
          </cell>
          <cell r="V612" t="str">
            <v>...</v>
          </cell>
          <cell r="W612" t="str">
            <v>...</v>
          </cell>
          <cell r="X612" t="str">
            <v>...</v>
          </cell>
          <cell r="Y612" t="str">
            <v>...</v>
          </cell>
          <cell r="Z612" t="str">
            <v>...</v>
          </cell>
        </row>
        <row r="613">
          <cell r="A613" t="e">
            <v>#VALUE!</v>
          </cell>
          <cell r="B613">
            <v>0</v>
          </cell>
          <cell r="C613">
            <v>0</v>
          </cell>
          <cell r="D613">
            <v>0</v>
          </cell>
          <cell r="E613">
            <v>0</v>
          </cell>
          <cell r="F613" t="str">
            <v>...</v>
          </cell>
          <cell r="G613" t="str">
            <v>...</v>
          </cell>
          <cell r="H613" t="str">
            <v>...</v>
          </cell>
          <cell r="I613" t="str">
            <v>...</v>
          </cell>
          <cell r="J613" t="str">
            <v>...</v>
          </cell>
          <cell r="K613" t="str">
            <v>...</v>
          </cell>
          <cell r="L613" t="str">
            <v>...</v>
          </cell>
          <cell r="M613" t="str">
            <v>...</v>
          </cell>
          <cell r="N613" t="str">
            <v>...</v>
          </cell>
          <cell r="O613" t="str">
            <v>...</v>
          </cell>
          <cell r="P613" t="str">
            <v>...</v>
          </cell>
          <cell r="Q613" t="str">
            <v>...</v>
          </cell>
          <cell r="R613" t="str">
            <v>...</v>
          </cell>
          <cell r="S613" t="str">
            <v>...</v>
          </cell>
          <cell r="T613" t="str">
            <v>...</v>
          </cell>
          <cell r="U613" t="str">
            <v>...</v>
          </cell>
          <cell r="V613" t="str">
            <v>...</v>
          </cell>
          <cell r="W613" t="str">
            <v>...</v>
          </cell>
          <cell r="X613" t="str">
            <v>...</v>
          </cell>
          <cell r="Y613" t="str">
            <v>...</v>
          </cell>
          <cell r="Z613" t="str">
            <v>...</v>
          </cell>
        </row>
        <row r="614">
          <cell r="A614" t="e">
            <v>#VALUE!</v>
          </cell>
          <cell r="B614">
            <v>0</v>
          </cell>
          <cell r="C614">
            <v>0</v>
          </cell>
          <cell r="D614">
            <v>0</v>
          </cell>
          <cell r="E614">
            <v>0</v>
          </cell>
          <cell r="F614" t="str">
            <v>...</v>
          </cell>
          <cell r="G614" t="str">
            <v>...</v>
          </cell>
          <cell r="H614" t="str">
            <v>...</v>
          </cell>
          <cell r="I614" t="str">
            <v>...</v>
          </cell>
          <cell r="J614" t="str">
            <v>...</v>
          </cell>
          <cell r="K614" t="str">
            <v>...</v>
          </cell>
          <cell r="L614" t="str">
            <v>...</v>
          </cell>
          <cell r="M614" t="str">
            <v>...</v>
          </cell>
          <cell r="N614" t="str">
            <v>...</v>
          </cell>
          <cell r="O614" t="str">
            <v>...</v>
          </cell>
          <cell r="P614" t="str">
            <v>...</v>
          </cell>
          <cell r="Q614" t="str">
            <v>...</v>
          </cell>
          <cell r="R614" t="str">
            <v>...</v>
          </cell>
          <cell r="S614" t="str">
            <v>...</v>
          </cell>
          <cell r="T614" t="str">
            <v>...</v>
          </cell>
          <cell r="U614" t="str">
            <v>...</v>
          </cell>
          <cell r="V614" t="str">
            <v>...</v>
          </cell>
          <cell r="W614" t="str">
            <v>...</v>
          </cell>
          <cell r="X614" t="str">
            <v>...</v>
          </cell>
          <cell r="Y614" t="str">
            <v>...</v>
          </cell>
          <cell r="Z614" t="str">
            <v>...</v>
          </cell>
        </row>
        <row r="615">
          <cell r="A615" t="e">
            <v>#VALUE!</v>
          </cell>
          <cell r="B615">
            <v>0</v>
          </cell>
          <cell r="C615">
            <v>0</v>
          </cell>
          <cell r="D615">
            <v>0</v>
          </cell>
          <cell r="E615">
            <v>0</v>
          </cell>
          <cell r="F615" t="str">
            <v>...</v>
          </cell>
          <cell r="G615" t="str">
            <v>...</v>
          </cell>
          <cell r="H615" t="str">
            <v>...</v>
          </cell>
          <cell r="I615" t="str">
            <v>...</v>
          </cell>
          <cell r="J615" t="str">
            <v>...</v>
          </cell>
          <cell r="K615" t="str">
            <v>...</v>
          </cell>
          <cell r="L615" t="str">
            <v>...</v>
          </cell>
          <cell r="M615" t="str">
            <v>...</v>
          </cell>
          <cell r="N615" t="str">
            <v>...</v>
          </cell>
          <cell r="O615" t="str">
            <v>...</v>
          </cell>
          <cell r="P615" t="str">
            <v>...</v>
          </cell>
          <cell r="Q615" t="str">
            <v>...</v>
          </cell>
          <cell r="R615" t="str">
            <v>...</v>
          </cell>
          <cell r="S615" t="str">
            <v>...</v>
          </cell>
          <cell r="T615" t="str">
            <v>...</v>
          </cell>
          <cell r="U615" t="str">
            <v>...</v>
          </cell>
          <cell r="V615" t="str">
            <v>...</v>
          </cell>
          <cell r="W615" t="str">
            <v>...</v>
          </cell>
          <cell r="X615" t="str">
            <v>...</v>
          </cell>
          <cell r="Y615" t="str">
            <v>...</v>
          </cell>
          <cell r="Z615" t="str">
            <v>...</v>
          </cell>
        </row>
        <row r="616">
          <cell r="A616" t="e">
            <v>#VALUE!</v>
          </cell>
          <cell r="B616">
            <v>0</v>
          </cell>
          <cell r="C616">
            <v>0</v>
          </cell>
          <cell r="D616">
            <v>0</v>
          </cell>
          <cell r="E616">
            <v>0</v>
          </cell>
          <cell r="F616" t="str">
            <v>...</v>
          </cell>
          <cell r="G616" t="str">
            <v>...</v>
          </cell>
          <cell r="H616" t="str">
            <v>...</v>
          </cell>
          <cell r="I616" t="str">
            <v>...</v>
          </cell>
          <cell r="J616" t="str">
            <v>...</v>
          </cell>
          <cell r="K616" t="str">
            <v>...</v>
          </cell>
          <cell r="L616" t="str">
            <v>...</v>
          </cell>
          <cell r="M616" t="str">
            <v>...</v>
          </cell>
          <cell r="N616" t="str">
            <v>...</v>
          </cell>
          <cell r="O616" t="str">
            <v>...</v>
          </cell>
          <cell r="P616" t="str">
            <v>...</v>
          </cell>
          <cell r="Q616" t="str">
            <v>...</v>
          </cell>
          <cell r="R616" t="str">
            <v>...</v>
          </cell>
          <cell r="S616" t="str">
            <v>...</v>
          </cell>
          <cell r="T616" t="str">
            <v>...</v>
          </cell>
          <cell r="U616" t="str">
            <v>...</v>
          </cell>
          <cell r="V616" t="str">
            <v>...</v>
          </cell>
          <cell r="W616" t="str">
            <v>...</v>
          </cell>
          <cell r="X616" t="str">
            <v>...</v>
          </cell>
          <cell r="Y616" t="str">
            <v>...</v>
          </cell>
          <cell r="Z616" t="str">
            <v>...</v>
          </cell>
        </row>
        <row r="617">
          <cell r="A617" t="e">
            <v>#VALUE!</v>
          </cell>
          <cell r="B617">
            <v>0</v>
          </cell>
          <cell r="C617">
            <v>0</v>
          </cell>
          <cell r="D617">
            <v>0</v>
          </cell>
          <cell r="E617">
            <v>0</v>
          </cell>
          <cell r="F617" t="str">
            <v>...</v>
          </cell>
          <cell r="G617" t="str">
            <v>...</v>
          </cell>
          <cell r="H617" t="str">
            <v>...</v>
          </cell>
          <cell r="I617" t="str">
            <v>...</v>
          </cell>
          <cell r="J617" t="str">
            <v>...</v>
          </cell>
          <cell r="K617" t="str">
            <v>...</v>
          </cell>
          <cell r="L617" t="str">
            <v>...</v>
          </cell>
          <cell r="M617" t="str">
            <v>...</v>
          </cell>
          <cell r="N617" t="str">
            <v>...</v>
          </cell>
          <cell r="O617" t="str">
            <v>...</v>
          </cell>
          <cell r="P617" t="str">
            <v>...</v>
          </cell>
          <cell r="Q617" t="str">
            <v>...</v>
          </cell>
          <cell r="R617" t="str">
            <v>...</v>
          </cell>
          <cell r="S617" t="str">
            <v>...</v>
          </cell>
          <cell r="T617" t="str">
            <v>...</v>
          </cell>
          <cell r="U617" t="str">
            <v>...</v>
          </cell>
          <cell r="V617" t="str">
            <v>...</v>
          </cell>
          <cell r="W617" t="str">
            <v>...</v>
          </cell>
          <cell r="X617" t="str">
            <v>...</v>
          </cell>
          <cell r="Y617" t="str">
            <v>...</v>
          </cell>
          <cell r="Z617" t="str">
            <v>...</v>
          </cell>
        </row>
        <row r="618">
          <cell r="A618" t="e">
            <v>#VALUE!</v>
          </cell>
          <cell r="B618">
            <v>0</v>
          </cell>
          <cell r="C618">
            <v>0</v>
          </cell>
          <cell r="D618">
            <v>0</v>
          </cell>
          <cell r="E618">
            <v>0</v>
          </cell>
          <cell r="F618" t="str">
            <v>...</v>
          </cell>
          <cell r="G618" t="str">
            <v>...</v>
          </cell>
          <cell r="H618" t="str">
            <v>...</v>
          </cell>
          <cell r="I618" t="str">
            <v>...</v>
          </cell>
          <cell r="J618" t="str">
            <v>...</v>
          </cell>
          <cell r="K618" t="str">
            <v>...</v>
          </cell>
          <cell r="L618" t="str">
            <v>...</v>
          </cell>
          <cell r="M618" t="str">
            <v>...</v>
          </cell>
          <cell r="N618" t="str">
            <v>...</v>
          </cell>
          <cell r="O618" t="str">
            <v>...</v>
          </cell>
          <cell r="P618" t="str">
            <v>...</v>
          </cell>
          <cell r="Q618" t="str">
            <v>...</v>
          </cell>
          <cell r="R618" t="str">
            <v>...</v>
          </cell>
          <cell r="S618" t="str">
            <v>...</v>
          </cell>
          <cell r="T618" t="str">
            <v>...</v>
          </cell>
          <cell r="U618" t="str">
            <v>...</v>
          </cell>
          <cell r="V618" t="str">
            <v>...</v>
          </cell>
          <cell r="W618" t="str">
            <v>...</v>
          </cell>
          <cell r="X618" t="str">
            <v>...</v>
          </cell>
          <cell r="Y618" t="str">
            <v>...</v>
          </cell>
          <cell r="Z618" t="str">
            <v>...</v>
          </cell>
        </row>
        <row r="619">
          <cell r="A619" t="e">
            <v>#VALUE!</v>
          </cell>
          <cell r="B619">
            <v>0</v>
          </cell>
          <cell r="C619">
            <v>0</v>
          </cell>
          <cell r="D619">
            <v>0</v>
          </cell>
          <cell r="E619">
            <v>0</v>
          </cell>
          <cell r="F619" t="str">
            <v>...</v>
          </cell>
          <cell r="G619" t="str">
            <v>...</v>
          </cell>
          <cell r="H619" t="str">
            <v>...</v>
          </cell>
          <cell r="I619" t="str">
            <v>...</v>
          </cell>
          <cell r="J619" t="str">
            <v>...</v>
          </cell>
          <cell r="K619" t="str">
            <v>...</v>
          </cell>
          <cell r="L619" t="str">
            <v>...</v>
          </cell>
          <cell r="M619" t="str">
            <v>...</v>
          </cell>
          <cell r="N619" t="str">
            <v>...</v>
          </cell>
          <cell r="O619" t="str">
            <v>...</v>
          </cell>
          <cell r="P619" t="str">
            <v>...</v>
          </cell>
          <cell r="Q619" t="str">
            <v>...</v>
          </cell>
          <cell r="R619" t="str">
            <v>...</v>
          </cell>
          <cell r="S619" t="str">
            <v>...</v>
          </cell>
          <cell r="T619" t="str">
            <v>...</v>
          </cell>
          <cell r="U619" t="str">
            <v>...</v>
          </cell>
          <cell r="V619" t="str">
            <v>...</v>
          </cell>
          <cell r="W619" t="str">
            <v>...</v>
          </cell>
          <cell r="X619" t="str">
            <v>...</v>
          </cell>
          <cell r="Y619" t="str">
            <v>...</v>
          </cell>
          <cell r="Z619" t="str">
            <v>...</v>
          </cell>
        </row>
        <row r="620">
          <cell r="A620" t="e">
            <v>#VALUE!</v>
          </cell>
          <cell r="B620">
            <v>0</v>
          </cell>
          <cell r="C620">
            <v>0</v>
          </cell>
          <cell r="D620">
            <v>0</v>
          </cell>
          <cell r="E620">
            <v>0</v>
          </cell>
          <cell r="F620" t="str">
            <v>...</v>
          </cell>
          <cell r="G620" t="str">
            <v>...</v>
          </cell>
          <cell r="H620" t="str">
            <v>...</v>
          </cell>
          <cell r="I620" t="str">
            <v>...</v>
          </cell>
          <cell r="J620" t="str">
            <v>...</v>
          </cell>
          <cell r="K620" t="str">
            <v>...</v>
          </cell>
          <cell r="L620" t="str">
            <v>...</v>
          </cell>
          <cell r="M620" t="str">
            <v>...</v>
          </cell>
          <cell r="N620" t="str">
            <v>...</v>
          </cell>
          <cell r="O620" t="str">
            <v>...</v>
          </cell>
          <cell r="P620" t="str">
            <v>...</v>
          </cell>
          <cell r="Q620" t="str">
            <v>...</v>
          </cell>
          <cell r="R620" t="str">
            <v>...</v>
          </cell>
          <cell r="S620" t="str">
            <v>...</v>
          </cell>
          <cell r="T620" t="str">
            <v>...</v>
          </cell>
          <cell r="U620" t="str">
            <v>...</v>
          </cell>
          <cell r="V620" t="str">
            <v>...</v>
          </cell>
          <cell r="W620" t="str">
            <v>...</v>
          </cell>
          <cell r="X620" t="str">
            <v>...</v>
          </cell>
          <cell r="Y620" t="str">
            <v>...</v>
          </cell>
          <cell r="Z620" t="str">
            <v>...</v>
          </cell>
        </row>
        <row r="621">
          <cell r="A621" t="e">
            <v>#VALUE!</v>
          </cell>
          <cell r="B621">
            <v>0</v>
          </cell>
          <cell r="C621">
            <v>0</v>
          </cell>
          <cell r="D621">
            <v>0</v>
          </cell>
          <cell r="E621">
            <v>0</v>
          </cell>
          <cell r="F621" t="str">
            <v>...</v>
          </cell>
          <cell r="G621" t="str">
            <v>...</v>
          </cell>
          <cell r="H621" t="str">
            <v>...</v>
          </cell>
          <cell r="I621" t="str">
            <v>...</v>
          </cell>
          <cell r="J621" t="str">
            <v>...</v>
          </cell>
          <cell r="K621" t="str">
            <v>...</v>
          </cell>
          <cell r="L621" t="str">
            <v>...</v>
          </cell>
          <cell r="M621" t="str">
            <v>...</v>
          </cell>
          <cell r="N621" t="str">
            <v>...</v>
          </cell>
          <cell r="O621" t="str">
            <v>...</v>
          </cell>
          <cell r="P621" t="str">
            <v>...</v>
          </cell>
          <cell r="Q621" t="str">
            <v>...</v>
          </cell>
          <cell r="R621" t="str">
            <v>...</v>
          </cell>
          <cell r="S621" t="str">
            <v>...</v>
          </cell>
          <cell r="T621" t="str">
            <v>...</v>
          </cell>
          <cell r="U621" t="str">
            <v>...</v>
          </cell>
          <cell r="V621" t="str">
            <v>...</v>
          </cell>
          <cell r="W621" t="str">
            <v>...</v>
          </cell>
          <cell r="X621" t="str">
            <v>...</v>
          </cell>
          <cell r="Y621" t="str">
            <v>...</v>
          </cell>
          <cell r="Z621" t="str">
            <v>...</v>
          </cell>
        </row>
        <row r="622">
          <cell r="A622" t="e">
            <v>#VALUE!</v>
          </cell>
          <cell r="B622">
            <v>0</v>
          </cell>
          <cell r="C622">
            <v>0</v>
          </cell>
          <cell r="D622">
            <v>0</v>
          </cell>
          <cell r="E622">
            <v>0</v>
          </cell>
          <cell r="F622" t="str">
            <v>...</v>
          </cell>
          <cell r="G622" t="str">
            <v>...</v>
          </cell>
          <cell r="H622" t="str">
            <v>...</v>
          </cell>
          <cell r="I622" t="str">
            <v>...</v>
          </cell>
          <cell r="J622" t="str">
            <v>...</v>
          </cell>
          <cell r="K622" t="str">
            <v>...</v>
          </cell>
          <cell r="L622" t="str">
            <v>...</v>
          </cell>
          <cell r="M622" t="str">
            <v>...</v>
          </cell>
          <cell r="N622" t="str">
            <v>...</v>
          </cell>
          <cell r="O622" t="str">
            <v>...</v>
          </cell>
          <cell r="P622" t="str">
            <v>...</v>
          </cell>
          <cell r="Q622" t="str">
            <v>...</v>
          </cell>
          <cell r="R622" t="str">
            <v>...</v>
          </cell>
          <cell r="S622" t="str">
            <v>...</v>
          </cell>
          <cell r="T622" t="str">
            <v>...</v>
          </cell>
          <cell r="U622" t="str">
            <v>...</v>
          </cell>
          <cell r="V622" t="str">
            <v>...</v>
          </cell>
          <cell r="W622" t="str">
            <v>...</v>
          </cell>
          <cell r="X622" t="str">
            <v>...</v>
          </cell>
          <cell r="Y622" t="str">
            <v>...</v>
          </cell>
          <cell r="Z622" t="str">
            <v>...</v>
          </cell>
        </row>
        <row r="623">
          <cell r="A623" t="e">
            <v>#VALUE!</v>
          </cell>
          <cell r="B623">
            <v>0</v>
          </cell>
          <cell r="C623">
            <v>0</v>
          </cell>
          <cell r="D623">
            <v>0</v>
          </cell>
          <cell r="E623">
            <v>0</v>
          </cell>
          <cell r="F623" t="str">
            <v>...</v>
          </cell>
          <cell r="G623" t="str">
            <v>...</v>
          </cell>
          <cell r="H623" t="str">
            <v>...</v>
          </cell>
          <cell r="I623" t="str">
            <v>...</v>
          </cell>
          <cell r="J623" t="str">
            <v>...</v>
          </cell>
          <cell r="K623" t="str">
            <v>...</v>
          </cell>
          <cell r="L623" t="str">
            <v>...</v>
          </cell>
          <cell r="M623" t="str">
            <v>...</v>
          </cell>
          <cell r="N623" t="str">
            <v>...</v>
          </cell>
          <cell r="O623" t="str">
            <v>...</v>
          </cell>
          <cell r="P623" t="str">
            <v>...</v>
          </cell>
          <cell r="Q623" t="str">
            <v>...</v>
          </cell>
          <cell r="R623" t="str">
            <v>...</v>
          </cell>
          <cell r="S623" t="str">
            <v>...</v>
          </cell>
          <cell r="T623" t="str">
            <v>...</v>
          </cell>
          <cell r="U623" t="str">
            <v>...</v>
          </cell>
          <cell r="V623" t="str">
            <v>...</v>
          </cell>
          <cell r="W623" t="str">
            <v>...</v>
          </cell>
          <cell r="X623" t="str">
            <v>...</v>
          </cell>
          <cell r="Y623" t="str">
            <v>...</v>
          </cell>
          <cell r="Z623" t="str">
            <v>...</v>
          </cell>
        </row>
        <row r="624">
          <cell r="A624" t="e">
            <v>#VALUE!</v>
          </cell>
          <cell r="B624">
            <v>0</v>
          </cell>
          <cell r="C624">
            <v>0</v>
          </cell>
          <cell r="D624">
            <v>0</v>
          </cell>
          <cell r="E624">
            <v>0</v>
          </cell>
          <cell r="F624" t="str">
            <v>...</v>
          </cell>
          <cell r="G624" t="str">
            <v>...</v>
          </cell>
          <cell r="H624" t="str">
            <v>...</v>
          </cell>
          <cell r="I624" t="str">
            <v>...</v>
          </cell>
          <cell r="J624" t="str">
            <v>...</v>
          </cell>
          <cell r="K624" t="str">
            <v>...</v>
          </cell>
          <cell r="L624" t="str">
            <v>...</v>
          </cell>
          <cell r="M624" t="str">
            <v>...</v>
          </cell>
          <cell r="N624" t="str">
            <v>...</v>
          </cell>
          <cell r="O624" t="str">
            <v>...</v>
          </cell>
          <cell r="P624" t="str">
            <v>...</v>
          </cell>
          <cell r="Q624" t="str">
            <v>...</v>
          </cell>
          <cell r="R624" t="str">
            <v>...</v>
          </cell>
          <cell r="S624" t="str">
            <v>...</v>
          </cell>
          <cell r="T624" t="str">
            <v>...</v>
          </cell>
          <cell r="U624" t="str">
            <v>...</v>
          </cell>
          <cell r="V624" t="str">
            <v>...</v>
          </cell>
          <cell r="W624" t="str">
            <v>...</v>
          </cell>
          <cell r="X624" t="str">
            <v>...</v>
          </cell>
          <cell r="Y624" t="str">
            <v>...</v>
          </cell>
          <cell r="Z624" t="str">
            <v>...</v>
          </cell>
        </row>
        <row r="625">
          <cell r="A625" t="e">
            <v>#VALUE!</v>
          </cell>
          <cell r="B625">
            <v>0</v>
          </cell>
          <cell r="C625">
            <v>0</v>
          </cell>
          <cell r="D625">
            <v>0</v>
          </cell>
          <cell r="E625">
            <v>0</v>
          </cell>
          <cell r="F625" t="str">
            <v>...</v>
          </cell>
          <cell r="G625" t="str">
            <v>...</v>
          </cell>
          <cell r="H625" t="str">
            <v>...</v>
          </cell>
          <cell r="I625" t="str">
            <v>...</v>
          </cell>
          <cell r="J625" t="str">
            <v>...</v>
          </cell>
          <cell r="K625" t="str">
            <v>...</v>
          </cell>
          <cell r="L625" t="str">
            <v>...</v>
          </cell>
          <cell r="M625" t="str">
            <v>...</v>
          </cell>
          <cell r="N625" t="str">
            <v>...</v>
          </cell>
          <cell r="O625" t="str">
            <v>...</v>
          </cell>
          <cell r="P625" t="str">
            <v>...</v>
          </cell>
          <cell r="Q625" t="str">
            <v>...</v>
          </cell>
          <cell r="R625" t="str">
            <v>...</v>
          </cell>
          <cell r="S625" t="str">
            <v>...</v>
          </cell>
          <cell r="T625" t="str">
            <v>...</v>
          </cell>
          <cell r="U625" t="str">
            <v>...</v>
          </cell>
          <cell r="V625" t="str">
            <v>...</v>
          </cell>
          <cell r="W625" t="str">
            <v>...</v>
          </cell>
          <cell r="X625" t="str">
            <v>...</v>
          </cell>
          <cell r="Y625" t="str">
            <v>...</v>
          </cell>
          <cell r="Z625" t="str">
            <v>...</v>
          </cell>
        </row>
        <row r="626">
          <cell r="A626" t="e">
            <v>#VALUE!</v>
          </cell>
          <cell r="B626">
            <v>0</v>
          </cell>
          <cell r="C626">
            <v>0</v>
          </cell>
          <cell r="D626">
            <v>0</v>
          </cell>
          <cell r="E626">
            <v>0</v>
          </cell>
          <cell r="F626" t="str">
            <v>...</v>
          </cell>
          <cell r="G626" t="str">
            <v>...</v>
          </cell>
          <cell r="H626" t="str">
            <v>...</v>
          </cell>
          <cell r="I626" t="str">
            <v>...</v>
          </cell>
          <cell r="J626" t="str">
            <v>...</v>
          </cell>
          <cell r="K626" t="str">
            <v>...</v>
          </cell>
          <cell r="L626" t="str">
            <v>...</v>
          </cell>
          <cell r="M626" t="str">
            <v>...</v>
          </cell>
          <cell r="N626" t="str">
            <v>...</v>
          </cell>
          <cell r="O626" t="str">
            <v>...</v>
          </cell>
          <cell r="P626" t="str">
            <v>...</v>
          </cell>
          <cell r="Q626" t="str">
            <v>...</v>
          </cell>
          <cell r="R626" t="str">
            <v>...</v>
          </cell>
          <cell r="S626" t="str">
            <v>...</v>
          </cell>
          <cell r="T626" t="str">
            <v>...</v>
          </cell>
          <cell r="U626" t="str">
            <v>...</v>
          </cell>
          <cell r="V626" t="str">
            <v>...</v>
          </cell>
          <cell r="W626" t="str">
            <v>...</v>
          </cell>
          <cell r="X626" t="str">
            <v>...</v>
          </cell>
          <cell r="Y626" t="str">
            <v>...</v>
          </cell>
          <cell r="Z626" t="str">
            <v>...</v>
          </cell>
        </row>
        <row r="627">
          <cell r="A627" t="e">
            <v>#VALUE!</v>
          </cell>
          <cell r="B627">
            <v>0</v>
          </cell>
          <cell r="C627">
            <v>0</v>
          </cell>
          <cell r="D627">
            <v>0</v>
          </cell>
          <cell r="E627">
            <v>0</v>
          </cell>
          <cell r="F627" t="str">
            <v>...</v>
          </cell>
          <cell r="G627" t="str">
            <v>...</v>
          </cell>
          <cell r="H627" t="str">
            <v>...</v>
          </cell>
          <cell r="I627" t="str">
            <v>...</v>
          </cell>
          <cell r="J627" t="str">
            <v>...</v>
          </cell>
          <cell r="K627" t="str">
            <v>...</v>
          </cell>
          <cell r="L627" t="str">
            <v>...</v>
          </cell>
          <cell r="M627" t="str">
            <v>...</v>
          </cell>
          <cell r="N627" t="str">
            <v>...</v>
          </cell>
          <cell r="O627" t="str">
            <v>...</v>
          </cell>
          <cell r="P627" t="str">
            <v>...</v>
          </cell>
          <cell r="Q627" t="str">
            <v>...</v>
          </cell>
          <cell r="R627" t="str">
            <v>...</v>
          </cell>
          <cell r="S627" t="str">
            <v>...</v>
          </cell>
          <cell r="T627" t="str">
            <v>...</v>
          </cell>
          <cell r="U627" t="str">
            <v>...</v>
          </cell>
          <cell r="V627" t="str">
            <v>...</v>
          </cell>
          <cell r="W627" t="str">
            <v>...</v>
          </cell>
          <cell r="X627" t="str">
            <v>...</v>
          </cell>
          <cell r="Y627" t="str">
            <v>...</v>
          </cell>
          <cell r="Z627" t="str">
            <v>...</v>
          </cell>
        </row>
        <row r="628">
          <cell r="A628" t="e">
            <v>#VALUE!</v>
          </cell>
          <cell r="B628">
            <v>0</v>
          </cell>
          <cell r="C628">
            <v>0</v>
          </cell>
          <cell r="D628">
            <v>0</v>
          </cell>
          <cell r="E628">
            <v>0</v>
          </cell>
          <cell r="F628" t="str">
            <v>...</v>
          </cell>
          <cell r="G628" t="str">
            <v>...</v>
          </cell>
          <cell r="H628" t="str">
            <v>...</v>
          </cell>
          <cell r="I628" t="str">
            <v>...</v>
          </cell>
          <cell r="J628" t="str">
            <v>...</v>
          </cell>
          <cell r="K628" t="str">
            <v>...</v>
          </cell>
          <cell r="L628" t="str">
            <v>...</v>
          </cell>
          <cell r="M628" t="str">
            <v>...</v>
          </cell>
          <cell r="N628" t="str">
            <v>...</v>
          </cell>
          <cell r="O628" t="str">
            <v>...</v>
          </cell>
          <cell r="P628" t="str">
            <v>...</v>
          </cell>
          <cell r="Q628" t="str">
            <v>...</v>
          </cell>
          <cell r="R628" t="str">
            <v>...</v>
          </cell>
          <cell r="S628" t="str">
            <v>...</v>
          </cell>
          <cell r="T628" t="str">
            <v>...</v>
          </cell>
          <cell r="U628" t="str">
            <v>...</v>
          </cell>
          <cell r="V628" t="str">
            <v>...</v>
          </cell>
          <cell r="W628" t="str">
            <v>...</v>
          </cell>
          <cell r="X628" t="str">
            <v>...</v>
          </cell>
          <cell r="Y628" t="str">
            <v>...</v>
          </cell>
          <cell r="Z628" t="str">
            <v>...</v>
          </cell>
        </row>
        <row r="629">
          <cell r="A629" t="e">
            <v>#VALUE!</v>
          </cell>
          <cell r="B629">
            <v>0</v>
          </cell>
          <cell r="C629">
            <v>0</v>
          </cell>
          <cell r="D629">
            <v>0</v>
          </cell>
          <cell r="E629">
            <v>0</v>
          </cell>
          <cell r="F629" t="str">
            <v>...</v>
          </cell>
          <cell r="G629" t="str">
            <v>...</v>
          </cell>
          <cell r="H629" t="str">
            <v>...</v>
          </cell>
          <cell r="I629" t="str">
            <v>...</v>
          </cell>
          <cell r="J629" t="str">
            <v>...</v>
          </cell>
          <cell r="K629" t="str">
            <v>...</v>
          </cell>
          <cell r="L629" t="str">
            <v>...</v>
          </cell>
          <cell r="M629" t="str">
            <v>...</v>
          </cell>
          <cell r="N629" t="str">
            <v>...</v>
          </cell>
          <cell r="O629" t="str">
            <v>...</v>
          </cell>
          <cell r="P629" t="str">
            <v>...</v>
          </cell>
          <cell r="Q629" t="str">
            <v>...</v>
          </cell>
          <cell r="R629" t="str">
            <v>...</v>
          </cell>
          <cell r="S629" t="str">
            <v>...</v>
          </cell>
          <cell r="T629" t="str">
            <v>...</v>
          </cell>
          <cell r="U629" t="str">
            <v>...</v>
          </cell>
          <cell r="V629" t="str">
            <v>...</v>
          </cell>
          <cell r="W629" t="str">
            <v>...</v>
          </cell>
          <cell r="X629" t="str">
            <v>...</v>
          </cell>
          <cell r="Y629" t="str">
            <v>...</v>
          </cell>
          <cell r="Z629" t="str">
            <v>...</v>
          </cell>
        </row>
        <row r="630">
          <cell r="A630" t="e">
            <v>#VALUE!</v>
          </cell>
          <cell r="B630">
            <v>0</v>
          </cell>
          <cell r="C630">
            <v>0</v>
          </cell>
          <cell r="D630">
            <v>0</v>
          </cell>
          <cell r="E630">
            <v>0</v>
          </cell>
          <cell r="F630" t="str">
            <v>...</v>
          </cell>
          <cell r="G630" t="str">
            <v>...</v>
          </cell>
          <cell r="H630" t="str">
            <v>...</v>
          </cell>
          <cell r="I630" t="str">
            <v>...</v>
          </cell>
          <cell r="J630" t="str">
            <v>...</v>
          </cell>
          <cell r="K630" t="str">
            <v>...</v>
          </cell>
          <cell r="L630" t="str">
            <v>...</v>
          </cell>
          <cell r="M630" t="str">
            <v>...</v>
          </cell>
          <cell r="N630" t="str">
            <v>...</v>
          </cell>
          <cell r="O630" t="str">
            <v>...</v>
          </cell>
          <cell r="P630" t="str">
            <v>...</v>
          </cell>
          <cell r="Q630" t="str">
            <v>...</v>
          </cell>
          <cell r="R630" t="str">
            <v>...</v>
          </cell>
          <cell r="S630" t="str">
            <v>...</v>
          </cell>
          <cell r="T630" t="str">
            <v>...</v>
          </cell>
          <cell r="U630" t="str">
            <v>...</v>
          </cell>
          <cell r="V630" t="str">
            <v>...</v>
          </cell>
          <cell r="W630" t="str">
            <v>...</v>
          </cell>
          <cell r="X630" t="str">
            <v>...</v>
          </cell>
          <cell r="Y630" t="str">
            <v>...</v>
          </cell>
          <cell r="Z630" t="str">
            <v>...</v>
          </cell>
        </row>
        <row r="631">
          <cell r="A631" t="e">
            <v>#VALUE!</v>
          </cell>
          <cell r="B631">
            <v>0</v>
          </cell>
          <cell r="C631">
            <v>0</v>
          </cell>
          <cell r="D631">
            <v>0</v>
          </cell>
          <cell r="E631">
            <v>0</v>
          </cell>
          <cell r="F631" t="str">
            <v>...</v>
          </cell>
          <cell r="G631" t="str">
            <v>...</v>
          </cell>
          <cell r="H631" t="str">
            <v>...</v>
          </cell>
          <cell r="I631" t="str">
            <v>...</v>
          </cell>
          <cell r="J631" t="str">
            <v>...</v>
          </cell>
          <cell r="K631" t="str">
            <v>...</v>
          </cell>
          <cell r="L631" t="str">
            <v>...</v>
          </cell>
          <cell r="M631" t="str">
            <v>...</v>
          </cell>
          <cell r="N631" t="str">
            <v>...</v>
          </cell>
          <cell r="O631" t="str">
            <v>...</v>
          </cell>
          <cell r="P631" t="str">
            <v>...</v>
          </cell>
          <cell r="Q631" t="str">
            <v>...</v>
          </cell>
          <cell r="R631" t="str">
            <v>...</v>
          </cell>
          <cell r="S631" t="str">
            <v>...</v>
          </cell>
          <cell r="T631" t="str">
            <v>...</v>
          </cell>
          <cell r="U631" t="str">
            <v>...</v>
          </cell>
          <cell r="V631" t="str">
            <v>...</v>
          </cell>
          <cell r="W631" t="str">
            <v>...</v>
          </cell>
          <cell r="X631" t="str">
            <v>...</v>
          </cell>
          <cell r="Y631" t="str">
            <v>...</v>
          </cell>
          <cell r="Z631" t="str">
            <v>...</v>
          </cell>
        </row>
        <row r="632">
          <cell r="A632" t="e">
            <v>#VALUE!</v>
          </cell>
          <cell r="B632">
            <v>0</v>
          </cell>
          <cell r="C632">
            <v>0</v>
          </cell>
          <cell r="D632">
            <v>0</v>
          </cell>
          <cell r="E632">
            <v>0</v>
          </cell>
          <cell r="F632" t="str">
            <v>...</v>
          </cell>
          <cell r="G632" t="str">
            <v>...</v>
          </cell>
          <cell r="H632" t="str">
            <v>...</v>
          </cell>
          <cell r="I632" t="str">
            <v>...</v>
          </cell>
          <cell r="J632" t="str">
            <v>...</v>
          </cell>
          <cell r="K632" t="str">
            <v>...</v>
          </cell>
          <cell r="L632" t="str">
            <v>...</v>
          </cell>
          <cell r="M632" t="str">
            <v>...</v>
          </cell>
          <cell r="N632" t="str">
            <v>...</v>
          </cell>
          <cell r="O632" t="str">
            <v>...</v>
          </cell>
          <cell r="P632" t="str">
            <v>...</v>
          </cell>
          <cell r="Q632" t="str">
            <v>...</v>
          </cell>
          <cell r="R632" t="str">
            <v>...</v>
          </cell>
          <cell r="S632" t="str">
            <v>...</v>
          </cell>
          <cell r="T632" t="str">
            <v>...</v>
          </cell>
          <cell r="U632" t="str">
            <v>...</v>
          </cell>
          <cell r="V632" t="str">
            <v>...</v>
          </cell>
          <cell r="W632" t="str">
            <v>...</v>
          </cell>
          <cell r="X632" t="str">
            <v>...</v>
          </cell>
          <cell r="Y632" t="str">
            <v>...</v>
          </cell>
          <cell r="Z632" t="str">
            <v>...</v>
          </cell>
        </row>
        <row r="633">
          <cell r="A633" t="e">
            <v>#VALUE!</v>
          </cell>
          <cell r="B633">
            <v>0</v>
          </cell>
          <cell r="C633">
            <v>0</v>
          </cell>
          <cell r="D633">
            <v>0</v>
          </cell>
          <cell r="E633">
            <v>0</v>
          </cell>
          <cell r="F633" t="str">
            <v>...</v>
          </cell>
          <cell r="G633" t="str">
            <v>...</v>
          </cell>
          <cell r="H633" t="str">
            <v>...</v>
          </cell>
          <cell r="I633" t="str">
            <v>...</v>
          </cell>
          <cell r="J633" t="str">
            <v>...</v>
          </cell>
          <cell r="K633" t="str">
            <v>...</v>
          </cell>
          <cell r="L633" t="str">
            <v>...</v>
          </cell>
          <cell r="M633" t="str">
            <v>...</v>
          </cell>
          <cell r="N633" t="str">
            <v>...</v>
          </cell>
          <cell r="O633" t="str">
            <v>...</v>
          </cell>
          <cell r="P633" t="str">
            <v>...</v>
          </cell>
          <cell r="Q633" t="str">
            <v>...</v>
          </cell>
          <cell r="R633" t="str">
            <v>...</v>
          </cell>
          <cell r="S633" t="str">
            <v>...</v>
          </cell>
          <cell r="T633" t="str">
            <v>...</v>
          </cell>
          <cell r="U633" t="str">
            <v>...</v>
          </cell>
          <cell r="V633" t="str">
            <v>...</v>
          </cell>
          <cell r="W633" t="str">
            <v>...</v>
          </cell>
          <cell r="X633" t="str">
            <v>...</v>
          </cell>
          <cell r="Y633" t="str">
            <v>...</v>
          </cell>
          <cell r="Z633" t="str">
            <v>...</v>
          </cell>
        </row>
        <row r="634">
          <cell r="A634" t="e">
            <v>#VALUE!</v>
          </cell>
          <cell r="B634">
            <v>0</v>
          </cell>
          <cell r="C634">
            <v>0</v>
          </cell>
          <cell r="D634">
            <v>0</v>
          </cell>
          <cell r="E634">
            <v>0</v>
          </cell>
          <cell r="F634" t="str">
            <v>...</v>
          </cell>
          <cell r="G634" t="str">
            <v>...</v>
          </cell>
          <cell r="H634" t="str">
            <v>...</v>
          </cell>
          <cell r="I634" t="str">
            <v>...</v>
          </cell>
          <cell r="J634" t="str">
            <v>...</v>
          </cell>
          <cell r="K634" t="str">
            <v>...</v>
          </cell>
          <cell r="L634" t="str">
            <v>...</v>
          </cell>
          <cell r="M634" t="str">
            <v>...</v>
          </cell>
          <cell r="N634" t="str">
            <v>...</v>
          </cell>
          <cell r="O634" t="str">
            <v>...</v>
          </cell>
          <cell r="P634" t="str">
            <v>...</v>
          </cell>
          <cell r="Q634" t="str">
            <v>...</v>
          </cell>
          <cell r="R634" t="str">
            <v>...</v>
          </cell>
          <cell r="S634" t="str">
            <v>...</v>
          </cell>
          <cell r="T634" t="str">
            <v>...</v>
          </cell>
          <cell r="U634" t="str">
            <v>...</v>
          </cell>
          <cell r="V634" t="str">
            <v>...</v>
          </cell>
          <cell r="W634" t="str">
            <v>...</v>
          </cell>
          <cell r="X634" t="str">
            <v>...</v>
          </cell>
          <cell r="Y634" t="str">
            <v>...</v>
          </cell>
          <cell r="Z634" t="str">
            <v>...</v>
          </cell>
        </row>
        <row r="635">
          <cell r="A635" t="e">
            <v>#VALUE!</v>
          </cell>
          <cell r="B635">
            <v>0</v>
          </cell>
          <cell r="C635">
            <v>0</v>
          </cell>
          <cell r="D635">
            <v>0</v>
          </cell>
          <cell r="E635">
            <v>0</v>
          </cell>
          <cell r="F635" t="str">
            <v>...</v>
          </cell>
          <cell r="G635" t="str">
            <v>...</v>
          </cell>
          <cell r="H635" t="str">
            <v>...</v>
          </cell>
          <cell r="I635" t="str">
            <v>...</v>
          </cell>
          <cell r="J635" t="str">
            <v>...</v>
          </cell>
          <cell r="K635" t="str">
            <v>...</v>
          </cell>
          <cell r="L635" t="str">
            <v>...</v>
          </cell>
          <cell r="M635" t="str">
            <v>...</v>
          </cell>
          <cell r="N635" t="str">
            <v>...</v>
          </cell>
          <cell r="O635" t="str">
            <v>...</v>
          </cell>
          <cell r="P635" t="str">
            <v>...</v>
          </cell>
          <cell r="Q635" t="str">
            <v>...</v>
          </cell>
          <cell r="R635" t="str">
            <v>...</v>
          </cell>
          <cell r="S635" t="str">
            <v>...</v>
          </cell>
          <cell r="T635" t="str">
            <v>...</v>
          </cell>
          <cell r="U635" t="str">
            <v>...</v>
          </cell>
          <cell r="V635" t="str">
            <v>...</v>
          </cell>
          <cell r="W635" t="str">
            <v>...</v>
          </cell>
          <cell r="X635" t="str">
            <v>...</v>
          </cell>
          <cell r="Y635" t="str">
            <v>...</v>
          </cell>
          <cell r="Z635" t="str">
            <v>...</v>
          </cell>
        </row>
        <row r="636">
          <cell r="A636" t="e">
            <v>#VALUE!</v>
          </cell>
          <cell r="B636">
            <v>0</v>
          </cell>
          <cell r="C636">
            <v>0</v>
          </cell>
          <cell r="D636">
            <v>0</v>
          </cell>
          <cell r="E636">
            <v>0</v>
          </cell>
          <cell r="F636" t="str">
            <v>...</v>
          </cell>
          <cell r="G636" t="str">
            <v>...</v>
          </cell>
          <cell r="H636" t="str">
            <v>...</v>
          </cell>
          <cell r="I636" t="str">
            <v>...</v>
          </cell>
          <cell r="J636" t="str">
            <v>...</v>
          </cell>
          <cell r="K636" t="str">
            <v>...</v>
          </cell>
          <cell r="L636" t="str">
            <v>...</v>
          </cell>
          <cell r="M636" t="str">
            <v>...</v>
          </cell>
          <cell r="N636" t="str">
            <v>...</v>
          </cell>
          <cell r="O636" t="str">
            <v>...</v>
          </cell>
          <cell r="P636" t="str">
            <v>...</v>
          </cell>
          <cell r="Q636" t="str">
            <v>...</v>
          </cell>
          <cell r="R636" t="str">
            <v>...</v>
          </cell>
          <cell r="S636" t="str">
            <v>...</v>
          </cell>
          <cell r="T636" t="str">
            <v>...</v>
          </cell>
          <cell r="U636" t="str">
            <v>...</v>
          </cell>
          <cell r="V636" t="str">
            <v>...</v>
          </cell>
          <cell r="W636" t="str">
            <v>...</v>
          </cell>
          <cell r="X636" t="str">
            <v>...</v>
          </cell>
          <cell r="Y636" t="str">
            <v>...</v>
          </cell>
          <cell r="Z636" t="str">
            <v>...</v>
          </cell>
        </row>
        <row r="637">
          <cell r="A637" t="e">
            <v>#VALUE!</v>
          </cell>
          <cell r="B637">
            <v>0</v>
          </cell>
          <cell r="C637">
            <v>0</v>
          </cell>
          <cell r="D637">
            <v>0</v>
          </cell>
          <cell r="E637">
            <v>0</v>
          </cell>
          <cell r="F637" t="str">
            <v>...</v>
          </cell>
          <cell r="G637" t="str">
            <v>...</v>
          </cell>
          <cell r="H637" t="str">
            <v>...</v>
          </cell>
          <cell r="I637" t="str">
            <v>...</v>
          </cell>
          <cell r="J637" t="str">
            <v>...</v>
          </cell>
          <cell r="K637" t="str">
            <v>...</v>
          </cell>
          <cell r="L637" t="str">
            <v>...</v>
          </cell>
          <cell r="M637" t="str">
            <v>...</v>
          </cell>
          <cell r="N637" t="str">
            <v>...</v>
          </cell>
          <cell r="O637" t="str">
            <v>...</v>
          </cell>
          <cell r="P637" t="str">
            <v>...</v>
          </cell>
          <cell r="Q637" t="str">
            <v>...</v>
          </cell>
          <cell r="R637" t="str">
            <v>...</v>
          </cell>
          <cell r="S637" t="str">
            <v>...</v>
          </cell>
          <cell r="T637" t="str">
            <v>...</v>
          </cell>
          <cell r="U637" t="str">
            <v>...</v>
          </cell>
          <cell r="V637" t="str">
            <v>...</v>
          </cell>
          <cell r="W637" t="str">
            <v>...</v>
          </cell>
          <cell r="X637" t="str">
            <v>...</v>
          </cell>
          <cell r="Y637" t="str">
            <v>...</v>
          </cell>
          <cell r="Z637" t="str">
            <v>...</v>
          </cell>
        </row>
        <row r="638">
          <cell r="A638" t="e">
            <v>#VALUE!</v>
          </cell>
          <cell r="B638">
            <v>0</v>
          </cell>
          <cell r="C638">
            <v>0</v>
          </cell>
          <cell r="D638">
            <v>0</v>
          </cell>
          <cell r="E638">
            <v>0</v>
          </cell>
          <cell r="F638" t="str">
            <v>...</v>
          </cell>
          <cell r="G638" t="str">
            <v>...</v>
          </cell>
          <cell r="H638" t="str">
            <v>...</v>
          </cell>
          <cell r="I638" t="str">
            <v>...</v>
          </cell>
          <cell r="J638" t="str">
            <v>...</v>
          </cell>
          <cell r="K638" t="str">
            <v>...</v>
          </cell>
          <cell r="L638" t="str">
            <v>...</v>
          </cell>
          <cell r="M638" t="str">
            <v>...</v>
          </cell>
          <cell r="N638" t="str">
            <v>...</v>
          </cell>
          <cell r="O638" t="str">
            <v>...</v>
          </cell>
          <cell r="P638" t="str">
            <v>...</v>
          </cell>
          <cell r="Q638" t="str">
            <v>...</v>
          </cell>
          <cell r="R638" t="str">
            <v>...</v>
          </cell>
          <cell r="S638" t="str">
            <v>...</v>
          </cell>
          <cell r="T638" t="str">
            <v>...</v>
          </cell>
          <cell r="U638" t="str">
            <v>...</v>
          </cell>
          <cell r="V638" t="str">
            <v>...</v>
          </cell>
          <cell r="W638" t="str">
            <v>...</v>
          </cell>
          <cell r="X638" t="str">
            <v>...</v>
          </cell>
          <cell r="Y638" t="str">
            <v>...</v>
          </cell>
          <cell r="Z638" t="str">
            <v>...</v>
          </cell>
        </row>
        <row r="639">
          <cell r="A639" t="e">
            <v>#VALUE!</v>
          </cell>
          <cell r="B639">
            <v>0</v>
          </cell>
          <cell r="C639">
            <v>0</v>
          </cell>
          <cell r="D639">
            <v>0</v>
          </cell>
          <cell r="E639">
            <v>0</v>
          </cell>
          <cell r="F639" t="str">
            <v>...</v>
          </cell>
          <cell r="G639" t="str">
            <v>...</v>
          </cell>
          <cell r="H639" t="str">
            <v>...</v>
          </cell>
          <cell r="I639" t="str">
            <v>...</v>
          </cell>
          <cell r="J639" t="str">
            <v>...</v>
          </cell>
          <cell r="K639" t="str">
            <v>...</v>
          </cell>
          <cell r="L639" t="str">
            <v>...</v>
          </cell>
          <cell r="M639" t="str">
            <v>...</v>
          </cell>
          <cell r="N639" t="str">
            <v>...</v>
          </cell>
          <cell r="O639" t="str">
            <v>...</v>
          </cell>
          <cell r="P639" t="str">
            <v>...</v>
          </cell>
          <cell r="Q639" t="str">
            <v>...</v>
          </cell>
          <cell r="R639" t="str">
            <v>...</v>
          </cell>
          <cell r="S639" t="str">
            <v>...</v>
          </cell>
          <cell r="T639" t="str">
            <v>...</v>
          </cell>
          <cell r="U639" t="str">
            <v>...</v>
          </cell>
          <cell r="V639" t="str">
            <v>...</v>
          </cell>
          <cell r="W639" t="str">
            <v>...</v>
          </cell>
          <cell r="X639" t="str">
            <v>...</v>
          </cell>
          <cell r="Y639" t="str">
            <v>...</v>
          </cell>
          <cell r="Z639" t="str">
            <v>...</v>
          </cell>
        </row>
        <row r="640">
          <cell r="A640" t="e">
            <v>#VALUE!</v>
          </cell>
          <cell r="B640">
            <v>0</v>
          </cell>
          <cell r="C640">
            <v>0</v>
          </cell>
          <cell r="D640">
            <v>0</v>
          </cell>
          <cell r="E640">
            <v>0</v>
          </cell>
          <cell r="F640" t="str">
            <v>...</v>
          </cell>
          <cell r="G640" t="str">
            <v>...</v>
          </cell>
          <cell r="H640" t="str">
            <v>...</v>
          </cell>
          <cell r="I640" t="str">
            <v>...</v>
          </cell>
          <cell r="J640" t="str">
            <v>...</v>
          </cell>
          <cell r="K640" t="str">
            <v>...</v>
          </cell>
          <cell r="L640" t="str">
            <v>...</v>
          </cell>
          <cell r="M640" t="str">
            <v>...</v>
          </cell>
          <cell r="N640" t="str">
            <v>...</v>
          </cell>
          <cell r="O640" t="str">
            <v>...</v>
          </cell>
          <cell r="P640" t="str">
            <v>...</v>
          </cell>
          <cell r="Q640" t="str">
            <v>...</v>
          </cell>
          <cell r="R640" t="str">
            <v>...</v>
          </cell>
          <cell r="S640" t="str">
            <v>...</v>
          </cell>
          <cell r="T640" t="str">
            <v>...</v>
          </cell>
          <cell r="U640" t="str">
            <v>...</v>
          </cell>
          <cell r="V640" t="str">
            <v>...</v>
          </cell>
          <cell r="W640" t="str">
            <v>...</v>
          </cell>
          <cell r="X640" t="str">
            <v>...</v>
          </cell>
          <cell r="Y640" t="str">
            <v>...</v>
          </cell>
          <cell r="Z640" t="str">
            <v>...</v>
          </cell>
        </row>
        <row r="641">
          <cell r="A641" t="e">
            <v>#VALUE!</v>
          </cell>
          <cell r="B641">
            <v>0</v>
          </cell>
          <cell r="C641">
            <v>0</v>
          </cell>
          <cell r="D641">
            <v>0</v>
          </cell>
          <cell r="E641">
            <v>0</v>
          </cell>
          <cell r="F641" t="str">
            <v>...</v>
          </cell>
          <cell r="G641" t="str">
            <v>...</v>
          </cell>
          <cell r="H641" t="str">
            <v>...</v>
          </cell>
          <cell r="I641" t="str">
            <v>...</v>
          </cell>
          <cell r="J641" t="str">
            <v>...</v>
          </cell>
          <cell r="K641" t="str">
            <v>...</v>
          </cell>
          <cell r="L641" t="str">
            <v>...</v>
          </cell>
          <cell r="M641" t="str">
            <v>...</v>
          </cell>
          <cell r="N641" t="str">
            <v>...</v>
          </cell>
          <cell r="O641" t="str">
            <v>...</v>
          </cell>
          <cell r="P641" t="str">
            <v>...</v>
          </cell>
          <cell r="Q641" t="str">
            <v>...</v>
          </cell>
          <cell r="R641" t="str">
            <v>...</v>
          </cell>
          <cell r="S641" t="str">
            <v>...</v>
          </cell>
          <cell r="T641" t="str">
            <v>...</v>
          </cell>
          <cell r="U641" t="str">
            <v>...</v>
          </cell>
          <cell r="V641" t="str">
            <v>...</v>
          </cell>
          <cell r="W641" t="str">
            <v>...</v>
          </cell>
          <cell r="X641" t="str">
            <v>...</v>
          </cell>
          <cell r="Y641" t="str">
            <v>...</v>
          </cell>
          <cell r="Z641" t="str">
            <v>...</v>
          </cell>
        </row>
        <row r="642">
          <cell r="A642" t="e">
            <v>#VALUE!</v>
          </cell>
          <cell r="B642">
            <v>0</v>
          </cell>
          <cell r="C642">
            <v>0</v>
          </cell>
          <cell r="D642">
            <v>0</v>
          </cell>
          <cell r="E642">
            <v>0</v>
          </cell>
          <cell r="F642" t="str">
            <v>...</v>
          </cell>
          <cell r="G642" t="str">
            <v>...</v>
          </cell>
          <cell r="H642" t="str">
            <v>...</v>
          </cell>
          <cell r="I642" t="str">
            <v>...</v>
          </cell>
          <cell r="J642" t="str">
            <v>...</v>
          </cell>
          <cell r="K642" t="str">
            <v>...</v>
          </cell>
          <cell r="L642" t="str">
            <v>...</v>
          </cell>
          <cell r="M642" t="str">
            <v>...</v>
          </cell>
          <cell r="N642" t="str">
            <v>...</v>
          </cell>
          <cell r="O642" t="str">
            <v>...</v>
          </cell>
          <cell r="P642" t="str">
            <v>...</v>
          </cell>
          <cell r="Q642" t="str">
            <v>...</v>
          </cell>
          <cell r="R642" t="str">
            <v>...</v>
          </cell>
          <cell r="S642" t="str">
            <v>...</v>
          </cell>
          <cell r="T642" t="str">
            <v>...</v>
          </cell>
          <cell r="U642" t="str">
            <v>...</v>
          </cell>
          <cell r="V642" t="str">
            <v>...</v>
          </cell>
          <cell r="W642" t="str">
            <v>...</v>
          </cell>
          <cell r="X642" t="str">
            <v>...</v>
          </cell>
          <cell r="Y642" t="str">
            <v>...</v>
          </cell>
          <cell r="Z642" t="str">
            <v>...</v>
          </cell>
        </row>
        <row r="643">
          <cell r="A643" t="e">
            <v>#VALUE!</v>
          </cell>
          <cell r="B643">
            <v>0</v>
          </cell>
          <cell r="C643">
            <v>0</v>
          </cell>
          <cell r="D643">
            <v>0</v>
          </cell>
          <cell r="E643">
            <v>0</v>
          </cell>
          <cell r="F643" t="str">
            <v>...</v>
          </cell>
          <cell r="G643" t="str">
            <v>...</v>
          </cell>
          <cell r="H643" t="str">
            <v>...</v>
          </cell>
          <cell r="I643" t="str">
            <v>...</v>
          </cell>
          <cell r="J643" t="str">
            <v>...</v>
          </cell>
          <cell r="K643" t="str">
            <v>...</v>
          </cell>
          <cell r="L643" t="str">
            <v>...</v>
          </cell>
          <cell r="M643" t="str">
            <v>...</v>
          </cell>
          <cell r="N643" t="str">
            <v>...</v>
          </cell>
          <cell r="O643" t="str">
            <v>...</v>
          </cell>
          <cell r="P643" t="str">
            <v>...</v>
          </cell>
          <cell r="Q643" t="str">
            <v>...</v>
          </cell>
          <cell r="R643" t="str">
            <v>...</v>
          </cell>
          <cell r="S643" t="str">
            <v>...</v>
          </cell>
          <cell r="T643" t="str">
            <v>...</v>
          </cell>
          <cell r="U643" t="str">
            <v>...</v>
          </cell>
          <cell r="V643" t="str">
            <v>...</v>
          </cell>
          <cell r="W643" t="str">
            <v>...</v>
          </cell>
          <cell r="X643" t="str">
            <v>...</v>
          </cell>
          <cell r="Y643" t="str">
            <v>...</v>
          </cell>
          <cell r="Z643" t="str">
            <v>...</v>
          </cell>
        </row>
        <row r="644">
          <cell r="A644" t="e">
            <v>#VALUE!</v>
          </cell>
          <cell r="B644">
            <v>0</v>
          </cell>
          <cell r="C644">
            <v>0</v>
          </cell>
          <cell r="D644">
            <v>0</v>
          </cell>
          <cell r="E644">
            <v>0</v>
          </cell>
          <cell r="F644" t="str">
            <v>...</v>
          </cell>
          <cell r="G644" t="str">
            <v>...</v>
          </cell>
          <cell r="H644" t="str">
            <v>...</v>
          </cell>
          <cell r="I644" t="str">
            <v>...</v>
          </cell>
          <cell r="J644" t="str">
            <v>...</v>
          </cell>
          <cell r="K644" t="str">
            <v>...</v>
          </cell>
          <cell r="L644" t="str">
            <v>...</v>
          </cell>
          <cell r="M644" t="str">
            <v>...</v>
          </cell>
          <cell r="N644" t="str">
            <v>...</v>
          </cell>
          <cell r="O644" t="str">
            <v>...</v>
          </cell>
          <cell r="P644" t="str">
            <v>...</v>
          </cell>
          <cell r="Q644" t="str">
            <v>...</v>
          </cell>
          <cell r="R644" t="str">
            <v>...</v>
          </cell>
          <cell r="S644" t="str">
            <v>...</v>
          </cell>
          <cell r="T644" t="str">
            <v>...</v>
          </cell>
          <cell r="U644" t="str">
            <v>...</v>
          </cell>
          <cell r="V644" t="str">
            <v>...</v>
          </cell>
          <cell r="W644" t="str">
            <v>...</v>
          </cell>
          <cell r="X644" t="str">
            <v>...</v>
          </cell>
          <cell r="Y644" t="str">
            <v>...</v>
          </cell>
          <cell r="Z644" t="str">
            <v>...</v>
          </cell>
        </row>
        <row r="645">
          <cell r="A645" t="e">
            <v>#VALUE!</v>
          </cell>
          <cell r="B645">
            <v>0</v>
          </cell>
          <cell r="C645">
            <v>0</v>
          </cell>
          <cell r="D645">
            <v>0</v>
          </cell>
          <cell r="E645">
            <v>0</v>
          </cell>
          <cell r="F645" t="str">
            <v>...</v>
          </cell>
          <cell r="G645" t="str">
            <v>...</v>
          </cell>
          <cell r="H645" t="str">
            <v>...</v>
          </cell>
          <cell r="I645" t="str">
            <v>...</v>
          </cell>
          <cell r="J645" t="str">
            <v>...</v>
          </cell>
          <cell r="K645" t="str">
            <v>...</v>
          </cell>
          <cell r="L645" t="str">
            <v>...</v>
          </cell>
          <cell r="M645" t="str">
            <v>...</v>
          </cell>
          <cell r="N645" t="str">
            <v>...</v>
          </cell>
          <cell r="O645" t="str">
            <v>...</v>
          </cell>
          <cell r="P645" t="str">
            <v>...</v>
          </cell>
          <cell r="Q645" t="str">
            <v>...</v>
          </cell>
          <cell r="R645" t="str">
            <v>...</v>
          </cell>
          <cell r="S645" t="str">
            <v>...</v>
          </cell>
          <cell r="T645" t="str">
            <v>...</v>
          </cell>
          <cell r="U645" t="str">
            <v>...</v>
          </cell>
          <cell r="V645" t="str">
            <v>...</v>
          </cell>
          <cell r="W645" t="str">
            <v>...</v>
          </cell>
          <cell r="X645" t="str">
            <v>...</v>
          </cell>
          <cell r="Y645" t="str">
            <v>...</v>
          </cell>
          <cell r="Z645" t="str">
            <v>...</v>
          </cell>
        </row>
        <row r="646">
          <cell r="A646" t="e">
            <v>#VALUE!</v>
          </cell>
          <cell r="B646">
            <v>0</v>
          </cell>
          <cell r="C646">
            <v>0</v>
          </cell>
          <cell r="D646">
            <v>0</v>
          </cell>
          <cell r="E646">
            <v>0</v>
          </cell>
          <cell r="F646" t="str">
            <v>...</v>
          </cell>
          <cell r="G646" t="str">
            <v>...</v>
          </cell>
          <cell r="H646" t="str">
            <v>...</v>
          </cell>
          <cell r="I646" t="str">
            <v>...</v>
          </cell>
          <cell r="J646" t="str">
            <v>...</v>
          </cell>
          <cell r="K646" t="str">
            <v>...</v>
          </cell>
          <cell r="L646" t="str">
            <v>...</v>
          </cell>
          <cell r="M646" t="str">
            <v>...</v>
          </cell>
          <cell r="N646" t="str">
            <v>...</v>
          </cell>
          <cell r="O646" t="str">
            <v>...</v>
          </cell>
          <cell r="P646" t="str">
            <v>...</v>
          </cell>
          <cell r="Q646" t="str">
            <v>...</v>
          </cell>
          <cell r="R646" t="str">
            <v>...</v>
          </cell>
          <cell r="S646" t="str">
            <v>...</v>
          </cell>
          <cell r="T646" t="str">
            <v>...</v>
          </cell>
          <cell r="U646" t="str">
            <v>...</v>
          </cell>
          <cell r="V646" t="str">
            <v>...</v>
          </cell>
          <cell r="W646" t="str">
            <v>...</v>
          </cell>
          <cell r="X646" t="str">
            <v>...</v>
          </cell>
          <cell r="Y646" t="str">
            <v>...</v>
          </cell>
          <cell r="Z646" t="str">
            <v>...</v>
          </cell>
        </row>
        <row r="647">
          <cell r="A647" t="e">
            <v>#VALUE!</v>
          </cell>
          <cell r="B647">
            <v>0</v>
          </cell>
          <cell r="C647">
            <v>0</v>
          </cell>
          <cell r="D647">
            <v>0</v>
          </cell>
          <cell r="E647">
            <v>0</v>
          </cell>
          <cell r="F647" t="str">
            <v>...</v>
          </cell>
          <cell r="G647" t="str">
            <v>...</v>
          </cell>
          <cell r="H647" t="str">
            <v>...</v>
          </cell>
          <cell r="I647" t="str">
            <v>...</v>
          </cell>
          <cell r="J647" t="str">
            <v>...</v>
          </cell>
          <cell r="K647" t="str">
            <v>...</v>
          </cell>
          <cell r="L647" t="str">
            <v>...</v>
          </cell>
          <cell r="M647" t="str">
            <v>...</v>
          </cell>
          <cell r="N647" t="str">
            <v>...</v>
          </cell>
          <cell r="O647" t="str">
            <v>...</v>
          </cell>
          <cell r="P647" t="str">
            <v>...</v>
          </cell>
          <cell r="Q647" t="str">
            <v>...</v>
          </cell>
          <cell r="R647" t="str">
            <v>...</v>
          </cell>
          <cell r="S647" t="str">
            <v>...</v>
          </cell>
          <cell r="T647" t="str">
            <v>...</v>
          </cell>
          <cell r="U647" t="str">
            <v>...</v>
          </cell>
          <cell r="V647" t="str">
            <v>...</v>
          </cell>
          <cell r="W647" t="str">
            <v>...</v>
          </cell>
          <cell r="X647" t="str">
            <v>...</v>
          </cell>
          <cell r="Y647" t="str">
            <v>...</v>
          </cell>
          <cell r="Z647" t="str">
            <v>...</v>
          </cell>
        </row>
        <row r="648">
          <cell r="A648" t="e">
            <v>#VALUE!</v>
          </cell>
          <cell r="B648">
            <v>0</v>
          </cell>
          <cell r="C648">
            <v>0</v>
          </cell>
          <cell r="D648">
            <v>0</v>
          </cell>
          <cell r="E648">
            <v>0</v>
          </cell>
          <cell r="F648" t="str">
            <v>...</v>
          </cell>
          <cell r="G648" t="str">
            <v>...</v>
          </cell>
          <cell r="H648" t="str">
            <v>...</v>
          </cell>
          <cell r="I648" t="str">
            <v>...</v>
          </cell>
          <cell r="J648" t="str">
            <v>...</v>
          </cell>
          <cell r="K648" t="str">
            <v>...</v>
          </cell>
          <cell r="L648" t="str">
            <v>...</v>
          </cell>
          <cell r="M648" t="str">
            <v>...</v>
          </cell>
          <cell r="N648" t="str">
            <v>...</v>
          </cell>
          <cell r="O648" t="str">
            <v>...</v>
          </cell>
          <cell r="P648" t="str">
            <v>...</v>
          </cell>
          <cell r="Q648" t="str">
            <v>...</v>
          </cell>
          <cell r="R648" t="str">
            <v>...</v>
          </cell>
          <cell r="S648" t="str">
            <v>...</v>
          </cell>
          <cell r="T648" t="str">
            <v>...</v>
          </cell>
          <cell r="U648" t="str">
            <v>...</v>
          </cell>
          <cell r="V648" t="str">
            <v>...</v>
          </cell>
          <cell r="W648" t="str">
            <v>...</v>
          </cell>
          <cell r="X648" t="str">
            <v>...</v>
          </cell>
          <cell r="Y648" t="str">
            <v>...</v>
          </cell>
          <cell r="Z648" t="str">
            <v>...</v>
          </cell>
        </row>
        <row r="649">
          <cell r="A649" t="e">
            <v>#VALUE!</v>
          </cell>
          <cell r="B649">
            <v>0</v>
          </cell>
          <cell r="C649">
            <v>0</v>
          </cell>
          <cell r="D649">
            <v>0</v>
          </cell>
          <cell r="E649">
            <v>0</v>
          </cell>
          <cell r="F649" t="str">
            <v>...</v>
          </cell>
          <cell r="G649" t="str">
            <v>...</v>
          </cell>
          <cell r="H649" t="str">
            <v>...</v>
          </cell>
          <cell r="I649" t="str">
            <v>...</v>
          </cell>
          <cell r="J649" t="str">
            <v>...</v>
          </cell>
          <cell r="K649" t="str">
            <v>...</v>
          </cell>
          <cell r="L649" t="str">
            <v>...</v>
          </cell>
          <cell r="M649" t="str">
            <v>...</v>
          </cell>
          <cell r="N649" t="str">
            <v>...</v>
          </cell>
          <cell r="O649" t="str">
            <v>...</v>
          </cell>
          <cell r="P649" t="str">
            <v>...</v>
          </cell>
          <cell r="Q649" t="str">
            <v>...</v>
          </cell>
          <cell r="R649" t="str">
            <v>...</v>
          </cell>
          <cell r="S649" t="str">
            <v>...</v>
          </cell>
          <cell r="T649" t="str">
            <v>...</v>
          </cell>
          <cell r="U649" t="str">
            <v>...</v>
          </cell>
          <cell r="V649" t="str">
            <v>...</v>
          </cell>
          <cell r="W649" t="str">
            <v>...</v>
          </cell>
          <cell r="X649" t="str">
            <v>...</v>
          </cell>
          <cell r="Y649" t="str">
            <v>...</v>
          </cell>
          <cell r="Z649" t="str">
            <v>...</v>
          </cell>
        </row>
        <row r="650">
          <cell r="A650" t="e">
            <v>#VALUE!</v>
          </cell>
          <cell r="B650">
            <v>0</v>
          </cell>
          <cell r="C650">
            <v>0</v>
          </cell>
          <cell r="D650">
            <v>0</v>
          </cell>
          <cell r="E650">
            <v>0</v>
          </cell>
          <cell r="F650" t="str">
            <v>...</v>
          </cell>
          <cell r="G650" t="str">
            <v>...</v>
          </cell>
          <cell r="H650" t="str">
            <v>...</v>
          </cell>
          <cell r="I650" t="str">
            <v>...</v>
          </cell>
          <cell r="J650" t="str">
            <v>...</v>
          </cell>
          <cell r="K650" t="str">
            <v>...</v>
          </cell>
          <cell r="L650" t="str">
            <v>...</v>
          </cell>
          <cell r="M650" t="str">
            <v>...</v>
          </cell>
          <cell r="N650" t="str">
            <v>...</v>
          </cell>
          <cell r="O650" t="str">
            <v>...</v>
          </cell>
          <cell r="P650" t="str">
            <v>...</v>
          </cell>
          <cell r="Q650" t="str">
            <v>...</v>
          </cell>
          <cell r="R650" t="str">
            <v>...</v>
          </cell>
          <cell r="S650" t="str">
            <v>...</v>
          </cell>
          <cell r="T650" t="str">
            <v>...</v>
          </cell>
          <cell r="U650" t="str">
            <v>...</v>
          </cell>
          <cell r="V650" t="str">
            <v>...</v>
          </cell>
          <cell r="W650" t="str">
            <v>...</v>
          </cell>
          <cell r="X650" t="str">
            <v>...</v>
          </cell>
          <cell r="Y650" t="str">
            <v>...</v>
          </cell>
          <cell r="Z650" t="str">
            <v>...</v>
          </cell>
        </row>
        <row r="651">
          <cell r="A651" t="e">
            <v>#VALUE!</v>
          </cell>
          <cell r="B651">
            <v>0</v>
          </cell>
          <cell r="C651">
            <v>0</v>
          </cell>
          <cell r="D651">
            <v>0</v>
          </cell>
          <cell r="E651">
            <v>0</v>
          </cell>
          <cell r="F651" t="str">
            <v>...</v>
          </cell>
          <cell r="G651" t="str">
            <v>...</v>
          </cell>
          <cell r="H651" t="str">
            <v>...</v>
          </cell>
          <cell r="I651" t="str">
            <v>...</v>
          </cell>
          <cell r="J651" t="str">
            <v>...</v>
          </cell>
          <cell r="K651" t="str">
            <v>...</v>
          </cell>
          <cell r="L651" t="str">
            <v>...</v>
          </cell>
          <cell r="M651" t="str">
            <v>...</v>
          </cell>
          <cell r="N651" t="str">
            <v>...</v>
          </cell>
          <cell r="O651" t="str">
            <v>...</v>
          </cell>
          <cell r="P651" t="str">
            <v>...</v>
          </cell>
          <cell r="Q651" t="str">
            <v>...</v>
          </cell>
          <cell r="R651" t="str">
            <v>...</v>
          </cell>
          <cell r="S651" t="str">
            <v>...</v>
          </cell>
          <cell r="T651" t="str">
            <v>...</v>
          </cell>
          <cell r="U651" t="str">
            <v>...</v>
          </cell>
          <cell r="V651" t="str">
            <v>...</v>
          </cell>
          <cell r="W651" t="str">
            <v>...</v>
          </cell>
          <cell r="X651" t="str">
            <v>...</v>
          </cell>
          <cell r="Y651" t="str">
            <v>...</v>
          </cell>
          <cell r="Z651" t="str">
            <v>...</v>
          </cell>
        </row>
        <row r="652">
          <cell r="A652" t="e">
            <v>#VALUE!</v>
          </cell>
          <cell r="B652">
            <v>0</v>
          </cell>
          <cell r="C652">
            <v>0</v>
          </cell>
          <cell r="D652">
            <v>0</v>
          </cell>
          <cell r="E652">
            <v>0</v>
          </cell>
          <cell r="F652" t="str">
            <v>...</v>
          </cell>
          <cell r="G652" t="str">
            <v>...</v>
          </cell>
          <cell r="H652" t="str">
            <v>...</v>
          </cell>
          <cell r="I652" t="str">
            <v>...</v>
          </cell>
          <cell r="J652" t="str">
            <v>...</v>
          </cell>
          <cell r="K652" t="str">
            <v>...</v>
          </cell>
          <cell r="L652" t="str">
            <v>...</v>
          </cell>
          <cell r="M652" t="str">
            <v>...</v>
          </cell>
          <cell r="N652" t="str">
            <v>...</v>
          </cell>
          <cell r="O652" t="str">
            <v>...</v>
          </cell>
          <cell r="P652" t="str">
            <v>...</v>
          </cell>
          <cell r="Q652" t="str">
            <v>...</v>
          </cell>
          <cell r="R652" t="str">
            <v>...</v>
          </cell>
          <cell r="S652" t="str">
            <v>...</v>
          </cell>
          <cell r="T652" t="str">
            <v>...</v>
          </cell>
          <cell r="U652" t="str">
            <v>...</v>
          </cell>
          <cell r="V652" t="str">
            <v>...</v>
          </cell>
          <cell r="W652" t="str">
            <v>...</v>
          </cell>
          <cell r="X652" t="str">
            <v>...</v>
          </cell>
          <cell r="Y652" t="str">
            <v>...</v>
          </cell>
          <cell r="Z652" t="str">
            <v>...</v>
          </cell>
        </row>
        <row r="653">
          <cell r="A653" t="e">
            <v>#VALUE!</v>
          </cell>
          <cell r="B653">
            <v>0</v>
          </cell>
          <cell r="C653">
            <v>0</v>
          </cell>
          <cell r="D653">
            <v>0</v>
          </cell>
          <cell r="E653">
            <v>0</v>
          </cell>
          <cell r="F653" t="str">
            <v>...</v>
          </cell>
          <cell r="G653" t="str">
            <v>...</v>
          </cell>
          <cell r="H653" t="str">
            <v>...</v>
          </cell>
          <cell r="I653" t="str">
            <v>...</v>
          </cell>
          <cell r="J653" t="str">
            <v>...</v>
          </cell>
          <cell r="K653" t="str">
            <v>...</v>
          </cell>
          <cell r="L653" t="str">
            <v>...</v>
          </cell>
          <cell r="M653" t="str">
            <v>...</v>
          </cell>
          <cell r="N653" t="str">
            <v>...</v>
          </cell>
          <cell r="O653" t="str">
            <v>...</v>
          </cell>
          <cell r="P653" t="str">
            <v>...</v>
          </cell>
          <cell r="Q653" t="str">
            <v>...</v>
          </cell>
          <cell r="R653" t="str">
            <v>...</v>
          </cell>
          <cell r="S653" t="str">
            <v>...</v>
          </cell>
          <cell r="T653" t="str">
            <v>...</v>
          </cell>
          <cell r="U653" t="str">
            <v>...</v>
          </cell>
          <cell r="V653" t="str">
            <v>...</v>
          </cell>
          <cell r="W653" t="str">
            <v>...</v>
          </cell>
          <cell r="X653" t="str">
            <v>...</v>
          </cell>
          <cell r="Y653" t="str">
            <v>...</v>
          </cell>
          <cell r="Z653" t="str">
            <v>...</v>
          </cell>
        </row>
        <row r="654">
          <cell r="A654" t="e">
            <v>#VALUE!</v>
          </cell>
          <cell r="B654">
            <v>0</v>
          </cell>
          <cell r="C654">
            <v>0</v>
          </cell>
          <cell r="D654">
            <v>0</v>
          </cell>
          <cell r="E654">
            <v>0</v>
          </cell>
          <cell r="F654" t="str">
            <v>...</v>
          </cell>
          <cell r="G654" t="str">
            <v>...</v>
          </cell>
          <cell r="H654" t="str">
            <v>...</v>
          </cell>
          <cell r="I654" t="str">
            <v>...</v>
          </cell>
          <cell r="J654" t="str">
            <v>...</v>
          </cell>
          <cell r="K654" t="str">
            <v>...</v>
          </cell>
          <cell r="L654" t="str">
            <v>...</v>
          </cell>
          <cell r="M654" t="str">
            <v>...</v>
          </cell>
          <cell r="N654" t="str">
            <v>...</v>
          </cell>
          <cell r="O654" t="str">
            <v>...</v>
          </cell>
          <cell r="P654" t="str">
            <v>...</v>
          </cell>
          <cell r="Q654" t="str">
            <v>...</v>
          </cell>
          <cell r="R654" t="str">
            <v>...</v>
          </cell>
          <cell r="S654" t="str">
            <v>...</v>
          </cell>
          <cell r="T654" t="str">
            <v>...</v>
          </cell>
          <cell r="U654" t="str">
            <v>...</v>
          </cell>
          <cell r="V654" t="str">
            <v>...</v>
          </cell>
          <cell r="W654" t="str">
            <v>...</v>
          </cell>
          <cell r="X654" t="str">
            <v>...</v>
          </cell>
          <cell r="Y654" t="str">
            <v>...</v>
          </cell>
          <cell r="Z654" t="str">
            <v>...</v>
          </cell>
        </row>
        <row r="655">
          <cell r="A655" t="e">
            <v>#VALUE!</v>
          </cell>
          <cell r="B655">
            <v>0</v>
          </cell>
          <cell r="C655">
            <v>0</v>
          </cell>
          <cell r="D655">
            <v>0</v>
          </cell>
          <cell r="E655">
            <v>0</v>
          </cell>
          <cell r="F655" t="str">
            <v>...</v>
          </cell>
          <cell r="G655" t="str">
            <v>...</v>
          </cell>
          <cell r="H655" t="str">
            <v>...</v>
          </cell>
          <cell r="I655" t="str">
            <v>...</v>
          </cell>
          <cell r="J655" t="str">
            <v>...</v>
          </cell>
          <cell r="K655" t="str">
            <v>...</v>
          </cell>
          <cell r="L655" t="str">
            <v>...</v>
          </cell>
          <cell r="M655" t="str">
            <v>...</v>
          </cell>
          <cell r="N655" t="str">
            <v>...</v>
          </cell>
          <cell r="O655" t="str">
            <v>...</v>
          </cell>
          <cell r="P655" t="str">
            <v>...</v>
          </cell>
          <cell r="Q655" t="str">
            <v>...</v>
          </cell>
          <cell r="R655" t="str">
            <v>...</v>
          </cell>
          <cell r="S655" t="str">
            <v>...</v>
          </cell>
          <cell r="T655" t="str">
            <v>...</v>
          </cell>
          <cell r="U655" t="str">
            <v>...</v>
          </cell>
          <cell r="V655" t="str">
            <v>...</v>
          </cell>
          <cell r="W655" t="str">
            <v>...</v>
          </cell>
          <cell r="X655" t="str">
            <v>...</v>
          </cell>
          <cell r="Y655" t="str">
            <v>...</v>
          </cell>
          <cell r="Z655" t="str">
            <v>...</v>
          </cell>
        </row>
        <row r="656">
          <cell r="A656" t="e">
            <v>#VALUE!</v>
          </cell>
          <cell r="B656">
            <v>0</v>
          </cell>
          <cell r="C656">
            <v>0</v>
          </cell>
          <cell r="D656">
            <v>0</v>
          </cell>
          <cell r="E656">
            <v>0</v>
          </cell>
          <cell r="F656" t="str">
            <v>...</v>
          </cell>
          <cell r="G656" t="str">
            <v>...</v>
          </cell>
          <cell r="H656" t="str">
            <v>...</v>
          </cell>
          <cell r="I656" t="str">
            <v>...</v>
          </cell>
          <cell r="J656" t="str">
            <v>...</v>
          </cell>
          <cell r="K656" t="str">
            <v>...</v>
          </cell>
          <cell r="L656" t="str">
            <v>...</v>
          </cell>
          <cell r="M656" t="str">
            <v>...</v>
          </cell>
          <cell r="N656" t="str">
            <v>...</v>
          </cell>
          <cell r="O656" t="str">
            <v>...</v>
          </cell>
          <cell r="P656" t="str">
            <v>...</v>
          </cell>
          <cell r="Q656" t="str">
            <v>...</v>
          </cell>
          <cell r="R656" t="str">
            <v>...</v>
          </cell>
          <cell r="S656" t="str">
            <v>...</v>
          </cell>
          <cell r="T656" t="str">
            <v>...</v>
          </cell>
          <cell r="U656" t="str">
            <v>...</v>
          </cell>
          <cell r="V656" t="str">
            <v>...</v>
          </cell>
          <cell r="W656" t="str">
            <v>...</v>
          </cell>
          <cell r="X656" t="str">
            <v>...</v>
          </cell>
          <cell r="Y656" t="str">
            <v>...</v>
          </cell>
          <cell r="Z656" t="str">
            <v>...</v>
          </cell>
        </row>
        <row r="657">
          <cell r="A657" t="e">
            <v>#VALUE!</v>
          </cell>
          <cell r="B657">
            <v>0</v>
          </cell>
          <cell r="C657">
            <v>0</v>
          </cell>
          <cell r="D657">
            <v>0</v>
          </cell>
          <cell r="E657">
            <v>0</v>
          </cell>
          <cell r="F657" t="str">
            <v>...</v>
          </cell>
          <cell r="G657" t="str">
            <v>...</v>
          </cell>
          <cell r="H657" t="str">
            <v>...</v>
          </cell>
          <cell r="I657" t="str">
            <v>...</v>
          </cell>
          <cell r="J657" t="str">
            <v>...</v>
          </cell>
          <cell r="K657" t="str">
            <v>...</v>
          </cell>
          <cell r="L657" t="str">
            <v>...</v>
          </cell>
          <cell r="M657" t="str">
            <v>...</v>
          </cell>
          <cell r="N657" t="str">
            <v>...</v>
          </cell>
          <cell r="O657" t="str">
            <v>...</v>
          </cell>
          <cell r="P657" t="str">
            <v>...</v>
          </cell>
          <cell r="Q657" t="str">
            <v>...</v>
          </cell>
          <cell r="R657" t="str">
            <v>...</v>
          </cell>
          <cell r="S657" t="str">
            <v>...</v>
          </cell>
          <cell r="T657" t="str">
            <v>...</v>
          </cell>
          <cell r="U657" t="str">
            <v>...</v>
          </cell>
          <cell r="V657" t="str">
            <v>...</v>
          </cell>
          <cell r="W657" t="str">
            <v>...</v>
          </cell>
          <cell r="X657" t="str">
            <v>...</v>
          </cell>
          <cell r="Y657" t="str">
            <v>...</v>
          </cell>
          <cell r="Z657" t="str">
            <v>...</v>
          </cell>
        </row>
        <row r="658">
          <cell r="A658" t="e">
            <v>#VALUE!</v>
          </cell>
          <cell r="B658">
            <v>0</v>
          </cell>
          <cell r="C658">
            <v>0</v>
          </cell>
          <cell r="D658">
            <v>0</v>
          </cell>
          <cell r="E658">
            <v>0</v>
          </cell>
          <cell r="F658" t="str">
            <v>...</v>
          </cell>
          <cell r="G658" t="str">
            <v>...</v>
          </cell>
          <cell r="H658" t="str">
            <v>...</v>
          </cell>
          <cell r="I658" t="str">
            <v>...</v>
          </cell>
          <cell r="J658" t="str">
            <v>...</v>
          </cell>
          <cell r="K658" t="str">
            <v>...</v>
          </cell>
          <cell r="L658" t="str">
            <v>...</v>
          </cell>
          <cell r="M658" t="str">
            <v>...</v>
          </cell>
          <cell r="N658" t="str">
            <v>...</v>
          </cell>
          <cell r="O658" t="str">
            <v>...</v>
          </cell>
          <cell r="P658" t="str">
            <v>...</v>
          </cell>
          <cell r="Q658" t="str">
            <v>...</v>
          </cell>
          <cell r="R658" t="str">
            <v>...</v>
          </cell>
          <cell r="S658" t="str">
            <v>...</v>
          </cell>
          <cell r="T658" t="str">
            <v>...</v>
          </cell>
          <cell r="U658" t="str">
            <v>...</v>
          </cell>
          <cell r="V658" t="str">
            <v>...</v>
          </cell>
          <cell r="W658" t="str">
            <v>...</v>
          </cell>
          <cell r="X658" t="str">
            <v>...</v>
          </cell>
          <cell r="Y658" t="str">
            <v>...</v>
          </cell>
          <cell r="Z658" t="str">
            <v>...</v>
          </cell>
        </row>
        <row r="659">
          <cell r="A659" t="e">
            <v>#VALUE!</v>
          </cell>
          <cell r="B659">
            <v>0</v>
          </cell>
          <cell r="C659">
            <v>0</v>
          </cell>
          <cell r="D659">
            <v>0</v>
          </cell>
          <cell r="E659">
            <v>0</v>
          </cell>
          <cell r="F659" t="str">
            <v>...</v>
          </cell>
          <cell r="G659" t="str">
            <v>...</v>
          </cell>
          <cell r="H659" t="str">
            <v>...</v>
          </cell>
          <cell r="I659" t="str">
            <v>...</v>
          </cell>
          <cell r="J659" t="str">
            <v>...</v>
          </cell>
          <cell r="K659" t="str">
            <v>...</v>
          </cell>
          <cell r="L659" t="str">
            <v>...</v>
          </cell>
          <cell r="M659" t="str">
            <v>...</v>
          </cell>
          <cell r="N659" t="str">
            <v>...</v>
          </cell>
          <cell r="O659" t="str">
            <v>...</v>
          </cell>
          <cell r="P659" t="str">
            <v>...</v>
          </cell>
          <cell r="Q659" t="str">
            <v>...</v>
          </cell>
          <cell r="R659" t="str">
            <v>...</v>
          </cell>
          <cell r="S659" t="str">
            <v>...</v>
          </cell>
          <cell r="T659" t="str">
            <v>...</v>
          </cell>
          <cell r="U659" t="str">
            <v>...</v>
          </cell>
          <cell r="V659" t="str">
            <v>...</v>
          </cell>
          <cell r="W659" t="str">
            <v>...</v>
          </cell>
          <cell r="X659" t="str">
            <v>...</v>
          </cell>
          <cell r="Y659" t="str">
            <v>...</v>
          </cell>
          <cell r="Z659" t="str">
            <v>...</v>
          </cell>
        </row>
        <row r="660">
          <cell r="A660" t="e">
            <v>#VALUE!</v>
          </cell>
          <cell r="B660">
            <v>0</v>
          </cell>
          <cell r="C660">
            <v>0</v>
          </cell>
          <cell r="D660">
            <v>0</v>
          </cell>
          <cell r="E660">
            <v>0</v>
          </cell>
          <cell r="F660" t="str">
            <v>...</v>
          </cell>
          <cell r="G660" t="str">
            <v>...</v>
          </cell>
          <cell r="H660" t="str">
            <v>...</v>
          </cell>
          <cell r="I660" t="str">
            <v>...</v>
          </cell>
          <cell r="J660" t="str">
            <v>...</v>
          </cell>
          <cell r="K660" t="str">
            <v>...</v>
          </cell>
          <cell r="L660" t="str">
            <v>...</v>
          </cell>
          <cell r="M660" t="str">
            <v>...</v>
          </cell>
          <cell r="N660" t="str">
            <v>...</v>
          </cell>
          <cell r="O660" t="str">
            <v>...</v>
          </cell>
          <cell r="P660" t="str">
            <v>...</v>
          </cell>
          <cell r="Q660" t="str">
            <v>...</v>
          </cell>
          <cell r="R660" t="str">
            <v>...</v>
          </cell>
          <cell r="S660" t="str">
            <v>...</v>
          </cell>
          <cell r="T660" t="str">
            <v>...</v>
          </cell>
          <cell r="U660" t="str">
            <v>...</v>
          </cell>
          <cell r="V660" t="str">
            <v>...</v>
          </cell>
          <cell r="W660" t="str">
            <v>...</v>
          </cell>
          <cell r="X660" t="str">
            <v>...</v>
          </cell>
          <cell r="Y660" t="str">
            <v>...</v>
          </cell>
          <cell r="Z660" t="str">
            <v>...</v>
          </cell>
        </row>
        <row r="661">
          <cell r="A661" t="e">
            <v>#VALUE!</v>
          </cell>
          <cell r="B661">
            <v>0</v>
          </cell>
          <cell r="C661">
            <v>0</v>
          </cell>
          <cell r="D661">
            <v>0</v>
          </cell>
          <cell r="E661">
            <v>0</v>
          </cell>
          <cell r="F661" t="str">
            <v>...</v>
          </cell>
          <cell r="G661" t="str">
            <v>...</v>
          </cell>
          <cell r="H661" t="str">
            <v>...</v>
          </cell>
          <cell r="I661" t="str">
            <v>...</v>
          </cell>
          <cell r="J661" t="str">
            <v>...</v>
          </cell>
          <cell r="K661" t="str">
            <v>...</v>
          </cell>
          <cell r="L661" t="str">
            <v>...</v>
          </cell>
          <cell r="M661" t="str">
            <v>...</v>
          </cell>
          <cell r="N661" t="str">
            <v>...</v>
          </cell>
          <cell r="O661" t="str">
            <v>...</v>
          </cell>
          <cell r="P661" t="str">
            <v>...</v>
          </cell>
          <cell r="Q661" t="str">
            <v>...</v>
          </cell>
          <cell r="R661" t="str">
            <v>...</v>
          </cell>
          <cell r="S661" t="str">
            <v>...</v>
          </cell>
          <cell r="T661" t="str">
            <v>...</v>
          </cell>
          <cell r="U661" t="str">
            <v>...</v>
          </cell>
          <cell r="V661" t="str">
            <v>...</v>
          </cell>
          <cell r="W661" t="str">
            <v>...</v>
          </cell>
          <cell r="X661" t="str">
            <v>...</v>
          </cell>
          <cell r="Y661" t="str">
            <v>...</v>
          </cell>
          <cell r="Z661" t="str">
            <v>...</v>
          </cell>
        </row>
        <row r="662">
          <cell r="A662" t="e">
            <v>#VALUE!</v>
          </cell>
          <cell r="B662">
            <v>0</v>
          </cell>
          <cell r="C662">
            <v>0</v>
          </cell>
          <cell r="D662">
            <v>0</v>
          </cell>
          <cell r="E662">
            <v>0</v>
          </cell>
          <cell r="F662" t="str">
            <v>...</v>
          </cell>
          <cell r="G662" t="str">
            <v>...</v>
          </cell>
          <cell r="H662" t="str">
            <v>...</v>
          </cell>
          <cell r="I662" t="str">
            <v>...</v>
          </cell>
          <cell r="J662" t="str">
            <v>...</v>
          </cell>
          <cell r="K662" t="str">
            <v>...</v>
          </cell>
          <cell r="L662" t="str">
            <v>...</v>
          </cell>
          <cell r="M662" t="str">
            <v>...</v>
          </cell>
          <cell r="N662" t="str">
            <v>...</v>
          </cell>
          <cell r="O662" t="str">
            <v>...</v>
          </cell>
          <cell r="P662" t="str">
            <v>...</v>
          </cell>
          <cell r="Q662" t="str">
            <v>...</v>
          </cell>
          <cell r="R662" t="str">
            <v>...</v>
          </cell>
          <cell r="S662" t="str">
            <v>...</v>
          </cell>
          <cell r="T662" t="str">
            <v>...</v>
          </cell>
          <cell r="U662" t="str">
            <v>...</v>
          </cell>
          <cell r="V662" t="str">
            <v>...</v>
          </cell>
          <cell r="W662" t="str">
            <v>...</v>
          </cell>
          <cell r="X662" t="str">
            <v>...</v>
          </cell>
          <cell r="Y662" t="str">
            <v>...</v>
          </cell>
          <cell r="Z662" t="str">
            <v>...</v>
          </cell>
        </row>
        <row r="663">
          <cell r="A663" t="e">
            <v>#VALUE!</v>
          </cell>
          <cell r="B663">
            <v>0</v>
          </cell>
          <cell r="C663">
            <v>0</v>
          </cell>
          <cell r="D663">
            <v>0</v>
          </cell>
          <cell r="E663">
            <v>0</v>
          </cell>
          <cell r="F663" t="str">
            <v>...</v>
          </cell>
          <cell r="G663" t="str">
            <v>...</v>
          </cell>
          <cell r="H663" t="str">
            <v>...</v>
          </cell>
          <cell r="I663" t="str">
            <v>...</v>
          </cell>
          <cell r="J663" t="str">
            <v>...</v>
          </cell>
          <cell r="K663" t="str">
            <v>...</v>
          </cell>
          <cell r="L663" t="str">
            <v>...</v>
          </cell>
          <cell r="M663" t="str">
            <v>...</v>
          </cell>
          <cell r="N663" t="str">
            <v>...</v>
          </cell>
          <cell r="O663" t="str">
            <v>...</v>
          </cell>
          <cell r="P663" t="str">
            <v>...</v>
          </cell>
          <cell r="Q663" t="str">
            <v>...</v>
          </cell>
          <cell r="R663" t="str">
            <v>...</v>
          </cell>
          <cell r="S663" t="str">
            <v>...</v>
          </cell>
          <cell r="T663" t="str">
            <v>...</v>
          </cell>
          <cell r="U663" t="str">
            <v>...</v>
          </cell>
          <cell r="V663" t="str">
            <v>...</v>
          </cell>
          <cell r="W663" t="str">
            <v>...</v>
          </cell>
          <cell r="X663" t="str">
            <v>...</v>
          </cell>
          <cell r="Y663" t="str">
            <v>...</v>
          </cell>
          <cell r="Z663" t="str">
            <v>...</v>
          </cell>
        </row>
        <row r="664">
          <cell r="A664" t="e">
            <v>#VALUE!</v>
          </cell>
          <cell r="B664">
            <v>0</v>
          </cell>
          <cell r="C664">
            <v>0</v>
          </cell>
          <cell r="D664">
            <v>0</v>
          </cell>
          <cell r="E664">
            <v>0</v>
          </cell>
          <cell r="F664" t="str">
            <v>...</v>
          </cell>
          <cell r="G664" t="str">
            <v>...</v>
          </cell>
          <cell r="H664" t="str">
            <v>...</v>
          </cell>
          <cell r="I664" t="str">
            <v>...</v>
          </cell>
          <cell r="J664" t="str">
            <v>...</v>
          </cell>
          <cell r="K664" t="str">
            <v>...</v>
          </cell>
          <cell r="L664" t="str">
            <v>...</v>
          </cell>
          <cell r="M664" t="str">
            <v>...</v>
          </cell>
          <cell r="N664" t="str">
            <v>...</v>
          </cell>
          <cell r="O664" t="str">
            <v>...</v>
          </cell>
          <cell r="P664" t="str">
            <v>...</v>
          </cell>
          <cell r="Q664" t="str">
            <v>...</v>
          </cell>
          <cell r="R664" t="str">
            <v>...</v>
          </cell>
          <cell r="S664" t="str">
            <v>...</v>
          </cell>
          <cell r="T664" t="str">
            <v>...</v>
          </cell>
          <cell r="U664" t="str">
            <v>...</v>
          </cell>
          <cell r="V664" t="str">
            <v>...</v>
          </cell>
          <cell r="W664" t="str">
            <v>...</v>
          </cell>
          <cell r="X664" t="str">
            <v>...</v>
          </cell>
          <cell r="Y664" t="str">
            <v>...</v>
          </cell>
          <cell r="Z664" t="str">
            <v>...</v>
          </cell>
        </row>
        <row r="665">
          <cell r="A665" t="e">
            <v>#VALUE!</v>
          </cell>
          <cell r="B665">
            <v>0</v>
          </cell>
          <cell r="C665">
            <v>0</v>
          </cell>
          <cell r="D665">
            <v>0</v>
          </cell>
          <cell r="E665">
            <v>0</v>
          </cell>
          <cell r="F665" t="str">
            <v>...</v>
          </cell>
          <cell r="G665" t="str">
            <v>...</v>
          </cell>
          <cell r="H665" t="str">
            <v>...</v>
          </cell>
          <cell r="I665" t="str">
            <v>...</v>
          </cell>
          <cell r="J665" t="str">
            <v>...</v>
          </cell>
          <cell r="K665" t="str">
            <v>...</v>
          </cell>
          <cell r="L665" t="str">
            <v>...</v>
          </cell>
          <cell r="M665" t="str">
            <v>...</v>
          </cell>
          <cell r="N665" t="str">
            <v>...</v>
          </cell>
          <cell r="O665" t="str">
            <v>...</v>
          </cell>
          <cell r="P665" t="str">
            <v>...</v>
          </cell>
          <cell r="Q665" t="str">
            <v>...</v>
          </cell>
          <cell r="R665" t="str">
            <v>...</v>
          </cell>
          <cell r="S665" t="str">
            <v>...</v>
          </cell>
          <cell r="T665" t="str">
            <v>...</v>
          </cell>
          <cell r="U665" t="str">
            <v>...</v>
          </cell>
          <cell r="V665" t="str">
            <v>...</v>
          </cell>
          <cell r="W665" t="str">
            <v>...</v>
          </cell>
          <cell r="X665" t="str">
            <v>...</v>
          </cell>
          <cell r="Y665" t="str">
            <v>...</v>
          </cell>
          <cell r="Z665" t="str">
            <v>...</v>
          </cell>
        </row>
        <row r="666">
          <cell r="A666" t="e">
            <v>#VALUE!</v>
          </cell>
          <cell r="B666">
            <v>0</v>
          </cell>
          <cell r="C666">
            <v>0</v>
          </cell>
          <cell r="D666">
            <v>0</v>
          </cell>
          <cell r="E666">
            <v>0</v>
          </cell>
          <cell r="F666" t="str">
            <v>...</v>
          </cell>
          <cell r="G666" t="str">
            <v>...</v>
          </cell>
          <cell r="H666" t="str">
            <v>...</v>
          </cell>
          <cell r="I666" t="str">
            <v>...</v>
          </cell>
          <cell r="J666" t="str">
            <v>...</v>
          </cell>
          <cell r="K666" t="str">
            <v>...</v>
          </cell>
          <cell r="L666" t="str">
            <v>...</v>
          </cell>
          <cell r="M666" t="str">
            <v>...</v>
          </cell>
          <cell r="N666" t="str">
            <v>...</v>
          </cell>
          <cell r="O666" t="str">
            <v>...</v>
          </cell>
          <cell r="P666" t="str">
            <v>...</v>
          </cell>
          <cell r="Q666" t="str">
            <v>...</v>
          </cell>
          <cell r="R666" t="str">
            <v>...</v>
          </cell>
          <cell r="S666" t="str">
            <v>...</v>
          </cell>
          <cell r="T666" t="str">
            <v>...</v>
          </cell>
          <cell r="U666" t="str">
            <v>...</v>
          </cell>
          <cell r="V666" t="str">
            <v>...</v>
          </cell>
          <cell r="W666" t="str">
            <v>...</v>
          </cell>
          <cell r="X666" t="str">
            <v>...</v>
          </cell>
          <cell r="Y666" t="str">
            <v>...</v>
          </cell>
          <cell r="Z666" t="str">
            <v>...</v>
          </cell>
        </row>
        <row r="667">
          <cell r="A667" t="e">
            <v>#VALUE!</v>
          </cell>
          <cell r="B667">
            <v>0</v>
          </cell>
          <cell r="C667">
            <v>0</v>
          </cell>
          <cell r="D667">
            <v>0</v>
          </cell>
          <cell r="E667">
            <v>0</v>
          </cell>
          <cell r="F667" t="str">
            <v>...</v>
          </cell>
          <cell r="G667" t="str">
            <v>...</v>
          </cell>
          <cell r="H667" t="str">
            <v>...</v>
          </cell>
          <cell r="I667" t="str">
            <v>...</v>
          </cell>
          <cell r="J667" t="str">
            <v>...</v>
          </cell>
          <cell r="K667" t="str">
            <v>...</v>
          </cell>
          <cell r="L667" t="str">
            <v>...</v>
          </cell>
          <cell r="M667" t="str">
            <v>...</v>
          </cell>
          <cell r="N667" t="str">
            <v>...</v>
          </cell>
          <cell r="O667" t="str">
            <v>...</v>
          </cell>
          <cell r="P667" t="str">
            <v>...</v>
          </cell>
          <cell r="Q667" t="str">
            <v>...</v>
          </cell>
          <cell r="R667" t="str">
            <v>...</v>
          </cell>
          <cell r="S667" t="str">
            <v>...</v>
          </cell>
          <cell r="T667" t="str">
            <v>...</v>
          </cell>
          <cell r="U667" t="str">
            <v>...</v>
          </cell>
          <cell r="V667" t="str">
            <v>...</v>
          </cell>
          <cell r="W667" t="str">
            <v>...</v>
          </cell>
          <cell r="X667" t="str">
            <v>...</v>
          </cell>
          <cell r="Y667" t="str">
            <v>...</v>
          </cell>
          <cell r="Z667" t="str">
            <v>...</v>
          </cell>
        </row>
        <row r="668">
          <cell r="A668" t="e">
            <v>#VALUE!</v>
          </cell>
          <cell r="B668">
            <v>0</v>
          </cell>
          <cell r="C668">
            <v>0</v>
          </cell>
          <cell r="D668">
            <v>0</v>
          </cell>
          <cell r="E668">
            <v>0</v>
          </cell>
          <cell r="F668" t="str">
            <v>...</v>
          </cell>
          <cell r="G668" t="str">
            <v>...</v>
          </cell>
          <cell r="H668" t="str">
            <v>...</v>
          </cell>
          <cell r="I668" t="str">
            <v>...</v>
          </cell>
          <cell r="J668" t="str">
            <v>...</v>
          </cell>
          <cell r="K668" t="str">
            <v>...</v>
          </cell>
          <cell r="L668" t="str">
            <v>...</v>
          </cell>
          <cell r="M668" t="str">
            <v>...</v>
          </cell>
          <cell r="N668" t="str">
            <v>...</v>
          </cell>
          <cell r="O668" t="str">
            <v>...</v>
          </cell>
          <cell r="P668" t="str">
            <v>...</v>
          </cell>
          <cell r="Q668" t="str">
            <v>...</v>
          </cell>
          <cell r="R668" t="str">
            <v>...</v>
          </cell>
          <cell r="S668" t="str">
            <v>...</v>
          </cell>
          <cell r="T668" t="str">
            <v>...</v>
          </cell>
          <cell r="U668" t="str">
            <v>...</v>
          </cell>
          <cell r="V668" t="str">
            <v>...</v>
          </cell>
          <cell r="W668" t="str">
            <v>...</v>
          </cell>
          <cell r="X668" t="str">
            <v>...</v>
          </cell>
          <cell r="Y668" t="str">
            <v>...</v>
          </cell>
          <cell r="Z668" t="str">
            <v>...</v>
          </cell>
        </row>
        <row r="669">
          <cell r="A669" t="e">
            <v>#VALUE!</v>
          </cell>
          <cell r="B669">
            <v>0</v>
          </cell>
          <cell r="C669">
            <v>0</v>
          </cell>
          <cell r="D669">
            <v>0</v>
          </cell>
          <cell r="E669">
            <v>0</v>
          </cell>
          <cell r="F669" t="str">
            <v>...</v>
          </cell>
          <cell r="G669" t="str">
            <v>...</v>
          </cell>
          <cell r="H669" t="str">
            <v>...</v>
          </cell>
          <cell r="I669" t="str">
            <v>...</v>
          </cell>
          <cell r="J669" t="str">
            <v>...</v>
          </cell>
          <cell r="K669" t="str">
            <v>...</v>
          </cell>
          <cell r="L669" t="str">
            <v>...</v>
          </cell>
          <cell r="M669" t="str">
            <v>...</v>
          </cell>
          <cell r="N669" t="str">
            <v>...</v>
          </cell>
          <cell r="O669" t="str">
            <v>...</v>
          </cell>
          <cell r="P669" t="str">
            <v>...</v>
          </cell>
          <cell r="Q669" t="str">
            <v>...</v>
          </cell>
          <cell r="R669" t="str">
            <v>...</v>
          </cell>
          <cell r="S669" t="str">
            <v>...</v>
          </cell>
          <cell r="T669" t="str">
            <v>...</v>
          </cell>
          <cell r="U669" t="str">
            <v>...</v>
          </cell>
          <cell r="V669" t="str">
            <v>...</v>
          </cell>
          <cell r="W669" t="str">
            <v>...</v>
          </cell>
          <cell r="X669" t="str">
            <v>...</v>
          </cell>
          <cell r="Y669" t="str">
            <v>...</v>
          </cell>
          <cell r="Z669" t="str">
            <v>...</v>
          </cell>
        </row>
        <row r="670">
          <cell r="A670" t="e">
            <v>#VALUE!</v>
          </cell>
          <cell r="B670">
            <v>0</v>
          </cell>
          <cell r="C670">
            <v>0</v>
          </cell>
          <cell r="D670">
            <v>0</v>
          </cell>
          <cell r="E670">
            <v>0</v>
          </cell>
          <cell r="F670" t="str">
            <v>...</v>
          </cell>
          <cell r="G670" t="str">
            <v>...</v>
          </cell>
          <cell r="H670" t="str">
            <v>...</v>
          </cell>
          <cell r="I670" t="str">
            <v>...</v>
          </cell>
          <cell r="J670" t="str">
            <v>...</v>
          </cell>
          <cell r="K670" t="str">
            <v>...</v>
          </cell>
          <cell r="L670" t="str">
            <v>...</v>
          </cell>
          <cell r="M670" t="str">
            <v>...</v>
          </cell>
          <cell r="N670" t="str">
            <v>...</v>
          </cell>
          <cell r="O670" t="str">
            <v>...</v>
          </cell>
          <cell r="P670" t="str">
            <v>...</v>
          </cell>
          <cell r="Q670" t="str">
            <v>...</v>
          </cell>
          <cell r="R670" t="str">
            <v>...</v>
          </cell>
          <cell r="S670" t="str">
            <v>...</v>
          </cell>
          <cell r="T670" t="str">
            <v>...</v>
          </cell>
          <cell r="U670" t="str">
            <v>...</v>
          </cell>
          <cell r="V670" t="str">
            <v>...</v>
          </cell>
          <cell r="W670" t="str">
            <v>...</v>
          </cell>
          <cell r="X670" t="str">
            <v>...</v>
          </cell>
          <cell r="Y670" t="str">
            <v>...</v>
          </cell>
          <cell r="Z670" t="str">
            <v>...</v>
          </cell>
        </row>
        <row r="671">
          <cell r="A671" t="e">
            <v>#VALUE!</v>
          </cell>
          <cell r="B671">
            <v>0</v>
          </cell>
          <cell r="C671">
            <v>0</v>
          </cell>
          <cell r="D671">
            <v>0</v>
          </cell>
          <cell r="E671">
            <v>0</v>
          </cell>
          <cell r="F671" t="str">
            <v>...</v>
          </cell>
          <cell r="G671" t="str">
            <v>...</v>
          </cell>
          <cell r="H671" t="str">
            <v>...</v>
          </cell>
          <cell r="I671" t="str">
            <v>...</v>
          </cell>
          <cell r="J671" t="str">
            <v>...</v>
          </cell>
          <cell r="K671" t="str">
            <v>...</v>
          </cell>
          <cell r="L671" t="str">
            <v>...</v>
          </cell>
          <cell r="M671" t="str">
            <v>...</v>
          </cell>
          <cell r="N671" t="str">
            <v>...</v>
          </cell>
          <cell r="O671" t="str">
            <v>...</v>
          </cell>
          <cell r="P671" t="str">
            <v>...</v>
          </cell>
          <cell r="Q671" t="str">
            <v>...</v>
          </cell>
          <cell r="R671" t="str">
            <v>...</v>
          </cell>
          <cell r="S671" t="str">
            <v>...</v>
          </cell>
          <cell r="T671" t="str">
            <v>...</v>
          </cell>
          <cell r="U671" t="str">
            <v>...</v>
          </cell>
          <cell r="V671" t="str">
            <v>...</v>
          </cell>
          <cell r="W671" t="str">
            <v>...</v>
          </cell>
          <cell r="X671" t="str">
            <v>...</v>
          </cell>
          <cell r="Y671" t="str">
            <v>...</v>
          </cell>
          <cell r="Z671" t="str">
            <v>...</v>
          </cell>
        </row>
        <row r="672">
          <cell r="A672" t="e">
            <v>#VALUE!</v>
          </cell>
          <cell r="B672">
            <v>0</v>
          </cell>
          <cell r="C672">
            <v>0</v>
          </cell>
          <cell r="D672">
            <v>0</v>
          </cell>
          <cell r="E672">
            <v>0</v>
          </cell>
          <cell r="F672" t="str">
            <v>...</v>
          </cell>
          <cell r="G672" t="str">
            <v>...</v>
          </cell>
          <cell r="H672" t="str">
            <v>...</v>
          </cell>
          <cell r="I672" t="str">
            <v>...</v>
          </cell>
          <cell r="J672" t="str">
            <v>...</v>
          </cell>
          <cell r="K672" t="str">
            <v>...</v>
          </cell>
          <cell r="L672" t="str">
            <v>...</v>
          </cell>
          <cell r="M672" t="str">
            <v>...</v>
          </cell>
          <cell r="N672" t="str">
            <v>...</v>
          </cell>
          <cell r="O672" t="str">
            <v>...</v>
          </cell>
          <cell r="P672" t="str">
            <v>...</v>
          </cell>
          <cell r="Q672" t="str">
            <v>...</v>
          </cell>
          <cell r="R672" t="str">
            <v>...</v>
          </cell>
          <cell r="S672" t="str">
            <v>...</v>
          </cell>
          <cell r="T672" t="str">
            <v>...</v>
          </cell>
          <cell r="U672" t="str">
            <v>...</v>
          </cell>
          <cell r="V672" t="str">
            <v>...</v>
          </cell>
          <cell r="W672" t="str">
            <v>...</v>
          </cell>
          <cell r="X672" t="str">
            <v>...</v>
          </cell>
          <cell r="Y672" t="str">
            <v>...</v>
          </cell>
          <cell r="Z672" t="str">
            <v>...</v>
          </cell>
        </row>
        <row r="673">
          <cell r="A673" t="e">
            <v>#VALUE!</v>
          </cell>
          <cell r="B673">
            <v>0</v>
          </cell>
          <cell r="C673">
            <v>0</v>
          </cell>
          <cell r="D673">
            <v>0</v>
          </cell>
          <cell r="E673">
            <v>0</v>
          </cell>
          <cell r="F673" t="str">
            <v>...</v>
          </cell>
          <cell r="G673" t="str">
            <v>...</v>
          </cell>
          <cell r="H673" t="str">
            <v>...</v>
          </cell>
          <cell r="I673" t="str">
            <v>...</v>
          </cell>
          <cell r="J673" t="str">
            <v>...</v>
          </cell>
          <cell r="K673" t="str">
            <v>...</v>
          </cell>
          <cell r="L673" t="str">
            <v>...</v>
          </cell>
          <cell r="M673" t="str">
            <v>...</v>
          </cell>
          <cell r="N673" t="str">
            <v>...</v>
          </cell>
          <cell r="O673" t="str">
            <v>...</v>
          </cell>
          <cell r="P673" t="str">
            <v>...</v>
          </cell>
          <cell r="Q673" t="str">
            <v>...</v>
          </cell>
          <cell r="R673" t="str">
            <v>...</v>
          </cell>
          <cell r="S673" t="str">
            <v>...</v>
          </cell>
          <cell r="T673" t="str">
            <v>...</v>
          </cell>
          <cell r="U673" t="str">
            <v>...</v>
          </cell>
          <cell r="V673" t="str">
            <v>...</v>
          </cell>
          <cell r="W673" t="str">
            <v>...</v>
          </cell>
          <cell r="X673" t="str">
            <v>...</v>
          </cell>
          <cell r="Y673" t="str">
            <v>...</v>
          </cell>
          <cell r="Z673" t="str">
            <v>...</v>
          </cell>
        </row>
        <row r="674">
          <cell r="A674" t="e">
            <v>#VALUE!</v>
          </cell>
          <cell r="B674">
            <v>0</v>
          </cell>
          <cell r="C674">
            <v>0</v>
          </cell>
          <cell r="D674">
            <v>0</v>
          </cell>
          <cell r="E674">
            <v>0</v>
          </cell>
          <cell r="F674" t="str">
            <v>...</v>
          </cell>
          <cell r="G674" t="str">
            <v>...</v>
          </cell>
          <cell r="H674" t="str">
            <v>...</v>
          </cell>
          <cell r="I674" t="str">
            <v>...</v>
          </cell>
          <cell r="J674" t="str">
            <v>...</v>
          </cell>
          <cell r="K674" t="str">
            <v>...</v>
          </cell>
          <cell r="L674" t="str">
            <v>...</v>
          </cell>
          <cell r="M674" t="str">
            <v>...</v>
          </cell>
          <cell r="N674" t="str">
            <v>...</v>
          </cell>
          <cell r="O674" t="str">
            <v>...</v>
          </cell>
          <cell r="P674" t="str">
            <v>...</v>
          </cell>
          <cell r="Q674" t="str">
            <v>...</v>
          </cell>
          <cell r="R674" t="str">
            <v>...</v>
          </cell>
          <cell r="S674" t="str">
            <v>...</v>
          </cell>
          <cell r="T674" t="str">
            <v>...</v>
          </cell>
          <cell r="U674" t="str">
            <v>...</v>
          </cell>
          <cell r="V674" t="str">
            <v>...</v>
          </cell>
          <cell r="W674" t="str">
            <v>...</v>
          </cell>
          <cell r="X674" t="str">
            <v>...</v>
          </cell>
          <cell r="Y674" t="str">
            <v>...</v>
          </cell>
          <cell r="Z674" t="str">
            <v>...</v>
          </cell>
        </row>
        <row r="675">
          <cell r="A675" t="e">
            <v>#VALUE!</v>
          </cell>
          <cell r="B675">
            <v>0</v>
          </cell>
          <cell r="C675">
            <v>0</v>
          </cell>
          <cell r="D675">
            <v>0</v>
          </cell>
          <cell r="E675">
            <v>0</v>
          </cell>
          <cell r="F675" t="str">
            <v>...</v>
          </cell>
          <cell r="G675" t="str">
            <v>...</v>
          </cell>
          <cell r="H675" t="str">
            <v>...</v>
          </cell>
          <cell r="I675" t="str">
            <v>...</v>
          </cell>
          <cell r="J675" t="str">
            <v>...</v>
          </cell>
          <cell r="K675" t="str">
            <v>...</v>
          </cell>
          <cell r="L675" t="str">
            <v>...</v>
          </cell>
          <cell r="M675" t="str">
            <v>...</v>
          </cell>
          <cell r="N675" t="str">
            <v>...</v>
          </cell>
          <cell r="O675" t="str">
            <v>...</v>
          </cell>
          <cell r="P675" t="str">
            <v>...</v>
          </cell>
          <cell r="Q675" t="str">
            <v>...</v>
          </cell>
          <cell r="R675" t="str">
            <v>...</v>
          </cell>
          <cell r="S675" t="str">
            <v>...</v>
          </cell>
          <cell r="T675" t="str">
            <v>...</v>
          </cell>
          <cell r="U675" t="str">
            <v>...</v>
          </cell>
          <cell r="V675" t="str">
            <v>...</v>
          </cell>
          <cell r="W675" t="str">
            <v>...</v>
          </cell>
          <cell r="X675" t="str">
            <v>...</v>
          </cell>
          <cell r="Y675" t="str">
            <v>...</v>
          </cell>
          <cell r="Z675" t="str">
            <v>...</v>
          </cell>
        </row>
        <row r="676">
          <cell r="A676" t="e">
            <v>#VALUE!</v>
          </cell>
          <cell r="B676">
            <v>0</v>
          </cell>
          <cell r="C676">
            <v>0</v>
          </cell>
          <cell r="D676">
            <v>0</v>
          </cell>
          <cell r="E676">
            <v>0</v>
          </cell>
          <cell r="F676" t="str">
            <v>...</v>
          </cell>
          <cell r="G676" t="str">
            <v>...</v>
          </cell>
          <cell r="H676" t="str">
            <v>...</v>
          </cell>
          <cell r="I676" t="str">
            <v>...</v>
          </cell>
          <cell r="J676" t="str">
            <v>...</v>
          </cell>
          <cell r="K676" t="str">
            <v>...</v>
          </cell>
          <cell r="L676" t="str">
            <v>...</v>
          </cell>
          <cell r="M676" t="str">
            <v>...</v>
          </cell>
          <cell r="N676" t="str">
            <v>...</v>
          </cell>
          <cell r="O676" t="str">
            <v>...</v>
          </cell>
          <cell r="P676" t="str">
            <v>...</v>
          </cell>
          <cell r="Q676" t="str">
            <v>...</v>
          </cell>
          <cell r="R676" t="str">
            <v>...</v>
          </cell>
          <cell r="S676" t="str">
            <v>...</v>
          </cell>
          <cell r="T676" t="str">
            <v>...</v>
          </cell>
          <cell r="U676" t="str">
            <v>...</v>
          </cell>
          <cell r="V676" t="str">
            <v>...</v>
          </cell>
          <cell r="W676" t="str">
            <v>...</v>
          </cell>
          <cell r="X676" t="str">
            <v>...</v>
          </cell>
          <cell r="Y676" t="str">
            <v>...</v>
          </cell>
          <cell r="Z676" t="str">
            <v>...</v>
          </cell>
        </row>
        <row r="677">
          <cell r="A677" t="e">
            <v>#VALUE!</v>
          </cell>
          <cell r="B677">
            <v>0</v>
          </cell>
          <cell r="C677">
            <v>0</v>
          </cell>
          <cell r="D677">
            <v>0</v>
          </cell>
          <cell r="E677">
            <v>0</v>
          </cell>
          <cell r="F677" t="str">
            <v>...</v>
          </cell>
          <cell r="G677" t="str">
            <v>...</v>
          </cell>
          <cell r="H677" t="str">
            <v>...</v>
          </cell>
          <cell r="I677" t="str">
            <v>...</v>
          </cell>
          <cell r="J677" t="str">
            <v>...</v>
          </cell>
          <cell r="K677" t="str">
            <v>...</v>
          </cell>
          <cell r="L677" t="str">
            <v>...</v>
          </cell>
          <cell r="M677" t="str">
            <v>...</v>
          </cell>
          <cell r="N677" t="str">
            <v>...</v>
          </cell>
          <cell r="O677" t="str">
            <v>...</v>
          </cell>
          <cell r="P677" t="str">
            <v>...</v>
          </cell>
          <cell r="Q677" t="str">
            <v>...</v>
          </cell>
          <cell r="R677" t="str">
            <v>...</v>
          </cell>
          <cell r="S677" t="str">
            <v>...</v>
          </cell>
          <cell r="T677" t="str">
            <v>...</v>
          </cell>
          <cell r="U677" t="str">
            <v>...</v>
          </cell>
          <cell r="V677" t="str">
            <v>...</v>
          </cell>
          <cell r="W677" t="str">
            <v>...</v>
          </cell>
          <cell r="X677" t="str">
            <v>...</v>
          </cell>
          <cell r="Y677" t="str">
            <v>...</v>
          </cell>
          <cell r="Z677" t="str">
            <v>...</v>
          </cell>
        </row>
        <row r="678">
          <cell r="A678" t="e">
            <v>#VALUE!</v>
          </cell>
          <cell r="B678">
            <v>0</v>
          </cell>
          <cell r="C678">
            <v>0</v>
          </cell>
          <cell r="D678">
            <v>0</v>
          </cell>
          <cell r="E678">
            <v>0</v>
          </cell>
          <cell r="F678" t="str">
            <v>...</v>
          </cell>
          <cell r="G678" t="str">
            <v>...</v>
          </cell>
          <cell r="H678" t="str">
            <v>...</v>
          </cell>
          <cell r="I678" t="str">
            <v>...</v>
          </cell>
          <cell r="J678" t="str">
            <v>...</v>
          </cell>
          <cell r="K678" t="str">
            <v>...</v>
          </cell>
          <cell r="L678" t="str">
            <v>...</v>
          </cell>
          <cell r="M678" t="str">
            <v>...</v>
          </cell>
          <cell r="N678" t="str">
            <v>...</v>
          </cell>
          <cell r="O678" t="str">
            <v>...</v>
          </cell>
          <cell r="P678" t="str">
            <v>...</v>
          </cell>
          <cell r="Q678" t="str">
            <v>...</v>
          </cell>
          <cell r="R678" t="str">
            <v>...</v>
          </cell>
          <cell r="S678" t="str">
            <v>...</v>
          </cell>
          <cell r="T678" t="str">
            <v>...</v>
          </cell>
          <cell r="U678" t="str">
            <v>...</v>
          </cell>
          <cell r="V678" t="str">
            <v>...</v>
          </cell>
          <cell r="W678" t="str">
            <v>...</v>
          </cell>
          <cell r="X678" t="str">
            <v>...</v>
          </cell>
          <cell r="Y678" t="str">
            <v>...</v>
          </cell>
          <cell r="Z678" t="str">
            <v>...</v>
          </cell>
        </row>
        <row r="679">
          <cell r="A679" t="e">
            <v>#VALUE!</v>
          </cell>
          <cell r="B679">
            <v>0</v>
          </cell>
          <cell r="C679">
            <v>0</v>
          </cell>
          <cell r="D679">
            <v>0</v>
          </cell>
          <cell r="E679">
            <v>0</v>
          </cell>
          <cell r="F679" t="str">
            <v>...</v>
          </cell>
          <cell r="G679" t="str">
            <v>...</v>
          </cell>
          <cell r="H679" t="str">
            <v>...</v>
          </cell>
          <cell r="I679" t="str">
            <v>...</v>
          </cell>
          <cell r="J679" t="str">
            <v>...</v>
          </cell>
          <cell r="K679" t="str">
            <v>...</v>
          </cell>
          <cell r="L679" t="str">
            <v>...</v>
          </cell>
          <cell r="M679" t="str">
            <v>...</v>
          </cell>
          <cell r="N679" t="str">
            <v>...</v>
          </cell>
          <cell r="O679" t="str">
            <v>...</v>
          </cell>
          <cell r="P679" t="str">
            <v>...</v>
          </cell>
          <cell r="Q679" t="str">
            <v>...</v>
          </cell>
          <cell r="R679" t="str">
            <v>...</v>
          </cell>
          <cell r="S679" t="str">
            <v>...</v>
          </cell>
          <cell r="T679" t="str">
            <v>...</v>
          </cell>
          <cell r="U679" t="str">
            <v>...</v>
          </cell>
          <cell r="V679" t="str">
            <v>...</v>
          </cell>
          <cell r="W679" t="str">
            <v>...</v>
          </cell>
          <cell r="X679" t="str">
            <v>...</v>
          </cell>
          <cell r="Y679" t="str">
            <v>...</v>
          </cell>
          <cell r="Z679" t="str">
            <v>...</v>
          </cell>
        </row>
        <row r="680">
          <cell r="A680" t="e">
            <v>#VALUE!</v>
          </cell>
          <cell r="B680">
            <v>0</v>
          </cell>
          <cell r="C680">
            <v>0</v>
          </cell>
          <cell r="D680">
            <v>0</v>
          </cell>
          <cell r="E680">
            <v>0</v>
          </cell>
          <cell r="F680" t="str">
            <v>...</v>
          </cell>
          <cell r="G680" t="str">
            <v>...</v>
          </cell>
          <cell r="H680" t="str">
            <v>...</v>
          </cell>
          <cell r="I680" t="str">
            <v>...</v>
          </cell>
          <cell r="J680" t="str">
            <v>...</v>
          </cell>
          <cell r="K680" t="str">
            <v>...</v>
          </cell>
          <cell r="L680" t="str">
            <v>...</v>
          </cell>
          <cell r="M680" t="str">
            <v>...</v>
          </cell>
          <cell r="N680" t="str">
            <v>...</v>
          </cell>
          <cell r="O680" t="str">
            <v>...</v>
          </cell>
          <cell r="P680" t="str">
            <v>...</v>
          </cell>
          <cell r="Q680" t="str">
            <v>...</v>
          </cell>
          <cell r="R680" t="str">
            <v>...</v>
          </cell>
          <cell r="S680" t="str">
            <v>...</v>
          </cell>
          <cell r="T680" t="str">
            <v>...</v>
          </cell>
          <cell r="U680" t="str">
            <v>...</v>
          </cell>
          <cell r="V680" t="str">
            <v>...</v>
          </cell>
          <cell r="W680" t="str">
            <v>...</v>
          </cell>
          <cell r="X680" t="str">
            <v>...</v>
          </cell>
          <cell r="Y680" t="str">
            <v>...</v>
          </cell>
          <cell r="Z680" t="str">
            <v>...</v>
          </cell>
        </row>
        <row r="681">
          <cell r="A681" t="e">
            <v>#VALUE!</v>
          </cell>
          <cell r="B681">
            <v>0</v>
          </cell>
          <cell r="C681">
            <v>0</v>
          </cell>
          <cell r="D681">
            <v>0</v>
          </cell>
          <cell r="E681">
            <v>0</v>
          </cell>
          <cell r="F681" t="str">
            <v>...</v>
          </cell>
          <cell r="G681" t="str">
            <v>...</v>
          </cell>
          <cell r="H681" t="str">
            <v>...</v>
          </cell>
          <cell r="I681" t="str">
            <v>...</v>
          </cell>
          <cell r="J681" t="str">
            <v>...</v>
          </cell>
          <cell r="K681" t="str">
            <v>...</v>
          </cell>
          <cell r="L681" t="str">
            <v>...</v>
          </cell>
          <cell r="M681" t="str">
            <v>...</v>
          </cell>
          <cell r="N681" t="str">
            <v>...</v>
          </cell>
          <cell r="O681" t="str">
            <v>...</v>
          </cell>
          <cell r="P681" t="str">
            <v>...</v>
          </cell>
          <cell r="Q681" t="str">
            <v>...</v>
          </cell>
          <cell r="R681" t="str">
            <v>...</v>
          </cell>
          <cell r="S681" t="str">
            <v>...</v>
          </cell>
          <cell r="T681" t="str">
            <v>...</v>
          </cell>
          <cell r="U681" t="str">
            <v>...</v>
          </cell>
          <cell r="V681" t="str">
            <v>...</v>
          </cell>
          <cell r="W681" t="str">
            <v>...</v>
          </cell>
          <cell r="X681" t="str">
            <v>...</v>
          </cell>
          <cell r="Y681" t="str">
            <v>...</v>
          </cell>
          <cell r="Z681" t="str">
            <v>...</v>
          </cell>
        </row>
        <row r="682">
          <cell r="A682" t="e">
            <v>#VALUE!</v>
          </cell>
          <cell r="B682">
            <v>0</v>
          </cell>
          <cell r="C682">
            <v>0</v>
          </cell>
          <cell r="D682">
            <v>0</v>
          </cell>
          <cell r="E682">
            <v>0</v>
          </cell>
          <cell r="F682" t="str">
            <v>...</v>
          </cell>
          <cell r="G682" t="str">
            <v>...</v>
          </cell>
          <cell r="H682" t="str">
            <v>...</v>
          </cell>
          <cell r="I682" t="str">
            <v>...</v>
          </cell>
          <cell r="J682" t="str">
            <v>...</v>
          </cell>
          <cell r="K682" t="str">
            <v>...</v>
          </cell>
          <cell r="L682" t="str">
            <v>...</v>
          </cell>
          <cell r="M682" t="str">
            <v>...</v>
          </cell>
          <cell r="N682" t="str">
            <v>...</v>
          </cell>
          <cell r="O682" t="str">
            <v>...</v>
          </cell>
          <cell r="P682" t="str">
            <v>...</v>
          </cell>
          <cell r="Q682" t="str">
            <v>...</v>
          </cell>
          <cell r="R682" t="str">
            <v>...</v>
          </cell>
          <cell r="S682" t="str">
            <v>...</v>
          </cell>
          <cell r="T682" t="str">
            <v>...</v>
          </cell>
          <cell r="U682" t="str">
            <v>...</v>
          </cell>
          <cell r="V682" t="str">
            <v>...</v>
          </cell>
          <cell r="W682" t="str">
            <v>...</v>
          </cell>
          <cell r="X682" t="str">
            <v>...</v>
          </cell>
          <cell r="Y682" t="str">
            <v>...</v>
          </cell>
          <cell r="Z682" t="str">
            <v>...</v>
          </cell>
        </row>
        <row r="683">
          <cell r="A683" t="e">
            <v>#VALUE!</v>
          </cell>
          <cell r="B683">
            <v>0</v>
          </cell>
          <cell r="C683">
            <v>0</v>
          </cell>
          <cell r="D683">
            <v>0</v>
          </cell>
          <cell r="E683">
            <v>0</v>
          </cell>
          <cell r="F683" t="str">
            <v>...</v>
          </cell>
          <cell r="G683" t="str">
            <v>...</v>
          </cell>
          <cell r="H683" t="str">
            <v>...</v>
          </cell>
          <cell r="I683" t="str">
            <v>...</v>
          </cell>
          <cell r="J683" t="str">
            <v>...</v>
          </cell>
          <cell r="K683" t="str">
            <v>...</v>
          </cell>
          <cell r="L683" t="str">
            <v>...</v>
          </cell>
          <cell r="M683" t="str">
            <v>...</v>
          </cell>
          <cell r="N683" t="str">
            <v>...</v>
          </cell>
          <cell r="O683" t="str">
            <v>...</v>
          </cell>
          <cell r="P683" t="str">
            <v>...</v>
          </cell>
          <cell r="Q683" t="str">
            <v>...</v>
          </cell>
          <cell r="R683" t="str">
            <v>...</v>
          </cell>
          <cell r="S683" t="str">
            <v>...</v>
          </cell>
          <cell r="T683" t="str">
            <v>...</v>
          </cell>
          <cell r="U683" t="str">
            <v>...</v>
          </cell>
          <cell r="V683" t="str">
            <v>...</v>
          </cell>
          <cell r="W683" t="str">
            <v>...</v>
          </cell>
          <cell r="X683" t="str">
            <v>...</v>
          </cell>
          <cell r="Y683" t="str">
            <v>...</v>
          </cell>
          <cell r="Z683" t="str">
            <v>...</v>
          </cell>
        </row>
        <row r="684">
          <cell r="A684" t="e">
            <v>#VALUE!</v>
          </cell>
          <cell r="B684">
            <v>0</v>
          </cell>
          <cell r="C684">
            <v>0</v>
          </cell>
          <cell r="D684">
            <v>0</v>
          </cell>
          <cell r="E684">
            <v>0</v>
          </cell>
          <cell r="F684" t="str">
            <v>...</v>
          </cell>
          <cell r="G684" t="str">
            <v>...</v>
          </cell>
          <cell r="H684" t="str">
            <v>...</v>
          </cell>
          <cell r="I684" t="str">
            <v>...</v>
          </cell>
          <cell r="J684" t="str">
            <v>...</v>
          </cell>
          <cell r="K684" t="str">
            <v>...</v>
          </cell>
          <cell r="L684" t="str">
            <v>...</v>
          </cell>
          <cell r="M684" t="str">
            <v>...</v>
          </cell>
          <cell r="N684" t="str">
            <v>...</v>
          </cell>
          <cell r="O684" t="str">
            <v>...</v>
          </cell>
          <cell r="P684" t="str">
            <v>...</v>
          </cell>
          <cell r="Q684" t="str">
            <v>...</v>
          </cell>
          <cell r="R684" t="str">
            <v>...</v>
          </cell>
          <cell r="S684" t="str">
            <v>...</v>
          </cell>
          <cell r="T684" t="str">
            <v>...</v>
          </cell>
          <cell r="U684" t="str">
            <v>...</v>
          </cell>
          <cell r="V684" t="str">
            <v>...</v>
          </cell>
          <cell r="W684" t="str">
            <v>...</v>
          </cell>
          <cell r="X684" t="str">
            <v>...</v>
          </cell>
          <cell r="Y684" t="str">
            <v>...</v>
          </cell>
          <cell r="Z684" t="str">
            <v>...</v>
          </cell>
        </row>
        <row r="685">
          <cell r="A685" t="e">
            <v>#VALUE!</v>
          </cell>
          <cell r="B685">
            <v>0</v>
          </cell>
          <cell r="C685">
            <v>0</v>
          </cell>
          <cell r="D685">
            <v>0</v>
          </cell>
          <cell r="E685">
            <v>0</v>
          </cell>
          <cell r="F685" t="str">
            <v>...</v>
          </cell>
          <cell r="G685" t="str">
            <v>...</v>
          </cell>
          <cell r="H685" t="str">
            <v>...</v>
          </cell>
          <cell r="I685" t="str">
            <v>...</v>
          </cell>
          <cell r="J685" t="str">
            <v>...</v>
          </cell>
          <cell r="K685" t="str">
            <v>...</v>
          </cell>
          <cell r="L685" t="str">
            <v>...</v>
          </cell>
          <cell r="M685" t="str">
            <v>...</v>
          </cell>
          <cell r="N685" t="str">
            <v>...</v>
          </cell>
          <cell r="O685" t="str">
            <v>...</v>
          </cell>
          <cell r="P685" t="str">
            <v>...</v>
          </cell>
          <cell r="Q685" t="str">
            <v>...</v>
          </cell>
          <cell r="R685" t="str">
            <v>...</v>
          </cell>
          <cell r="S685" t="str">
            <v>...</v>
          </cell>
          <cell r="T685" t="str">
            <v>...</v>
          </cell>
          <cell r="U685" t="str">
            <v>...</v>
          </cell>
          <cell r="V685" t="str">
            <v>...</v>
          </cell>
          <cell r="W685" t="str">
            <v>...</v>
          </cell>
          <cell r="X685" t="str">
            <v>...</v>
          </cell>
          <cell r="Y685" t="str">
            <v>...</v>
          </cell>
          <cell r="Z685" t="str">
            <v>...</v>
          </cell>
        </row>
        <row r="686">
          <cell r="A686" t="e">
            <v>#VALUE!</v>
          </cell>
          <cell r="B686">
            <v>0</v>
          </cell>
          <cell r="C686">
            <v>0</v>
          </cell>
          <cell r="D686">
            <v>0</v>
          </cell>
          <cell r="E686">
            <v>0</v>
          </cell>
          <cell r="F686" t="str">
            <v>...</v>
          </cell>
          <cell r="G686" t="str">
            <v>...</v>
          </cell>
          <cell r="H686" t="str">
            <v>...</v>
          </cell>
          <cell r="I686" t="str">
            <v>...</v>
          </cell>
          <cell r="J686" t="str">
            <v>...</v>
          </cell>
          <cell r="K686" t="str">
            <v>...</v>
          </cell>
          <cell r="L686" t="str">
            <v>...</v>
          </cell>
          <cell r="M686" t="str">
            <v>...</v>
          </cell>
          <cell r="N686" t="str">
            <v>...</v>
          </cell>
          <cell r="O686" t="str">
            <v>...</v>
          </cell>
          <cell r="P686" t="str">
            <v>...</v>
          </cell>
          <cell r="Q686" t="str">
            <v>...</v>
          </cell>
          <cell r="R686" t="str">
            <v>...</v>
          </cell>
          <cell r="S686" t="str">
            <v>...</v>
          </cell>
          <cell r="T686" t="str">
            <v>...</v>
          </cell>
          <cell r="U686" t="str">
            <v>...</v>
          </cell>
          <cell r="V686" t="str">
            <v>...</v>
          </cell>
          <cell r="W686" t="str">
            <v>...</v>
          </cell>
          <cell r="X686" t="str">
            <v>...</v>
          </cell>
          <cell r="Y686" t="str">
            <v>...</v>
          </cell>
          <cell r="Z686" t="str">
            <v>...</v>
          </cell>
        </row>
        <row r="687">
          <cell r="A687" t="e">
            <v>#VALUE!</v>
          </cell>
          <cell r="B687">
            <v>0</v>
          </cell>
          <cell r="C687">
            <v>0</v>
          </cell>
          <cell r="D687">
            <v>0</v>
          </cell>
          <cell r="E687">
            <v>0</v>
          </cell>
          <cell r="F687" t="str">
            <v>...</v>
          </cell>
          <cell r="G687" t="str">
            <v>...</v>
          </cell>
          <cell r="H687" t="str">
            <v>...</v>
          </cell>
          <cell r="I687" t="str">
            <v>...</v>
          </cell>
          <cell r="J687" t="str">
            <v>...</v>
          </cell>
          <cell r="K687" t="str">
            <v>...</v>
          </cell>
          <cell r="L687" t="str">
            <v>...</v>
          </cell>
          <cell r="M687" t="str">
            <v>...</v>
          </cell>
          <cell r="N687" t="str">
            <v>...</v>
          </cell>
          <cell r="O687" t="str">
            <v>...</v>
          </cell>
          <cell r="P687" t="str">
            <v>...</v>
          </cell>
          <cell r="Q687" t="str">
            <v>...</v>
          </cell>
          <cell r="R687" t="str">
            <v>...</v>
          </cell>
          <cell r="S687" t="str">
            <v>...</v>
          </cell>
          <cell r="T687" t="str">
            <v>...</v>
          </cell>
          <cell r="U687" t="str">
            <v>...</v>
          </cell>
          <cell r="V687" t="str">
            <v>...</v>
          </cell>
          <cell r="W687" t="str">
            <v>...</v>
          </cell>
          <cell r="X687" t="str">
            <v>...</v>
          </cell>
          <cell r="Y687" t="str">
            <v>...</v>
          </cell>
          <cell r="Z687" t="str">
            <v>...</v>
          </cell>
        </row>
        <row r="688">
          <cell r="A688" t="e">
            <v>#VALUE!</v>
          </cell>
          <cell r="B688">
            <v>0</v>
          </cell>
          <cell r="C688">
            <v>0</v>
          </cell>
          <cell r="D688">
            <v>0</v>
          </cell>
          <cell r="E688">
            <v>0</v>
          </cell>
          <cell r="F688" t="str">
            <v>...</v>
          </cell>
          <cell r="G688" t="str">
            <v>...</v>
          </cell>
          <cell r="H688" t="str">
            <v>...</v>
          </cell>
          <cell r="I688" t="str">
            <v>...</v>
          </cell>
          <cell r="J688" t="str">
            <v>...</v>
          </cell>
          <cell r="K688" t="str">
            <v>...</v>
          </cell>
          <cell r="L688" t="str">
            <v>...</v>
          </cell>
          <cell r="M688" t="str">
            <v>...</v>
          </cell>
          <cell r="N688" t="str">
            <v>...</v>
          </cell>
          <cell r="O688" t="str">
            <v>...</v>
          </cell>
          <cell r="P688" t="str">
            <v>...</v>
          </cell>
          <cell r="Q688" t="str">
            <v>...</v>
          </cell>
          <cell r="R688" t="str">
            <v>...</v>
          </cell>
          <cell r="S688" t="str">
            <v>...</v>
          </cell>
          <cell r="T688" t="str">
            <v>...</v>
          </cell>
          <cell r="U688" t="str">
            <v>...</v>
          </cell>
          <cell r="V688" t="str">
            <v>...</v>
          </cell>
          <cell r="W688" t="str">
            <v>...</v>
          </cell>
          <cell r="X688" t="str">
            <v>...</v>
          </cell>
          <cell r="Y688" t="str">
            <v>...</v>
          </cell>
          <cell r="Z688" t="str">
            <v>...</v>
          </cell>
        </row>
        <row r="689">
          <cell r="A689" t="e">
            <v>#VALUE!</v>
          </cell>
          <cell r="B689">
            <v>0</v>
          </cell>
          <cell r="C689">
            <v>0</v>
          </cell>
          <cell r="D689">
            <v>0</v>
          </cell>
          <cell r="E689">
            <v>0</v>
          </cell>
          <cell r="F689" t="str">
            <v>...</v>
          </cell>
          <cell r="G689" t="str">
            <v>...</v>
          </cell>
          <cell r="H689" t="str">
            <v>...</v>
          </cell>
          <cell r="I689" t="str">
            <v>...</v>
          </cell>
          <cell r="J689" t="str">
            <v>...</v>
          </cell>
          <cell r="K689" t="str">
            <v>...</v>
          </cell>
          <cell r="L689" t="str">
            <v>...</v>
          </cell>
          <cell r="M689" t="str">
            <v>...</v>
          </cell>
          <cell r="N689" t="str">
            <v>...</v>
          </cell>
          <cell r="O689" t="str">
            <v>...</v>
          </cell>
          <cell r="P689" t="str">
            <v>...</v>
          </cell>
          <cell r="Q689" t="str">
            <v>...</v>
          </cell>
          <cell r="R689" t="str">
            <v>...</v>
          </cell>
          <cell r="S689" t="str">
            <v>...</v>
          </cell>
          <cell r="T689" t="str">
            <v>...</v>
          </cell>
          <cell r="U689" t="str">
            <v>...</v>
          </cell>
          <cell r="V689" t="str">
            <v>...</v>
          </cell>
          <cell r="W689" t="str">
            <v>...</v>
          </cell>
          <cell r="X689" t="str">
            <v>...</v>
          </cell>
          <cell r="Y689" t="str">
            <v>...</v>
          </cell>
          <cell r="Z689" t="str">
            <v>...</v>
          </cell>
        </row>
        <row r="690">
          <cell r="A690" t="e">
            <v>#VALUE!</v>
          </cell>
          <cell r="B690">
            <v>0</v>
          </cell>
          <cell r="C690">
            <v>0</v>
          </cell>
          <cell r="D690">
            <v>0</v>
          </cell>
          <cell r="E690">
            <v>0</v>
          </cell>
          <cell r="F690" t="str">
            <v>...</v>
          </cell>
          <cell r="G690" t="str">
            <v>...</v>
          </cell>
          <cell r="H690" t="str">
            <v>...</v>
          </cell>
          <cell r="I690" t="str">
            <v>...</v>
          </cell>
          <cell r="J690" t="str">
            <v>...</v>
          </cell>
          <cell r="K690" t="str">
            <v>...</v>
          </cell>
          <cell r="L690" t="str">
            <v>...</v>
          </cell>
          <cell r="M690" t="str">
            <v>...</v>
          </cell>
          <cell r="N690" t="str">
            <v>...</v>
          </cell>
          <cell r="O690" t="str">
            <v>...</v>
          </cell>
          <cell r="P690" t="str">
            <v>...</v>
          </cell>
          <cell r="Q690" t="str">
            <v>...</v>
          </cell>
          <cell r="R690" t="str">
            <v>...</v>
          </cell>
          <cell r="S690" t="str">
            <v>...</v>
          </cell>
          <cell r="T690" t="str">
            <v>...</v>
          </cell>
          <cell r="U690" t="str">
            <v>...</v>
          </cell>
          <cell r="V690" t="str">
            <v>...</v>
          </cell>
          <cell r="W690" t="str">
            <v>...</v>
          </cell>
          <cell r="X690" t="str">
            <v>...</v>
          </cell>
          <cell r="Y690" t="str">
            <v>...</v>
          </cell>
          <cell r="Z690" t="str">
            <v>...</v>
          </cell>
        </row>
        <row r="691">
          <cell r="A691" t="e">
            <v>#VALUE!</v>
          </cell>
          <cell r="B691">
            <v>0</v>
          </cell>
          <cell r="C691">
            <v>0</v>
          </cell>
          <cell r="D691">
            <v>0</v>
          </cell>
          <cell r="E691">
            <v>0</v>
          </cell>
          <cell r="F691" t="str">
            <v>...</v>
          </cell>
          <cell r="G691" t="str">
            <v>...</v>
          </cell>
          <cell r="H691" t="str">
            <v>...</v>
          </cell>
          <cell r="I691" t="str">
            <v>...</v>
          </cell>
          <cell r="J691" t="str">
            <v>...</v>
          </cell>
          <cell r="K691" t="str">
            <v>...</v>
          </cell>
          <cell r="L691" t="str">
            <v>...</v>
          </cell>
          <cell r="M691" t="str">
            <v>...</v>
          </cell>
          <cell r="N691" t="str">
            <v>...</v>
          </cell>
          <cell r="O691" t="str">
            <v>...</v>
          </cell>
          <cell r="P691" t="str">
            <v>...</v>
          </cell>
          <cell r="Q691" t="str">
            <v>...</v>
          </cell>
          <cell r="R691" t="str">
            <v>...</v>
          </cell>
          <cell r="S691" t="str">
            <v>...</v>
          </cell>
          <cell r="T691" t="str">
            <v>...</v>
          </cell>
          <cell r="U691" t="str">
            <v>...</v>
          </cell>
          <cell r="V691" t="str">
            <v>...</v>
          </cell>
          <cell r="W691" t="str">
            <v>...</v>
          </cell>
          <cell r="X691" t="str">
            <v>...</v>
          </cell>
          <cell r="Y691" t="str">
            <v>...</v>
          </cell>
          <cell r="Z691" t="str">
            <v>...</v>
          </cell>
        </row>
        <row r="692">
          <cell r="A692" t="e">
            <v>#VALUE!</v>
          </cell>
          <cell r="B692">
            <v>0</v>
          </cell>
          <cell r="C692">
            <v>0</v>
          </cell>
          <cell r="D692">
            <v>0</v>
          </cell>
          <cell r="E692">
            <v>0</v>
          </cell>
          <cell r="F692" t="str">
            <v>...</v>
          </cell>
          <cell r="G692" t="str">
            <v>...</v>
          </cell>
          <cell r="H692" t="str">
            <v>...</v>
          </cell>
          <cell r="I692" t="str">
            <v>...</v>
          </cell>
          <cell r="J692" t="str">
            <v>...</v>
          </cell>
          <cell r="K692" t="str">
            <v>...</v>
          </cell>
          <cell r="L692" t="str">
            <v>...</v>
          </cell>
          <cell r="M692" t="str">
            <v>...</v>
          </cell>
          <cell r="N692" t="str">
            <v>...</v>
          </cell>
          <cell r="O692" t="str">
            <v>...</v>
          </cell>
          <cell r="P692" t="str">
            <v>...</v>
          </cell>
          <cell r="Q692" t="str">
            <v>...</v>
          </cell>
          <cell r="R692" t="str">
            <v>...</v>
          </cell>
          <cell r="S692" t="str">
            <v>...</v>
          </cell>
          <cell r="T692" t="str">
            <v>...</v>
          </cell>
          <cell r="U692" t="str">
            <v>...</v>
          </cell>
          <cell r="V692" t="str">
            <v>...</v>
          </cell>
          <cell r="W692" t="str">
            <v>...</v>
          </cell>
          <cell r="X692" t="str">
            <v>...</v>
          </cell>
          <cell r="Y692" t="str">
            <v>...</v>
          </cell>
          <cell r="Z692" t="str">
            <v>...</v>
          </cell>
        </row>
        <row r="693">
          <cell r="A693" t="e">
            <v>#VALUE!</v>
          </cell>
          <cell r="B693">
            <v>0</v>
          </cell>
          <cell r="C693">
            <v>0</v>
          </cell>
          <cell r="D693">
            <v>0</v>
          </cell>
          <cell r="E693">
            <v>0</v>
          </cell>
          <cell r="F693" t="str">
            <v>...</v>
          </cell>
          <cell r="G693" t="str">
            <v>...</v>
          </cell>
          <cell r="H693" t="str">
            <v>...</v>
          </cell>
          <cell r="I693" t="str">
            <v>...</v>
          </cell>
          <cell r="J693" t="str">
            <v>...</v>
          </cell>
          <cell r="K693" t="str">
            <v>...</v>
          </cell>
          <cell r="L693" t="str">
            <v>...</v>
          </cell>
          <cell r="M693" t="str">
            <v>...</v>
          </cell>
          <cell r="N693" t="str">
            <v>...</v>
          </cell>
          <cell r="O693" t="str">
            <v>...</v>
          </cell>
          <cell r="P693" t="str">
            <v>...</v>
          </cell>
          <cell r="Q693" t="str">
            <v>...</v>
          </cell>
          <cell r="R693" t="str">
            <v>...</v>
          </cell>
          <cell r="S693" t="str">
            <v>...</v>
          </cell>
          <cell r="T693" t="str">
            <v>...</v>
          </cell>
          <cell r="U693" t="str">
            <v>...</v>
          </cell>
          <cell r="V693" t="str">
            <v>...</v>
          </cell>
          <cell r="W693" t="str">
            <v>...</v>
          </cell>
          <cell r="X693" t="str">
            <v>...</v>
          </cell>
          <cell r="Y693" t="str">
            <v>...</v>
          </cell>
          <cell r="Z693" t="str">
            <v>...</v>
          </cell>
        </row>
        <row r="694">
          <cell r="A694" t="e">
            <v>#VALUE!</v>
          </cell>
          <cell r="B694">
            <v>0</v>
          </cell>
          <cell r="C694">
            <v>0</v>
          </cell>
          <cell r="D694">
            <v>0</v>
          </cell>
          <cell r="E694">
            <v>0</v>
          </cell>
          <cell r="F694" t="str">
            <v>...</v>
          </cell>
          <cell r="G694" t="str">
            <v>...</v>
          </cell>
          <cell r="H694" t="str">
            <v>...</v>
          </cell>
          <cell r="I694" t="str">
            <v>...</v>
          </cell>
          <cell r="J694" t="str">
            <v>...</v>
          </cell>
          <cell r="K694" t="str">
            <v>...</v>
          </cell>
          <cell r="L694" t="str">
            <v>...</v>
          </cell>
          <cell r="M694" t="str">
            <v>...</v>
          </cell>
          <cell r="N694" t="str">
            <v>...</v>
          </cell>
          <cell r="O694" t="str">
            <v>...</v>
          </cell>
          <cell r="P694" t="str">
            <v>...</v>
          </cell>
          <cell r="Q694" t="str">
            <v>...</v>
          </cell>
          <cell r="R694" t="str">
            <v>...</v>
          </cell>
          <cell r="S694" t="str">
            <v>...</v>
          </cell>
          <cell r="T694" t="str">
            <v>...</v>
          </cell>
          <cell r="U694" t="str">
            <v>...</v>
          </cell>
          <cell r="V694" t="str">
            <v>...</v>
          </cell>
          <cell r="W694" t="str">
            <v>...</v>
          </cell>
          <cell r="X694" t="str">
            <v>...</v>
          </cell>
          <cell r="Y694" t="str">
            <v>...</v>
          </cell>
          <cell r="Z694" t="str">
            <v>...</v>
          </cell>
        </row>
        <row r="695">
          <cell r="A695" t="e">
            <v>#VALUE!</v>
          </cell>
          <cell r="B695">
            <v>0</v>
          </cell>
          <cell r="C695">
            <v>0</v>
          </cell>
          <cell r="D695">
            <v>0</v>
          </cell>
          <cell r="E695">
            <v>0</v>
          </cell>
          <cell r="F695" t="str">
            <v>...</v>
          </cell>
          <cell r="G695" t="str">
            <v>...</v>
          </cell>
          <cell r="H695" t="str">
            <v>...</v>
          </cell>
          <cell r="I695" t="str">
            <v>...</v>
          </cell>
          <cell r="J695" t="str">
            <v>...</v>
          </cell>
          <cell r="K695" t="str">
            <v>...</v>
          </cell>
          <cell r="L695" t="str">
            <v>...</v>
          </cell>
          <cell r="M695" t="str">
            <v>...</v>
          </cell>
          <cell r="N695" t="str">
            <v>...</v>
          </cell>
          <cell r="O695" t="str">
            <v>...</v>
          </cell>
          <cell r="P695" t="str">
            <v>...</v>
          </cell>
          <cell r="Q695" t="str">
            <v>...</v>
          </cell>
          <cell r="R695" t="str">
            <v>...</v>
          </cell>
          <cell r="S695" t="str">
            <v>...</v>
          </cell>
          <cell r="T695" t="str">
            <v>...</v>
          </cell>
          <cell r="U695" t="str">
            <v>...</v>
          </cell>
          <cell r="V695" t="str">
            <v>...</v>
          </cell>
          <cell r="W695" t="str">
            <v>...</v>
          </cell>
          <cell r="X695" t="str">
            <v>...</v>
          </cell>
          <cell r="Y695" t="str">
            <v>...</v>
          </cell>
          <cell r="Z695" t="str">
            <v>...</v>
          </cell>
        </row>
        <row r="696">
          <cell r="A696" t="e">
            <v>#VALUE!</v>
          </cell>
          <cell r="B696">
            <v>0</v>
          </cell>
          <cell r="C696">
            <v>0</v>
          </cell>
          <cell r="D696">
            <v>0</v>
          </cell>
          <cell r="E696">
            <v>0</v>
          </cell>
          <cell r="F696" t="str">
            <v>...</v>
          </cell>
          <cell r="G696" t="str">
            <v>...</v>
          </cell>
          <cell r="H696" t="str">
            <v>...</v>
          </cell>
          <cell r="I696" t="str">
            <v>...</v>
          </cell>
          <cell r="J696" t="str">
            <v>...</v>
          </cell>
          <cell r="K696" t="str">
            <v>...</v>
          </cell>
          <cell r="L696" t="str">
            <v>...</v>
          </cell>
          <cell r="M696" t="str">
            <v>...</v>
          </cell>
          <cell r="N696" t="str">
            <v>...</v>
          </cell>
          <cell r="O696" t="str">
            <v>...</v>
          </cell>
          <cell r="P696" t="str">
            <v>...</v>
          </cell>
          <cell r="Q696" t="str">
            <v>...</v>
          </cell>
          <cell r="R696" t="str">
            <v>...</v>
          </cell>
          <cell r="S696" t="str">
            <v>...</v>
          </cell>
          <cell r="T696" t="str">
            <v>...</v>
          </cell>
          <cell r="U696" t="str">
            <v>...</v>
          </cell>
          <cell r="V696" t="str">
            <v>...</v>
          </cell>
          <cell r="W696" t="str">
            <v>...</v>
          </cell>
          <cell r="X696" t="str">
            <v>...</v>
          </cell>
          <cell r="Y696" t="str">
            <v>...</v>
          </cell>
          <cell r="Z696" t="str">
            <v>...</v>
          </cell>
        </row>
        <row r="697">
          <cell r="A697" t="e">
            <v>#VALUE!</v>
          </cell>
          <cell r="B697">
            <v>0</v>
          </cell>
          <cell r="C697">
            <v>0</v>
          </cell>
          <cell r="D697">
            <v>0</v>
          </cell>
          <cell r="E697">
            <v>0</v>
          </cell>
          <cell r="F697" t="str">
            <v>...</v>
          </cell>
          <cell r="G697" t="str">
            <v>...</v>
          </cell>
          <cell r="H697" t="str">
            <v>...</v>
          </cell>
          <cell r="I697" t="str">
            <v>...</v>
          </cell>
          <cell r="J697" t="str">
            <v>...</v>
          </cell>
          <cell r="K697" t="str">
            <v>...</v>
          </cell>
          <cell r="L697" t="str">
            <v>...</v>
          </cell>
          <cell r="M697" t="str">
            <v>...</v>
          </cell>
          <cell r="N697" t="str">
            <v>...</v>
          </cell>
          <cell r="O697" t="str">
            <v>...</v>
          </cell>
          <cell r="P697" t="str">
            <v>...</v>
          </cell>
          <cell r="Q697" t="str">
            <v>...</v>
          </cell>
          <cell r="R697" t="str">
            <v>...</v>
          </cell>
          <cell r="S697" t="str">
            <v>...</v>
          </cell>
          <cell r="T697" t="str">
            <v>...</v>
          </cell>
          <cell r="U697" t="str">
            <v>...</v>
          </cell>
          <cell r="V697" t="str">
            <v>...</v>
          </cell>
          <cell r="W697" t="str">
            <v>...</v>
          </cell>
          <cell r="X697" t="str">
            <v>...</v>
          </cell>
          <cell r="Y697" t="str">
            <v>...</v>
          </cell>
          <cell r="Z697" t="str">
            <v>...</v>
          </cell>
        </row>
        <row r="698">
          <cell r="A698" t="e">
            <v>#VALUE!</v>
          </cell>
          <cell r="B698">
            <v>0</v>
          </cell>
          <cell r="C698">
            <v>0</v>
          </cell>
          <cell r="D698">
            <v>0</v>
          </cell>
          <cell r="E698">
            <v>0</v>
          </cell>
          <cell r="F698" t="str">
            <v>...</v>
          </cell>
          <cell r="G698" t="str">
            <v>...</v>
          </cell>
          <cell r="H698" t="str">
            <v>...</v>
          </cell>
          <cell r="I698" t="str">
            <v>...</v>
          </cell>
          <cell r="J698" t="str">
            <v>...</v>
          </cell>
          <cell r="K698" t="str">
            <v>...</v>
          </cell>
          <cell r="L698" t="str">
            <v>...</v>
          </cell>
          <cell r="M698" t="str">
            <v>...</v>
          </cell>
          <cell r="N698" t="str">
            <v>...</v>
          </cell>
          <cell r="O698" t="str">
            <v>...</v>
          </cell>
          <cell r="P698" t="str">
            <v>...</v>
          </cell>
          <cell r="Q698" t="str">
            <v>...</v>
          </cell>
          <cell r="R698" t="str">
            <v>...</v>
          </cell>
          <cell r="S698" t="str">
            <v>...</v>
          </cell>
          <cell r="T698" t="str">
            <v>...</v>
          </cell>
          <cell r="U698" t="str">
            <v>...</v>
          </cell>
          <cell r="V698" t="str">
            <v>...</v>
          </cell>
          <cell r="W698" t="str">
            <v>...</v>
          </cell>
          <cell r="X698" t="str">
            <v>...</v>
          </cell>
          <cell r="Y698" t="str">
            <v>...</v>
          </cell>
          <cell r="Z698" t="str">
            <v>...</v>
          </cell>
        </row>
        <row r="699">
          <cell r="A699" t="e">
            <v>#VALUE!</v>
          </cell>
          <cell r="B699">
            <v>0</v>
          </cell>
          <cell r="C699">
            <v>0</v>
          </cell>
          <cell r="D699">
            <v>0</v>
          </cell>
          <cell r="E699">
            <v>0</v>
          </cell>
          <cell r="F699" t="str">
            <v>...</v>
          </cell>
          <cell r="G699" t="str">
            <v>...</v>
          </cell>
          <cell r="H699" t="str">
            <v>...</v>
          </cell>
          <cell r="I699" t="str">
            <v>...</v>
          </cell>
          <cell r="J699" t="str">
            <v>...</v>
          </cell>
          <cell r="K699" t="str">
            <v>...</v>
          </cell>
          <cell r="L699" t="str">
            <v>...</v>
          </cell>
          <cell r="M699" t="str">
            <v>...</v>
          </cell>
          <cell r="N699" t="str">
            <v>...</v>
          </cell>
          <cell r="O699" t="str">
            <v>...</v>
          </cell>
          <cell r="P699" t="str">
            <v>...</v>
          </cell>
          <cell r="Q699" t="str">
            <v>...</v>
          </cell>
          <cell r="R699" t="str">
            <v>...</v>
          </cell>
          <cell r="S699" t="str">
            <v>...</v>
          </cell>
          <cell r="T699" t="str">
            <v>...</v>
          </cell>
          <cell r="U699" t="str">
            <v>...</v>
          </cell>
          <cell r="V699" t="str">
            <v>...</v>
          </cell>
          <cell r="W699" t="str">
            <v>...</v>
          </cell>
          <cell r="X699" t="str">
            <v>...</v>
          </cell>
          <cell r="Y699" t="str">
            <v>...</v>
          </cell>
          <cell r="Z699" t="str">
            <v>...</v>
          </cell>
        </row>
        <row r="700">
          <cell r="A700" t="e">
            <v>#VALUE!</v>
          </cell>
          <cell r="B700">
            <v>0</v>
          </cell>
          <cell r="C700">
            <v>0</v>
          </cell>
          <cell r="D700">
            <v>0</v>
          </cell>
          <cell r="E700">
            <v>0</v>
          </cell>
          <cell r="F700" t="str">
            <v>...</v>
          </cell>
          <cell r="G700" t="str">
            <v>...</v>
          </cell>
          <cell r="H700" t="str">
            <v>...</v>
          </cell>
          <cell r="I700" t="str">
            <v>...</v>
          </cell>
          <cell r="J700" t="str">
            <v>...</v>
          </cell>
          <cell r="K700" t="str">
            <v>...</v>
          </cell>
          <cell r="L700" t="str">
            <v>...</v>
          </cell>
          <cell r="M700" t="str">
            <v>...</v>
          </cell>
          <cell r="N700" t="str">
            <v>...</v>
          </cell>
          <cell r="O700" t="str">
            <v>...</v>
          </cell>
          <cell r="P700" t="str">
            <v>...</v>
          </cell>
          <cell r="Q700" t="str">
            <v>...</v>
          </cell>
          <cell r="R700" t="str">
            <v>...</v>
          </cell>
          <cell r="S700" t="str">
            <v>...</v>
          </cell>
          <cell r="T700" t="str">
            <v>...</v>
          </cell>
          <cell r="U700" t="str">
            <v>...</v>
          </cell>
          <cell r="V700" t="str">
            <v>...</v>
          </cell>
          <cell r="W700" t="str">
            <v>...</v>
          </cell>
          <cell r="X700" t="str">
            <v>...</v>
          </cell>
          <cell r="Y700" t="str">
            <v>...</v>
          </cell>
          <cell r="Z700" t="str">
            <v>...</v>
          </cell>
        </row>
        <row r="701">
          <cell r="A701" t="e">
            <v>#VALUE!</v>
          </cell>
          <cell r="B701">
            <v>0</v>
          </cell>
          <cell r="C701">
            <v>0</v>
          </cell>
          <cell r="D701">
            <v>0</v>
          </cell>
          <cell r="E701">
            <v>0</v>
          </cell>
          <cell r="F701" t="str">
            <v>...</v>
          </cell>
          <cell r="G701" t="str">
            <v>...</v>
          </cell>
          <cell r="H701" t="str">
            <v>...</v>
          </cell>
          <cell r="I701" t="str">
            <v>...</v>
          </cell>
          <cell r="J701" t="str">
            <v>...</v>
          </cell>
          <cell r="K701" t="str">
            <v>...</v>
          </cell>
          <cell r="L701" t="str">
            <v>...</v>
          </cell>
          <cell r="M701" t="str">
            <v>...</v>
          </cell>
          <cell r="N701" t="str">
            <v>...</v>
          </cell>
          <cell r="O701" t="str">
            <v>...</v>
          </cell>
          <cell r="P701" t="str">
            <v>...</v>
          </cell>
          <cell r="Q701" t="str">
            <v>...</v>
          </cell>
          <cell r="R701" t="str">
            <v>...</v>
          </cell>
          <cell r="S701" t="str">
            <v>...</v>
          </cell>
          <cell r="T701" t="str">
            <v>...</v>
          </cell>
          <cell r="U701" t="str">
            <v>...</v>
          </cell>
          <cell r="V701" t="str">
            <v>...</v>
          </cell>
          <cell r="W701" t="str">
            <v>...</v>
          </cell>
          <cell r="X701" t="str">
            <v>...</v>
          </cell>
          <cell r="Y701" t="str">
            <v>...</v>
          </cell>
          <cell r="Z701" t="str">
            <v>...</v>
          </cell>
        </row>
        <row r="702">
          <cell r="A702" t="e">
            <v>#VALUE!</v>
          </cell>
          <cell r="B702">
            <v>0</v>
          </cell>
          <cell r="C702">
            <v>0</v>
          </cell>
          <cell r="D702">
            <v>0</v>
          </cell>
          <cell r="E702">
            <v>0</v>
          </cell>
          <cell r="F702" t="str">
            <v>...</v>
          </cell>
          <cell r="G702" t="str">
            <v>...</v>
          </cell>
          <cell r="H702" t="str">
            <v>...</v>
          </cell>
          <cell r="I702" t="str">
            <v>...</v>
          </cell>
          <cell r="J702" t="str">
            <v>...</v>
          </cell>
          <cell r="K702" t="str">
            <v>...</v>
          </cell>
          <cell r="L702" t="str">
            <v>...</v>
          </cell>
          <cell r="M702" t="str">
            <v>...</v>
          </cell>
          <cell r="N702" t="str">
            <v>...</v>
          </cell>
          <cell r="O702" t="str">
            <v>...</v>
          </cell>
          <cell r="P702" t="str">
            <v>...</v>
          </cell>
          <cell r="Q702" t="str">
            <v>...</v>
          </cell>
          <cell r="R702" t="str">
            <v>...</v>
          </cell>
          <cell r="S702" t="str">
            <v>...</v>
          </cell>
          <cell r="T702" t="str">
            <v>...</v>
          </cell>
          <cell r="U702" t="str">
            <v>...</v>
          </cell>
          <cell r="V702" t="str">
            <v>...</v>
          </cell>
          <cell r="W702" t="str">
            <v>...</v>
          </cell>
          <cell r="X702" t="str">
            <v>...</v>
          </cell>
          <cell r="Y702" t="str">
            <v>...</v>
          </cell>
          <cell r="Z702" t="str">
            <v>...</v>
          </cell>
        </row>
        <row r="703">
          <cell r="A703" t="e">
            <v>#VALUE!</v>
          </cell>
          <cell r="B703">
            <v>0</v>
          </cell>
          <cell r="C703">
            <v>0</v>
          </cell>
          <cell r="D703">
            <v>0</v>
          </cell>
          <cell r="E703">
            <v>0</v>
          </cell>
          <cell r="F703" t="str">
            <v>...</v>
          </cell>
          <cell r="G703" t="str">
            <v>...</v>
          </cell>
          <cell r="H703" t="str">
            <v>...</v>
          </cell>
          <cell r="I703" t="str">
            <v>...</v>
          </cell>
          <cell r="J703" t="str">
            <v>...</v>
          </cell>
          <cell r="K703" t="str">
            <v>...</v>
          </cell>
          <cell r="L703" t="str">
            <v>...</v>
          </cell>
          <cell r="M703" t="str">
            <v>...</v>
          </cell>
          <cell r="N703" t="str">
            <v>...</v>
          </cell>
          <cell r="O703" t="str">
            <v>...</v>
          </cell>
          <cell r="P703" t="str">
            <v>...</v>
          </cell>
          <cell r="Q703" t="str">
            <v>...</v>
          </cell>
          <cell r="R703" t="str">
            <v>...</v>
          </cell>
          <cell r="S703" t="str">
            <v>...</v>
          </cell>
          <cell r="T703" t="str">
            <v>...</v>
          </cell>
          <cell r="U703" t="str">
            <v>...</v>
          </cell>
          <cell r="V703" t="str">
            <v>...</v>
          </cell>
          <cell r="W703" t="str">
            <v>...</v>
          </cell>
          <cell r="X703" t="str">
            <v>...</v>
          </cell>
          <cell r="Y703" t="str">
            <v>...</v>
          </cell>
          <cell r="Z703" t="str">
            <v>...</v>
          </cell>
        </row>
        <row r="704">
          <cell r="A704" t="e">
            <v>#VALUE!</v>
          </cell>
          <cell r="B704">
            <v>0</v>
          </cell>
          <cell r="C704">
            <v>0</v>
          </cell>
          <cell r="D704">
            <v>0</v>
          </cell>
          <cell r="E704">
            <v>0</v>
          </cell>
          <cell r="F704" t="str">
            <v>...</v>
          </cell>
          <cell r="G704" t="str">
            <v>...</v>
          </cell>
          <cell r="H704" t="str">
            <v>...</v>
          </cell>
          <cell r="I704" t="str">
            <v>...</v>
          </cell>
          <cell r="J704" t="str">
            <v>...</v>
          </cell>
          <cell r="K704" t="str">
            <v>...</v>
          </cell>
          <cell r="L704" t="str">
            <v>...</v>
          </cell>
          <cell r="M704" t="str">
            <v>...</v>
          </cell>
          <cell r="N704" t="str">
            <v>...</v>
          </cell>
          <cell r="O704" t="str">
            <v>...</v>
          </cell>
          <cell r="P704" t="str">
            <v>...</v>
          </cell>
          <cell r="Q704" t="str">
            <v>...</v>
          </cell>
          <cell r="R704" t="str">
            <v>...</v>
          </cell>
          <cell r="S704" t="str">
            <v>...</v>
          </cell>
          <cell r="T704" t="str">
            <v>...</v>
          </cell>
          <cell r="U704" t="str">
            <v>...</v>
          </cell>
          <cell r="V704" t="str">
            <v>...</v>
          </cell>
          <cell r="W704" t="str">
            <v>...</v>
          </cell>
          <cell r="X704" t="str">
            <v>...</v>
          </cell>
          <cell r="Y704" t="str">
            <v>...</v>
          </cell>
          <cell r="Z704" t="str">
            <v>...</v>
          </cell>
        </row>
        <row r="705">
          <cell r="A705" t="e">
            <v>#VALUE!</v>
          </cell>
          <cell r="B705">
            <v>0</v>
          </cell>
          <cell r="C705">
            <v>0</v>
          </cell>
          <cell r="D705">
            <v>0</v>
          </cell>
          <cell r="E705">
            <v>0</v>
          </cell>
          <cell r="F705" t="str">
            <v>...</v>
          </cell>
          <cell r="G705" t="str">
            <v>...</v>
          </cell>
          <cell r="H705" t="str">
            <v>...</v>
          </cell>
          <cell r="I705" t="str">
            <v>...</v>
          </cell>
          <cell r="J705" t="str">
            <v>...</v>
          </cell>
          <cell r="K705" t="str">
            <v>...</v>
          </cell>
          <cell r="L705" t="str">
            <v>...</v>
          </cell>
          <cell r="M705" t="str">
            <v>...</v>
          </cell>
          <cell r="N705" t="str">
            <v>...</v>
          </cell>
          <cell r="O705" t="str">
            <v>...</v>
          </cell>
          <cell r="P705" t="str">
            <v>...</v>
          </cell>
          <cell r="Q705" t="str">
            <v>...</v>
          </cell>
          <cell r="R705" t="str">
            <v>...</v>
          </cell>
          <cell r="S705" t="str">
            <v>...</v>
          </cell>
          <cell r="T705" t="str">
            <v>...</v>
          </cell>
          <cell r="U705" t="str">
            <v>...</v>
          </cell>
          <cell r="V705" t="str">
            <v>...</v>
          </cell>
          <cell r="W705" t="str">
            <v>...</v>
          </cell>
          <cell r="X705" t="str">
            <v>...</v>
          </cell>
          <cell r="Y705" t="str">
            <v>...</v>
          </cell>
          <cell r="Z705" t="str">
            <v>...</v>
          </cell>
        </row>
        <row r="706">
          <cell r="A706" t="e">
            <v>#VALUE!</v>
          </cell>
          <cell r="B706">
            <v>0</v>
          </cell>
          <cell r="C706">
            <v>0</v>
          </cell>
          <cell r="D706">
            <v>0</v>
          </cell>
          <cell r="E706">
            <v>0</v>
          </cell>
          <cell r="F706" t="str">
            <v>...</v>
          </cell>
          <cell r="G706" t="str">
            <v>...</v>
          </cell>
          <cell r="H706" t="str">
            <v>...</v>
          </cell>
          <cell r="I706" t="str">
            <v>...</v>
          </cell>
          <cell r="J706" t="str">
            <v>...</v>
          </cell>
          <cell r="K706" t="str">
            <v>...</v>
          </cell>
          <cell r="L706" t="str">
            <v>...</v>
          </cell>
          <cell r="M706" t="str">
            <v>...</v>
          </cell>
          <cell r="N706" t="str">
            <v>...</v>
          </cell>
          <cell r="O706" t="str">
            <v>...</v>
          </cell>
          <cell r="P706" t="str">
            <v>...</v>
          </cell>
          <cell r="Q706" t="str">
            <v>...</v>
          </cell>
          <cell r="R706" t="str">
            <v>...</v>
          </cell>
          <cell r="S706" t="str">
            <v>...</v>
          </cell>
          <cell r="T706" t="str">
            <v>...</v>
          </cell>
          <cell r="U706" t="str">
            <v>...</v>
          </cell>
          <cell r="V706" t="str">
            <v>...</v>
          </cell>
          <cell r="W706" t="str">
            <v>...</v>
          </cell>
          <cell r="X706" t="str">
            <v>...</v>
          </cell>
          <cell r="Y706" t="str">
            <v>...</v>
          </cell>
          <cell r="Z706" t="str">
            <v>...</v>
          </cell>
        </row>
        <row r="707">
          <cell r="A707" t="e">
            <v>#VALUE!</v>
          </cell>
          <cell r="B707">
            <v>0</v>
          </cell>
          <cell r="C707">
            <v>0</v>
          </cell>
          <cell r="D707">
            <v>0</v>
          </cell>
          <cell r="E707">
            <v>0</v>
          </cell>
          <cell r="F707" t="str">
            <v>...</v>
          </cell>
          <cell r="G707" t="str">
            <v>...</v>
          </cell>
          <cell r="H707" t="str">
            <v>...</v>
          </cell>
          <cell r="I707" t="str">
            <v>...</v>
          </cell>
          <cell r="J707" t="str">
            <v>...</v>
          </cell>
          <cell r="K707" t="str">
            <v>...</v>
          </cell>
          <cell r="L707" t="str">
            <v>...</v>
          </cell>
          <cell r="M707" t="str">
            <v>...</v>
          </cell>
          <cell r="N707" t="str">
            <v>...</v>
          </cell>
          <cell r="O707" t="str">
            <v>...</v>
          </cell>
          <cell r="P707" t="str">
            <v>...</v>
          </cell>
          <cell r="Q707" t="str">
            <v>...</v>
          </cell>
          <cell r="R707" t="str">
            <v>...</v>
          </cell>
          <cell r="S707" t="str">
            <v>...</v>
          </cell>
          <cell r="T707" t="str">
            <v>...</v>
          </cell>
          <cell r="U707" t="str">
            <v>...</v>
          </cell>
          <cell r="V707" t="str">
            <v>...</v>
          </cell>
          <cell r="W707" t="str">
            <v>...</v>
          </cell>
          <cell r="X707" t="str">
            <v>...</v>
          </cell>
          <cell r="Y707" t="str">
            <v>...</v>
          </cell>
          <cell r="Z707" t="str">
            <v>...</v>
          </cell>
        </row>
        <row r="708">
          <cell r="A708" t="e">
            <v>#VALUE!</v>
          </cell>
          <cell r="B708">
            <v>0</v>
          </cell>
          <cell r="C708">
            <v>0</v>
          </cell>
          <cell r="D708">
            <v>0</v>
          </cell>
          <cell r="E708">
            <v>0</v>
          </cell>
          <cell r="F708" t="str">
            <v>...</v>
          </cell>
          <cell r="G708" t="str">
            <v>...</v>
          </cell>
          <cell r="H708" t="str">
            <v>...</v>
          </cell>
          <cell r="I708" t="str">
            <v>...</v>
          </cell>
          <cell r="J708" t="str">
            <v>...</v>
          </cell>
          <cell r="K708" t="str">
            <v>...</v>
          </cell>
          <cell r="L708" t="str">
            <v>...</v>
          </cell>
          <cell r="M708" t="str">
            <v>...</v>
          </cell>
          <cell r="N708" t="str">
            <v>...</v>
          </cell>
          <cell r="O708" t="str">
            <v>...</v>
          </cell>
          <cell r="P708" t="str">
            <v>...</v>
          </cell>
          <cell r="Q708" t="str">
            <v>...</v>
          </cell>
          <cell r="R708" t="str">
            <v>...</v>
          </cell>
          <cell r="S708" t="str">
            <v>...</v>
          </cell>
          <cell r="T708" t="str">
            <v>...</v>
          </cell>
          <cell r="U708" t="str">
            <v>...</v>
          </cell>
          <cell r="V708" t="str">
            <v>...</v>
          </cell>
          <cell r="W708" t="str">
            <v>...</v>
          </cell>
          <cell r="X708" t="str">
            <v>...</v>
          </cell>
          <cell r="Y708" t="str">
            <v>...</v>
          </cell>
          <cell r="Z708" t="str">
            <v>...</v>
          </cell>
        </row>
        <row r="709">
          <cell r="A709" t="e">
            <v>#VALUE!</v>
          </cell>
          <cell r="B709">
            <v>0</v>
          </cell>
          <cell r="C709">
            <v>0</v>
          </cell>
          <cell r="D709">
            <v>0</v>
          </cell>
          <cell r="E709">
            <v>0</v>
          </cell>
          <cell r="F709" t="str">
            <v>...</v>
          </cell>
          <cell r="G709" t="str">
            <v>...</v>
          </cell>
          <cell r="H709" t="str">
            <v>...</v>
          </cell>
          <cell r="I709" t="str">
            <v>...</v>
          </cell>
          <cell r="J709" t="str">
            <v>...</v>
          </cell>
          <cell r="K709" t="str">
            <v>...</v>
          </cell>
          <cell r="L709" t="str">
            <v>...</v>
          </cell>
          <cell r="M709" t="str">
            <v>...</v>
          </cell>
          <cell r="N709" t="str">
            <v>...</v>
          </cell>
          <cell r="O709" t="str">
            <v>...</v>
          </cell>
          <cell r="P709" t="str">
            <v>...</v>
          </cell>
          <cell r="Q709" t="str">
            <v>...</v>
          </cell>
          <cell r="R709" t="str">
            <v>...</v>
          </cell>
          <cell r="S709" t="str">
            <v>...</v>
          </cell>
          <cell r="T709" t="str">
            <v>...</v>
          </cell>
          <cell r="U709" t="str">
            <v>...</v>
          </cell>
          <cell r="V709" t="str">
            <v>...</v>
          </cell>
          <cell r="W709" t="str">
            <v>...</v>
          </cell>
          <cell r="X709" t="str">
            <v>...</v>
          </cell>
          <cell r="Y709" t="str">
            <v>...</v>
          </cell>
          <cell r="Z709" t="str">
            <v>...</v>
          </cell>
        </row>
        <row r="710">
          <cell r="A710" t="e">
            <v>#VALUE!</v>
          </cell>
          <cell r="B710">
            <v>0</v>
          </cell>
          <cell r="C710">
            <v>0</v>
          </cell>
          <cell r="D710">
            <v>0</v>
          </cell>
          <cell r="E710">
            <v>0</v>
          </cell>
          <cell r="F710" t="str">
            <v>...</v>
          </cell>
          <cell r="G710" t="str">
            <v>...</v>
          </cell>
          <cell r="H710" t="str">
            <v>...</v>
          </cell>
          <cell r="I710" t="str">
            <v>...</v>
          </cell>
          <cell r="J710" t="str">
            <v>...</v>
          </cell>
          <cell r="K710" t="str">
            <v>...</v>
          </cell>
          <cell r="L710" t="str">
            <v>...</v>
          </cell>
          <cell r="M710" t="str">
            <v>...</v>
          </cell>
          <cell r="N710" t="str">
            <v>...</v>
          </cell>
          <cell r="O710" t="str">
            <v>...</v>
          </cell>
          <cell r="P710" t="str">
            <v>...</v>
          </cell>
          <cell r="Q710" t="str">
            <v>...</v>
          </cell>
          <cell r="R710" t="str">
            <v>...</v>
          </cell>
          <cell r="S710" t="str">
            <v>...</v>
          </cell>
          <cell r="T710" t="str">
            <v>...</v>
          </cell>
          <cell r="U710" t="str">
            <v>...</v>
          </cell>
          <cell r="V710" t="str">
            <v>...</v>
          </cell>
          <cell r="W710" t="str">
            <v>...</v>
          </cell>
          <cell r="X710" t="str">
            <v>...</v>
          </cell>
          <cell r="Y710" t="str">
            <v>...</v>
          </cell>
          <cell r="Z710" t="str">
            <v>...</v>
          </cell>
        </row>
        <row r="711">
          <cell r="A711" t="e">
            <v>#VALUE!</v>
          </cell>
          <cell r="B711">
            <v>0</v>
          </cell>
          <cell r="C711">
            <v>0</v>
          </cell>
          <cell r="D711">
            <v>0</v>
          </cell>
          <cell r="E711">
            <v>0</v>
          </cell>
          <cell r="F711" t="str">
            <v>...</v>
          </cell>
          <cell r="G711" t="str">
            <v>...</v>
          </cell>
          <cell r="H711" t="str">
            <v>...</v>
          </cell>
          <cell r="I711" t="str">
            <v>...</v>
          </cell>
          <cell r="J711" t="str">
            <v>...</v>
          </cell>
          <cell r="K711" t="str">
            <v>...</v>
          </cell>
          <cell r="L711" t="str">
            <v>...</v>
          </cell>
          <cell r="M711" t="str">
            <v>...</v>
          </cell>
          <cell r="N711" t="str">
            <v>...</v>
          </cell>
          <cell r="O711" t="str">
            <v>...</v>
          </cell>
          <cell r="P711" t="str">
            <v>...</v>
          </cell>
          <cell r="Q711" t="str">
            <v>...</v>
          </cell>
          <cell r="R711" t="str">
            <v>...</v>
          </cell>
          <cell r="S711" t="str">
            <v>...</v>
          </cell>
          <cell r="T711" t="str">
            <v>...</v>
          </cell>
          <cell r="U711" t="str">
            <v>...</v>
          </cell>
          <cell r="V711" t="str">
            <v>...</v>
          </cell>
          <cell r="W711" t="str">
            <v>...</v>
          </cell>
          <cell r="X711" t="str">
            <v>...</v>
          </cell>
          <cell r="Y711" t="str">
            <v>...</v>
          </cell>
          <cell r="Z711" t="str">
            <v>...</v>
          </cell>
        </row>
        <row r="712">
          <cell r="A712" t="e">
            <v>#VALUE!</v>
          </cell>
          <cell r="B712">
            <v>0</v>
          </cell>
          <cell r="C712">
            <v>0</v>
          </cell>
          <cell r="D712">
            <v>0</v>
          </cell>
          <cell r="E712">
            <v>0</v>
          </cell>
          <cell r="F712" t="str">
            <v>...</v>
          </cell>
          <cell r="G712" t="str">
            <v>...</v>
          </cell>
          <cell r="H712" t="str">
            <v>...</v>
          </cell>
          <cell r="I712" t="str">
            <v>...</v>
          </cell>
          <cell r="J712" t="str">
            <v>...</v>
          </cell>
          <cell r="K712" t="str">
            <v>...</v>
          </cell>
          <cell r="L712" t="str">
            <v>...</v>
          </cell>
          <cell r="M712" t="str">
            <v>...</v>
          </cell>
          <cell r="N712" t="str">
            <v>...</v>
          </cell>
          <cell r="O712" t="str">
            <v>...</v>
          </cell>
          <cell r="P712" t="str">
            <v>...</v>
          </cell>
          <cell r="Q712" t="str">
            <v>...</v>
          </cell>
          <cell r="R712" t="str">
            <v>...</v>
          </cell>
          <cell r="S712" t="str">
            <v>...</v>
          </cell>
          <cell r="T712" t="str">
            <v>...</v>
          </cell>
          <cell r="U712" t="str">
            <v>...</v>
          </cell>
          <cell r="V712" t="str">
            <v>...</v>
          </cell>
          <cell r="W712" t="str">
            <v>...</v>
          </cell>
          <cell r="X712" t="str">
            <v>...</v>
          </cell>
          <cell r="Y712" t="str">
            <v>...</v>
          </cell>
          <cell r="Z712" t="str">
            <v>...</v>
          </cell>
        </row>
        <row r="713">
          <cell r="A713" t="e">
            <v>#VALUE!</v>
          </cell>
          <cell r="B713">
            <v>0</v>
          </cell>
          <cell r="C713">
            <v>0</v>
          </cell>
          <cell r="D713">
            <v>0</v>
          </cell>
          <cell r="E713">
            <v>0</v>
          </cell>
          <cell r="F713" t="str">
            <v>...</v>
          </cell>
          <cell r="G713" t="str">
            <v>...</v>
          </cell>
          <cell r="H713" t="str">
            <v>...</v>
          </cell>
          <cell r="I713" t="str">
            <v>...</v>
          </cell>
          <cell r="J713" t="str">
            <v>...</v>
          </cell>
          <cell r="K713" t="str">
            <v>...</v>
          </cell>
          <cell r="L713" t="str">
            <v>...</v>
          </cell>
          <cell r="M713" t="str">
            <v>...</v>
          </cell>
          <cell r="N713" t="str">
            <v>...</v>
          </cell>
          <cell r="O713" t="str">
            <v>...</v>
          </cell>
          <cell r="P713" t="str">
            <v>...</v>
          </cell>
          <cell r="Q713" t="str">
            <v>...</v>
          </cell>
          <cell r="R713" t="str">
            <v>...</v>
          </cell>
          <cell r="S713" t="str">
            <v>...</v>
          </cell>
          <cell r="T713" t="str">
            <v>...</v>
          </cell>
          <cell r="U713" t="str">
            <v>...</v>
          </cell>
          <cell r="V713" t="str">
            <v>...</v>
          </cell>
          <cell r="W713" t="str">
            <v>...</v>
          </cell>
          <cell r="X713" t="str">
            <v>...</v>
          </cell>
          <cell r="Y713" t="str">
            <v>...</v>
          </cell>
          <cell r="Z713" t="str">
            <v>...</v>
          </cell>
        </row>
        <row r="714">
          <cell r="A714" t="e">
            <v>#VALUE!</v>
          </cell>
          <cell r="B714">
            <v>0</v>
          </cell>
          <cell r="C714">
            <v>0</v>
          </cell>
          <cell r="D714">
            <v>0</v>
          </cell>
          <cell r="E714">
            <v>0</v>
          </cell>
          <cell r="F714" t="str">
            <v>...</v>
          </cell>
          <cell r="G714" t="str">
            <v>...</v>
          </cell>
          <cell r="H714" t="str">
            <v>...</v>
          </cell>
          <cell r="I714" t="str">
            <v>...</v>
          </cell>
          <cell r="J714" t="str">
            <v>...</v>
          </cell>
          <cell r="K714" t="str">
            <v>...</v>
          </cell>
          <cell r="L714" t="str">
            <v>...</v>
          </cell>
          <cell r="M714" t="str">
            <v>...</v>
          </cell>
          <cell r="N714" t="str">
            <v>...</v>
          </cell>
          <cell r="O714" t="str">
            <v>...</v>
          </cell>
          <cell r="P714" t="str">
            <v>...</v>
          </cell>
          <cell r="Q714" t="str">
            <v>...</v>
          </cell>
          <cell r="R714" t="str">
            <v>...</v>
          </cell>
          <cell r="S714" t="str">
            <v>...</v>
          </cell>
          <cell r="T714" t="str">
            <v>...</v>
          </cell>
          <cell r="U714" t="str">
            <v>...</v>
          </cell>
          <cell r="V714" t="str">
            <v>...</v>
          </cell>
          <cell r="W714" t="str">
            <v>...</v>
          </cell>
          <cell r="X714" t="str">
            <v>...</v>
          </cell>
          <cell r="Y714" t="str">
            <v>...</v>
          </cell>
          <cell r="Z714" t="str">
            <v>...</v>
          </cell>
        </row>
        <row r="715">
          <cell r="A715" t="e">
            <v>#VALUE!</v>
          </cell>
          <cell r="B715">
            <v>0</v>
          </cell>
          <cell r="C715">
            <v>0</v>
          </cell>
          <cell r="D715">
            <v>0</v>
          </cell>
          <cell r="E715">
            <v>0</v>
          </cell>
          <cell r="F715" t="str">
            <v>...</v>
          </cell>
          <cell r="G715" t="str">
            <v>...</v>
          </cell>
          <cell r="H715" t="str">
            <v>...</v>
          </cell>
          <cell r="I715" t="str">
            <v>...</v>
          </cell>
          <cell r="J715" t="str">
            <v>...</v>
          </cell>
          <cell r="K715" t="str">
            <v>...</v>
          </cell>
          <cell r="L715" t="str">
            <v>...</v>
          </cell>
          <cell r="M715" t="str">
            <v>...</v>
          </cell>
          <cell r="N715" t="str">
            <v>...</v>
          </cell>
          <cell r="O715" t="str">
            <v>...</v>
          </cell>
          <cell r="P715" t="str">
            <v>...</v>
          </cell>
          <cell r="Q715" t="str">
            <v>...</v>
          </cell>
          <cell r="R715" t="str">
            <v>...</v>
          </cell>
          <cell r="S715" t="str">
            <v>...</v>
          </cell>
          <cell r="T715" t="str">
            <v>...</v>
          </cell>
          <cell r="U715" t="str">
            <v>...</v>
          </cell>
          <cell r="V715" t="str">
            <v>...</v>
          </cell>
          <cell r="W715" t="str">
            <v>...</v>
          </cell>
          <cell r="X715" t="str">
            <v>...</v>
          </cell>
          <cell r="Y715" t="str">
            <v>...</v>
          </cell>
          <cell r="Z715" t="str">
            <v>...</v>
          </cell>
        </row>
        <row r="716">
          <cell r="A716" t="e">
            <v>#VALUE!</v>
          </cell>
          <cell r="B716">
            <v>0</v>
          </cell>
          <cell r="C716">
            <v>0</v>
          </cell>
          <cell r="D716">
            <v>0</v>
          </cell>
          <cell r="E716">
            <v>0</v>
          </cell>
          <cell r="F716" t="str">
            <v>...</v>
          </cell>
          <cell r="G716" t="str">
            <v>...</v>
          </cell>
          <cell r="H716" t="str">
            <v>...</v>
          </cell>
          <cell r="I716" t="str">
            <v>...</v>
          </cell>
          <cell r="J716" t="str">
            <v>...</v>
          </cell>
          <cell r="K716" t="str">
            <v>...</v>
          </cell>
          <cell r="L716" t="str">
            <v>...</v>
          </cell>
          <cell r="M716" t="str">
            <v>...</v>
          </cell>
          <cell r="N716" t="str">
            <v>...</v>
          </cell>
          <cell r="O716" t="str">
            <v>...</v>
          </cell>
          <cell r="P716" t="str">
            <v>...</v>
          </cell>
          <cell r="Q716" t="str">
            <v>...</v>
          </cell>
          <cell r="R716" t="str">
            <v>...</v>
          </cell>
          <cell r="S716" t="str">
            <v>...</v>
          </cell>
          <cell r="T716" t="str">
            <v>...</v>
          </cell>
          <cell r="U716" t="str">
            <v>...</v>
          </cell>
          <cell r="V716" t="str">
            <v>...</v>
          </cell>
          <cell r="W716" t="str">
            <v>...</v>
          </cell>
          <cell r="X716" t="str">
            <v>...</v>
          </cell>
          <cell r="Y716" t="str">
            <v>...</v>
          </cell>
          <cell r="Z716" t="str">
            <v>...</v>
          </cell>
        </row>
        <row r="717">
          <cell r="A717" t="e">
            <v>#VALUE!</v>
          </cell>
          <cell r="B717">
            <v>0</v>
          </cell>
          <cell r="C717">
            <v>0</v>
          </cell>
          <cell r="D717">
            <v>0</v>
          </cell>
          <cell r="E717">
            <v>0</v>
          </cell>
          <cell r="F717" t="str">
            <v>...</v>
          </cell>
          <cell r="G717" t="str">
            <v>...</v>
          </cell>
          <cell r="H717" t="str">
            <v>...</v>
          </cell>
          <cell r="I717" t="str">
            <v>...</v>
          </cell>
          <cell r="J717" t="str">
            <v>...</v>
          </cell>
          <cell r="K717" t="str">
            <v>...</v>
          </cell>
          <cell r="L717" t="str">
            <v>...</v>
          </cell>
          <cell r="M717" t="str">
            <v>...</v>
          </cell>
          <cell r="N717" t="str">
            <v>...</v>
          </cell>
          <cell r="O717" t="str">
            <v>...</v>
          </cell>
          <cell r="P717" t="str">
            <v>...</v>
          </cell>
          <cell r="Q717" t="str">
            <v>...</v>
          </cell>
          <cell r="R717" t="str">
            <v>...</v>
          </cell>
          <cell r="S717" t="str">
            <v>...</v>
          </cell>
          <cell r="T717" t="str">
            <v>...</v>
          </cell>
          <cell r="U717" t="str">
            <v>...</v>
          </cell>
          <cell r="V717" t="str">
            <v>...</v>
          </cell>
          <cell r="W717" t="str">
            <v>...</v>
          </cell>
          <cell r="X717" t="str">
            <v>...</v>
          </cell>
          <cell r="Y717" t="str">
            <v>...</v>
          </cell>
          <cell r="Z717" t="str">
            <v>...</v>
          </cell>
        </row>
        <row r="718">
          <cell r="A718" t="e">
            <v>#VALUE!</v>
          </cell>
          <cell r="B718">
            <v>0</v>
          </cell>
          <cell r="C718">
            <v>0</v>
          </cell>
          <cell r="D718">
            <v>0</v>
          </cell>
          <cell r="E718">
            <v>0</v>
          </cell>
          <cell r="F718" t="str">
            <v>...</v>
          </cell>
          <cell r="G718" t="str">
            <v>...</v>
          </cell>
          <cell r="H718" t="str">
            <v>...</v>
          </cell>
          <cell r="I718" t="str">
            <v>...</v>
          </cell>
          <cell r="J718" t="str">
            <v>...</v>
          </cell>
          <cell r="K718" t="str">
            <v>...</v>
          </cell>
          <cell r="L718" t="str">
            <v>...</v>
          </cell>
          <cell r="M718" t="str">
            <v>...</v>
          </cell>
          <cell r="N718" t="str">
            <v>...</v>
          </cell>
          <cell r="O718" t="str">
            <v>...</v>
          </cell>
          <cell r="P718" t="str">
            <v>...</v>
          </cell>
          <cell r="Q718" t="str">
            <v>...</v>
          </cell>
          <cell r="R718" t="str">
            <v>...</v>
          </cell>
          <cell r="S718" t="str">
            <v>...</v>
          </cell>
          <cell r="T718" t="str">
            <v>...</v>
          </cell>
          <cell r="U718" t="str">
            <v>...</v>
          </cell>
          <cell r="V718" t="str">
            <v>...</v>
          </cell>
          <cell r="W718" t="str">
            <v>...</v>
          </cell>
          <cell r="X718" t="str">
            <v>...</v>
          </cell>
          <cell r="Y718" t="str">
            <v>...</v>
          </cell>
          <cell r="Z718" t="str">
            <v>...</v>
          </cell>
        </row>
        <row r="719">
          <cell r="A719" t="e">
            <v>#VALUE!</v>
          </cell>
          <cell r="B719">
            <v>0</v>
          </cell>
          <cell r="C719">
            <v>0</v>
          </cell>
          <cell r="D719">
            <v>0</v>
          </cell>
          <cell r="E719">
            <v>0</v>
          </cell>
          <cell r="F719" t="str">
            <v>...</v>
          </cell>
          <cell r="G719" t="str">
            <v>...</v>
          </cell>
          <cell r="H719" t="str">
            <v>...</v>
          </cell>
          <cell r="I719" t="str">
            <v>...</v>
          </cell>
          <cell r="J719" t="str">
            <v>...</v>
          </cell>
          <cell r="K719" t="str">
            <v>...</v>
          </cell>
          <cell r="L719" t="str">
            <v>...</v>
          </cell>
          <cell r="M719" t="str">
            <v>...</v>
          </cell>
          <cell r="N719" t="str">
            <v>...</v>
          </cell>
          <cell r="O719" t="str">
            <v>...</v>
          </cell>
          <cell r="P719" t="str">
            <v>...</v>
          </cell>
          <cell r="Q719" t="str">
            <v>...</v>
          </cell>
          <cell r="R719" t="str">
            <v>...</v>
          </cell>
          <cell r="S719" t="str">
            <v>...</v>
          </cell>
          <cell r="T719" t="str">
            <v>...</v>
          </cell>
          <cell r="U719" t="str">
            <v>...</v>
          </cell>
          <cell r="V719" t="str">
            <v>...</v>
          </cell>
          <cell r="W719" t="str">
            <v>...</v>
          </cell>
          <cell r="X719" t="str">
            <v>...</v>
          </cell>
          <cell r="Y719" t="str">
            <v>...</v>
          </cell>
          <cell r="Z719" t="str">
            <v>...</v>
          </cell>
        </row>
        <row r="720">
          <cell r="A720" t="e">
            <v>#VALUE!</v>
          </cell>
          <cell r="B720">
            <v>0</v>
          </cell>
          <cell r="C720">
            <v>0</v>
          </cell>
          <cell r="D720">
            <v>0</v>
          </cell>
          <cell r="E720">
            <v>0</v>
          </cell>
          <cell r="F720" t="str">
            <v>...</v>
          </cell>
          <cell r="G720" t="str">
            <v>...</v>
          </cell>
          <cell r="H720" t="str">
            <v>...</v>
          </cell>
          <cell r="I720" t="str">
            <v>...</v>
          </cell>
          <cell r="J720" t="str">
            <v>...</v>
          </cell>
          <cell r="K720" t="str">
            <v>...</v>
          </cell>
          <cell r="L720" t="str">
            <v>...</v>
          </cell>
          <cell r="M720" t="str">
            <v>...</v>
          </cell>
          <cell r="N720" t="str">
            <v>...</v>
          </cell>
          <cell r="O720" t="str">
            <v>...</v>
          </cell>
          <cell r="P720" t="str">
            <v>...</v>
          </cell>
          <cell r="Q720" t="str">
            <v>...</v>
          </cell>
          <cell r="R720" t="str">
            <v>...</v>
          </cell>
          <cell r="S720" t="str">
            <v>...</v>
          </cell>
          <cell r="T720" t="str">
            <v>...</v>
          </cell>
          <cell r="U720" t="str">
            <v>...</v>
          </cell>
          <cell r="V720" t="str">
            <v>...</v>
          </cell>
          <cell r="W720" t="str">
            <v>...</v>
          </cell>
          <cell r="X720" t="str">
            <v>...</v>
          </cell>
          <cell r="Y720" t="str">
            <v>...</v>
          </cell>
          <cell r="Z720" t="str">
            <v>...</v>
          </cell>
        </row>
        <row r="721">
          <cell r="A721" t="e">
            <v>#VALUE!</v>
          </cell>
          <cell r="B721">
            <v>0</v>
          </cell>
          <cell r="C721">
            <v>0</v>
          </cell>
          <cell r="D721">
            <v>0</v>
          </cell>
          <cell r="E721">
            <v>0</v>
          </cell>
          <cell r="F721" t="str">
            <v>...</v>
          </cell>
          <cell r="G721" t="str">
            <v>...</v>
          </cell>
          <cell r="H721" t="str">
            <v>...</v>
          </cell>
          <cell r="I721" t="str">
            <v>...</v>
          </cell>
          <cell r="J721" t="str">
            <v>...</v>
          </cell>
          <cell r="K721" t="str">
            <v>...</v>
          </cell>
          <cell r="L721" t="str">
            <v>...</v>
          </cell>
          <cell r="M721" t="str">
            <v>...</v>
          </cell>
          <cell r="N721" t="str">
            <v>...</v>
          </cell>
          <cell r="O721" t="str">
            <v>...</v>
          </cell>
          <cell r="P721" t="str">
            <v>...</v>
          </cell>
          <cell r="Q721" t="str">
            <v>...</v>
          </cell>
          <cell r="R721" t="str">
            <v>...</v>
          </cell>
          <cell r="S721" t="str">
            <v>...</v>
          </cell>
          <cell r="T721" t="str">
            <v>...</v>
          </cell>
          <cell r="U721" t="str">
            <v>...</v>
          </cell>
          <cell r="V721" t="str">
            <v>...</v>
          </cell>
          <cell r="W721" t="str">
            <v>...</v>
          </cell>
          <cell r="X721" t="str">
            <v>...</v>
          </cell>
          <cell r="Y721" t="str">
            <v>...</v>
          </cell>
          <cell r="Z721" t="str">
            <v>...</v>
          </cell>
        </row>
        <row r="722">
          <cell r="A722" t="e">
            <v>#VALUE!</v>
          </cell>
          <cell r="B722">
            <v>0</v>
          </cell>
          <cell r="C722">
            <v>0</v>
          </cell>
          <cell r="D722">
            <v>0</v>
          </cell>
          <cell r="E722">
            <v>0</v>
          </cell>
          <cell r="F722" t="str">
            <v>...</v>
          </cell>
          <cell r="G722" t="str">
            <v>...</v>
          </cell>
          <cell r="H722" t="str">
            <v>...</v>
          </cell>
          <cell r="I722" t="str">
            <v>...</v>
          </cell>
          <cell r="J722" t="str">
            <v>...</v>
          </cell>
          <cell r="K722" t="str">
            <v>...</v>
          </cell>
          <cell r="L722" t="str">
            <v>...</v>
          </cell>
          <cell r="M722" t="str">
            <v>...</v>
          </cell>
          <cell r="N722" t="str">
            <v>...</v>
          </cell>
          <cell r="O722" t="str">
            <v>...</v>
          </cell>
          <cell r="P722" t="str">
            <v>...</v>
          </cell>
          <cell r="Q722" t="str">
            <v>...</v>
          </cell>
          <cell r="R722" t="str">
            <v>...</v>
          </cell>
          <cell r="S722" t="str">
            <v>...</v>
          </cell>
          <cell r="T722" t="str">
            <v>...</v>
          </cell>
          <cell r="U722" t="str">
            <v>...</v>
          </cell>
          <cell r="V722" t="str">
            <v>...</v>
          </cell>
          <cell r="W722" t="str">
            <v>...</v>
          </cell>
          <cell r="X722" t="str">
            <v>...</v>
          </cell>
          <cell r="Y722" t="str">
            <v>...</v>
          </cell>
          <cell r="Z722" t="str">
            <v>...</v>
          </cell>
        </row>
        <row r="723">
          <cell r="A723" t="e">
            <v>#VALUE!</v>
          </cell>
          <cell r="B723">
            <v>0</v>
          </cell>
          <cell r="C723">
            <v>0</v>
          </cell>
          <cell r="D723">
            <v>0</v>
          </cell>
          <cell r="E723">
            <v>0</v>
          </cell>
          <cell r="F723" t="str">
            <v>...</v>
          </cell>
          <cell r="G723" t="str">
            <v>...</v>
          </cell>
          <cell r="H723" t="str">
            <v>...</v>
          </cell>
          <cell r="I723" t="str">
            <v>...</v>
          </cell>
          <cell r="J723" t="str">
            <v>...</v>
          </cell>
          <cell r="K723" t="str">
            <v>...</v>
          </cell>
          <cell r="L723" t="str">
            <v>...</v>
          </cell>
          <cell r="M723" t="str">
            <v>...</v>
          </cell>
          <cell r="N723" t="str">
            <v>...</v>
          </cell>
          <cell r="O723" t="str">
            <v>...</v>
          </cell>
          <cell r="P723" t="str">
            <v>...</v>
          </cell>
          <cell r="Q723" t="str">
            <v>...</v>
          </cell>
          <cell r="R723" t="str">
            <v>...</v>
          </cell>
          <cell r="S723" t="str">
            <v>...</v>
          </cell>
          <cell r="T723" t="str">
            <v>...</v>
          </cell>
          <cell r="U723" t="str">
            <v>...</v>
          </cell>
          <cell r="V723" t="str">
            <v>...</v>
          </cell>
          <cell r="W723" t="str">
            <v>...</v>
          </cell>
          <cell r="X723" t="str">
            <v>...</v>
          </cell>
          <cell r="Y723" t="str">
            <v>...</v>
          </cell>
          <cell r="Z723" t="str">
            <v>...</v>
          </cell>
        </row>
        <row r="724">
          <cell r="A724" t="e">
            <v>#VALUE!</v>
          </cell>
          <cell r="B724">
            <v>0</v>
          </cell>
          <cell r="C724">
            <v>0</v>
          </cell>
          <cell r="D724">
            <v>0</v>
          </cell>
          <cell r="E724">
            <v>0</v>
          </cell>
          <cell r="F724" t="str">
            <v>...</v>
          </cell>
          <cell r="G724" t="str">
            <v>...</v>
          </cell>
          <cell r="H724" t="str">
            <v>...</v>
          </cell>
          <cell r="I724" t="str">
            <v>...</v>
          </cell>
          <cell r="J724" t="str">
            <v>...</v>
          </cell>
          <cell r="K724" t="str">
            <v>...</v>
          </cell>
          <cell r="L724" t="str">
            <v>...</v>
          </cell>
          <cell r="M724" t="str">
            <v>...</v>
          </cell>
          <cell r="N724" t="str">
            <v>...</v>
          </cell>
          <cell r="O724" t="str">
            <v>...</v>
          </cell>
          <cell r="P724" t="str">
            <v>...</v>
          </cell>
          <cell r="Q724" t="str">
            <v>...</v>
          </cell>
          <cell r="R724" t="str">
            <v>...</v>
          </cell>
          <cell r="S724" t="str">
            <v>...</v>
          </cell>
          <cell r="T724" t="str">
            <v>...</v>
          </cell>
          <cell r="U724" t="str">
            <v>...</v>
          </cell>
          <cell r="V724" t="str">
            <v>...</v>
          </cell>
          <cell r="W724" t="str">
            <v>...</v>
          </cell>
          <cell r="X724" t="str">
            <v>...</v>
          </cell>
          <cell r="Y724" t="str">
            <v>...</v>
          </cell>
          <cell r="Z724" t="str">
            <v>...</v>
          </cell>
        </row>
        <row r="725">
          <cell r="A725" t="e">
            <v>#VALUE!</v>
          </cell>
          <cell r="B725">
            <v>0</v>
          </cell>
          <cell r="C725">
            <v>0</v>
          </cell>
          <cell r="D725">
            <v>0</v>
          </cell>
          <cell r="E725">
            <v>0</v>
          </cell>
          <cell r="F725" t="str">
            <v>...</v>
          </cell>
          <cell r="G725" t="str">
            <v>...</v>
          </cell>
          <cell r="H725" t="str">
            <v>...</v>
          </cell>
          <cell r="I725" t="str">
            <v>...</v>
          </cell>
          <cell r="J725" t="str">
            <v>...</v>
          </cell>
          <cell r="K725" t="str">
            <v>...</v>
          </cell>
          <cell r="L725" t="str">
            <v>...</v>
          </cell>
          <cell r="M725" t="str">
            <v>...</v>
          </cell>
          <cell r="N725" t="str">
            <v>...</v>
          </cell>
          <cell r="O725" t="str">
            <v>...</v>
          </cell>
          <cell r="P725" t="str">
            <v>...</v>
          </cell>
          <cell r="Q725" t="str">
            <v>...</v>
          </cell>
          <cell r="R725" t="str">
            <v>...</v>
          </cell>
          <cell r="S725" t="str">
            <v>...</v>
          </cell>
          <cell r="T725" t="str">
            <v>...</v>
          </cell>
          <cell r="U725" t="str">
            <v>...</v>
          </cell>
          <cell r="V725" t="str">
            <v>...</v>
          </cell>
          <cell r="W725" t="str">
            <v>...</v>
          </cell>
          <cell r="X725" t="str">
            <v>...</v>
          </cell>
          <cell r="Y725" t="str">
            <v>...</v>
          </cell>
          <cell r="Z725" t="str">
            <v>...</v>
          </cell>
        </row>
        <row r="726">
          <cell r="A726" t="e">
            <v>#VALUE!</v>
          </cell>
          <cell r="B726">
            <v>0</v>
          </cell>
          <cell r="C726">
            <v>0</v>
          </cell>
          <cell r="D726">
            <v>0</v>
          </cell>
          <cell r="E726">
            <v>0</v>
          </cell>
          <cell r="F726" t="str">
            <v>...</v>
          </cell>
          <cell r="G726" t="str">
            <v>...</v>
          </cell>
          <cell r="H726" t="str">
            <v>...</v>
          </cell>
          <cell r="I726" t="str">
            <v>...</v>
          </cell>
          <cell r="J726" t="str">
            <v>...</v>
          </cell>
          <cell r="K726" t="str">
            <v>...</v>
          </cell>
          <cell r="L726" t="str">
            <v>...</v>
          </cell>
          <cell r="M726" t="str">
            <v>...</v>
          </cell>
          <cell r="N726" t="str">
            <v>...</v>
          </cell>
          <cell r="O726" t="str">
            <v>...</v>
          </cell>
          <cell r="P726" t="str">
            <v>...</v>
          </cell>
          <cell r="Q726" t="str">
            <v>...</v>
          </cell>
          <cell r="R726" t="str">
            <v>...</v>
          </cell>
          <cell r="S726" t="str">
            <v>...</v>
          </cell>
          <cell r="T726" t="str">
            <v>...</v>
          </cell>
          <cell r="U726" t="str">
            <v>...</v>
          </cell>
          <cell r="V726" t="str">
            <v>...</v>
          </cell>
          <cell r="W726" t="str">
            <v>...</v>
          </cell>
          <cell r="X726" t="str">
            <v>...</v>
          </cell>
          <cell r="Y726" t="str">
            <v>...</v>
          </cell>
          <cell r="Z726" t="str">
            <v>...</v>
          </cell>
        </row>
        <row r="727">
          <cell r="A727" t="e">
            <v>#VALUE!</v>
          </cell>
          <cell r="B727">
            <v>0</v>
          </cell>
          <cell r="C727">
            <v>0</v>
          </cell>
          <cell r="D727">
            <v>0</v>
          </cell>
          <cell r="E727">
            <v>0</v>
          </cell>
          <cell r="F727" t="str">
            <v>...</v>
          </cell>
          <cell r="G727" t="str">
            <v>...</v>
          </cell>
          <cell r="H727" t="str">
            <v>...</v>
          </cell>
          <cell r="I727" t="str">
            <v>...</v>
          </cell>
          <cell r="J727" t="str">
            <v>...</v>
          </cell>
          <cell r="K727" t="str">
            <v>...</v>
          </cell>
          <cell r="L727" t="str">
            <v>...</v>
          </cell>
          <cell r="M727" t="str">
            <v>...</v>
          </cell>
          <cell r="N727" t="str">
            <v>...</v>
          </cell>
          <cell r="O727" t="str">
            <v>...</v>
          </cell>
          <cell r="P727" t="str">
            <v>...</v>
          </cell>
          <cell r="Q727" t="str">
            <v>...</v>
          </cell>
          <cell r="R727" t="str">
            <v>...</v>
          </cell>
          <cell r="S727" t="str">
            <v>...</v>
          </cell>
          <cell r="T727" t="str">
            <v>...</v>
          </cell>
          <cell r="U727" t="str">
            <v>...</v>
          </cell>
          <cell r="V727" t="str">
            <v>...</v>
          </cell>
          <cell r="W727" t="str">
            <v>...</v>
          </cell>
          <cell r="X727" t="str">
            <v>...</v>
          </cell>
          <cell r="Y727" t="str">
            <v>...</v>
          </cell>
          <cell r="Z727" t="str">
            <v>...</v>
          </cell>
        </row>
        <row r="728">
          <cell r="A728" t="e">
            <v>#VALUE!</v>
          </cell>
          <cell r="B728">
            <v>0</v>
          </cell>
          <cell r="C728">
            <v>0</v>
          </cell>
          <cell r="D728">
            <v>0</v>
          </cell>
          <cell r="E728">
            <v>0</v>
          </cell>
          <cell r="F728" t="str">
            <v>...</v>
          </cell>
          <cell r="G728" t="str">
            <v>...</v>
          </cell>
          <cell r="H728" t="str">
            <v>...</v>
          </cell>
          <cell r="I728" t="str">
            <v>...</v>
          </cell>
          <cell r="J728" t="str">
            <v>...</v>
          </cell>
          <cell r="K728" t="str">
            <v>...</v>
          </cell>
          <cell r="L728" t="str">
            <v>...</v>
          </cell>
          <cell r="M728" t="str">
            <v>...</v>
          </cell>
          <cell r="N728" t="str">
            <v>...</v>
          </cell>
          <cell r="O728" t="str">
            <v>...</v>
          </cell>
          <cell r="P728" t="str">
            <v>...</v>
          </cell>
          <cell r="Q728" t="str">
            <v>...</v>
          </cell>
          <cell r="R728" t="str">
            <v>...</v>
          </cell>
          <cell r="S728" t="str">
            <v>...</v>
          </cell>
          <cell r="T728" t="str">
            <v>...</v>
          </cell>
          <cell r="U728" t="str">
            <v>...</v>
          </cell>
          <cell r="V728" t="str">
            <v>...</v>
          </cell>
          <cell r="W728" t="str">
            <v>...</v>
          </cell>
          <cell r="X728" t="str">
            <v>...</v>
          </cell>
          <cell r="Y728" t="str">
            <v>...</v>
          </cell>
          <cell r="Z728" t="str">
            <v>...</v>
          </cell>
        </row>
        <row r="729">
          <cell r="A729" t="e">
            <v>#VALUE!</v>
          </cell>
          <cell r="B729">
            <v>0</v>
          </cell>
          <cell r="C729">
            <v>0</v>
          </cell>
          <cell r="D729">
            <v>0</v>
          </cell>
          <cell r="E729">
            <v>0</v>
          </cell>
          <cell r="F729" t="str">
            <v>...</v>
          </cell>
          <cell r="G729" t="str">
            <v>...</v>
          </cell>
          <cell r="H729" t="str">
            <v>...</v>
          </cell>
          <cell r="I729" t="str">
            <v>...</v>
          </cell>
          <cell r="J729" t="str">
            <v>...</v>
          </cell>
          <cell r="K729" t="str">
            <v>...</v>
          </cell>
          <cell r="L729" t="str">
            <v>...</v>
          </cell>
          <cell r="M729" t="str">
            <v>...</v>
          </cell>
          <cell r="N729" t="str">
            <v>...</v>
          </cell>
          <cell r="O729" t="str">
            <v>...</v>
          </cell>
          <cell r="P729" t="str">
            <v>...</v>
          </cell>
          <cell r="Q729" t="str">
            <v>...</v>
          </cell>
          <cell r="R729" t="str">
            <v>...</v>
          </cell>
          <cell r="S729" t="str">
            <v>...</v>
          </cell>
          <cell r="T729" t="str">
            <v>...</v>
          </cell>
          <cell r="U729" t="str">
            <v>...</v>
          </cell>
          <cell r="V729" t="str">
            <v>...</v>
          </cell>
          <cell r="W729" t="str">
            <v>...</v>
          </cell>
          <cell r="X729" t="str">
            <v>...</v>
          </cell>
          <cell r="Y729" t="str">
            <v>...</v>
          </cell>
          <cell r="Z729" t="str">
            <v>...</v>
          </cell>
        </row>
        <row r="730">
          <cell r="A730" t="e">
            <v>#VALUE!</v>
          </cell>
          <cell r="B730">
            <v>0</v>
          </cell>
          <cell r="C730">
            <v>0</v>
          </cell>
          <cell r="D730">
            <v>0</v>
          </cell>
          <cell r="E730">
            <v>0</v>
          </cell>
          <cell r="F730" t="str">
            <v>...</v>
          </cell>
          <cell r="G730" t="str">
            <v>...</v>
          </cell>
          <cell r="H730" t="str">
            <v>...</v>
          </cell>
          <cell r="I730" t="str">
            <v>...</v>
          </cell>
          <cell r="J730" t="str">
            <v>...</v>
          </cell>
          <cell r="K730" t="str">
            <v>...</v>
          </cell>
          <cell r="L730" t="str">
            <v>...</v>
          </cell>
          <cell r="M730" t="str">
            <v>...</v>
          </cell>
          <cell r="N730" t="str">
            <v>...</v>
          </cell>
          <cell r="O730" t="str">
            <v>...</v>
          </cell>
          <cell r="P730" t="str">
            <v>...</v>
          </cell>
          <cell r="Q730" t="str">
            <v>...</v>
          </cell>
          <cell r="R730" t="str">
            <v>...</v>
          </cell>
          <cell r="S730" t="str">
            <v>...</v>
          </cell>
          <cell r="T730" t="str">
            <v>...</v>
          </cell>
          <cell r="U730" t="str">
            <v>...</v>
          </cell>
          <cell r="V730" t="str">
            <v>...</v>
          </cell>
          <cell r="W730" t="str">
            <v>...</v>
          </cell>
          <cell r="X730" t="str">
            <v>...</v>
          </cell>
          <cell r="Y730" t="str">
            <v>...</v>
          </cell>
          <cell r="Z730" t="str">
            <v>...</v>
          </cell>
        </row>
        <row r="731">
          <cell r="A731" t="e">
            <v>#VALUE!</v>
          </cell>
          <cell r="B731">
            <v>0</v>
          </cell>
          <cell r="C731">
            <v>0</v>
          </cell>
          <cell r="D731">
            <v>0</v>
          </cell>
          <cell r="E731">
            <v>0</v>
          </cell>
          <cell r="F731" t="str">
            <v>...</v>
          </cell>
          <cell r="G731" t="str">
            <v>...</v>
          </cell>
          <cell r="H731" t="str">
            <v>...</v>
          </cell>
          <cell r="I731" t="str">
            <v>...</v>
          </cell>
          <cell r="J731" t="str">
            <v>...</v>
          </cell>
          <cell r="K731" t="str">
            <v>...</v>
          </cell>
          <cell r="L731" t="str">
            <v>...</v>
          </cell>
          <cell r="M731" t="str">
            <v>...</v>
          </cell>
          <cell r="N731" t="str">
            <v>...</v>
          </cell>
          <cell r="O731" t="str">
            <v>...</v>
          </cell>
          <cell r="P731" t="str">
            <v>...</v>
          </cell>
          <cell r="Q731" t="str">
            <v>...</v>
          </cell>
          <cell r="R731" t="str">
            <v>...</v>
          </cell>
          <cell r="S731" t="str">
            <v>...</v>
          </cell>
          <cell r="T731" t="str">
            <v>...</v>
          </cell>
          <cell r="U731" t="str">
            <v>...</v>
          </cell>
          <cell r="V731" t="str">
            <v>...</v>
          </cell>
          <cell r="W731" t="str">
            <v>...</v>
          </cell>
          <cell r="X731" t="str">
            <v>...</v>
          </cell>
          <cell r="Y731" t="str">
            <v>...</v>
          </cell>
          <cell r="Z731" t="str">
            <v>...</v>
          </cell>
        </row>
        <row r="732">
          <cell r="A732" t="e">
            <v>#VALUE!</v>
          </cell>
          <cell r="B732">
            <v>0</v>
          </cell>
          <cell r="C732">
            <v>0</v>
          </cell>
          <cell r="D732">
            <v>0</v>
          </cell>
          <cell r="E732">
            <v>0</v>
          </cell>
          <cell r="F732" t="str">
            <v>...</v>
          </cell>
          <cell r="G732" t="str">
            <v>...</v>
          </cell>
          <cell r="H732" t="str">
            <v>...</v>
          </cell>
          <cell r="I732" t="str">
            <v>...</v>
          </cell>
          <cell r="J732" t="str">
            <v>...</v>
          </cell>
          <cell r="K732" t="str">
            <v>...</v>
          </cell>
          <cell r="L732" t="str">
            <v>...</v>
          </cell>
          <cell r="M732" t="str">
            <v>...</v>
          </cell>
          <cell r="N732" t="str">
            <v>...</v>
          </cell>
          <cell r="O732" t="str">
            <v>...</v>
          </cell>
          <cell r="P732" t="str">
            <v>...</v>
          </cell>
          <cell r="Q732" t="str">
            <v>...</v>
          </cell>
          <cell r="R732" t="str">
            <v>...</v>
          </cell>
          <cell r="S732" t="str">
            <v>...</v>
          </cell>
          <cell r="T732" t="str">
            <v>...</v>
          </cell>
          <cell r="U732" t="str">
            <v>...</v>
          </cell>
          <cell r="V732" t="str">
            <v>...</v>
          </cell>
          <cell r="W732" t="str">
            <v>...</v>
          </cell>
          <cell r="X732" t="str">
            <v>...</v>
          </cell>
          <cell r="Y732" t="str">
            <v>...</v>
          </cell>
          <cell r="Z732" t="str">
            <v>...</v>
          </cell>
        </row>
        <row r="733">
          <cell r="A733" t="e">
            <v>#VALUE!</v>
          </cell>
          <cell r="B733">
            <v>0</v>
          </cell>
          <cell r="C733">
            <v>0</v>
          </cell>
          <cell r="D733">
            <v>0</v>
          </cell>
          <cell r="E733">
            <v>0</v>
          </cell>
          <cell r="F733" t="str">
            <v>...</v>
          </cell>
          <cell r="G733" t="str">
            <v>...</v>
          </cell>
          <cell r="H733" t="str">
            <v>...</v>
          </cell>
          <cell r="I733" t="str">
            <v>...</v>
          </cell>
          <cell r="J733" t="str">
            <v>...</v>
          </cell>
          <cell r="K733" t="str">
            <v>...</v>
          </cell>
          <cell r="L733" t="str">
            <v>...</v>
          </cell>
          <cell r="M733" t="str">
            <v>...</v>
          </cell>
          <cell r="N733" t="str">
            <v>...</v>
          </cell>
          <cell r="O733" t="str">
            <v>...</v>
          </cell>
          <cell r="P733" t="str">
            <v>...</v>
          </cell>
          <cell r="Q733" t="str">
            <v>...</v>
          </cell>
          <cell r="R733" t="str">
            <v>...</v>
          </cell>
          <cell r="S733" t="str">
            <v>...</v>
          </cell>
          <cell r="T733" t="str">
            <v>...</v>
          </cell>
          <cell r="U733" t="str">
            <v>...</v>
          </cell>
          <cell r="V733" t="str">
            <v>...</v>
          </cell>
          <cell r="W733" t="str">
            <v>...</v>
          </cell>
          <cell r="X733" t="str">
            <v>...</v>
          </cell>
          <cell r="Y733" t="str">
            <v>...</v>
          </cell>
          <cell r="Z733" t="str">
            <v>...</v>
          </cell>
        </row>
        <row r="734">
          <cell r="A734" t="e">
            <v>#VALUE!</v>
          </cell>
          <cell r="B734">
            <v>0</v>
          </cell>
          <cell r="C734">
            <v>0</v>
          </cell>
          <cell r="D734">
            <v>0</v>
          </cell>
          <cell r="E734">
            <v>0</v>
          </cell>
          <cell r="F734" t="str">
            <v>...</v>
          </cell>
          <cell r="G734" t="str">
            <v>...</v>
          </cell>
          <cell r="H734" t="str">
            <v>...</v>
          </cell>
          <cell r="I734" t="str">
            <v>...</v>
          </cell>
          <cell r="J734" t="str">
            <v>...</v>
          </cell>
          <cell r="K734" t="str">
            <v>...</v>
          </cell>
          <cell r="L734" t="str">
            <v>...</v>
          </cell>
          <cell r="M734" t="str">
            <v>...</v>
          </cell>
          <cell r="N734" t="str">
            <v>...</v>
          </cell>
          <cell r="O734" t="str">
            <v>...</v>
          </cell>
          <cell r="P734" t="str">
            <v>...</v>
          </cell>
          <cell r="Q734" t="str">
            <v>...</v>
          </cell>
          <cell r="R734" t="str">
            <v>...</v>
          </cell>
          <cell r="S734" t="str">
            <v>...</v>
          </cell>
          <cell r="T734" t="str">
            <v>...</v>
          </cell>
          <cell r="U734" t="str">
            <v>...</v>
          </cell>
          <cell r="V734" t="str">
            <v>...</v>
          </cell>
          <cell r="W734" t="str">
            <v>...</v>
          </cell>
          <cell r="X734" t="str">
            <v>...</v>
          </cell>
          <cell r="Y734" t="str">
            <v>...</v>
          </cell>
          <cell r="Z734" t="str">
            <v>...</v>
          </cell>
        </row>
        <row r="735">
          <cell r="A735" t="e">
            <v>#VALUE!</v>
          </cell>
          <cell r="B735">
            <v>0</v>
          </cell>
          <cell r="C735">
            <v>0</v>
          </cell>
          <cell r="D735">
            <v>0</v>
          </cell>
          <cell r="E735">
            <v>0</v>
          </cell>
          <cell r="F735" t="str">
            <v>...</v>
          </cell>
          <cell r="G735" t="str">
            <v>...</v>
          </cell>
          <cell r="H735" t="str">
            <v>...</v>
          </cell>
          <cell r="I735" t="str">
            <v>...</v>
          </cell>
          <cell r="J735" t="str">
            <v>...</v>
          </cell>
          <cell r="K735" t="str">
            <v>...</v>
          </cell>
          <cell r="L735" t="str">
            <v>...</v>
          </cell>
          <cell r="M735" t="str">
            <v>...</v>
          </cell>
          <cell r="N735" t="str">
            <v>...</v>
          </cell>
          <cell r="O735" t="str">
            <v>...</v>
          </cell>
          <cell r="P735" t="str">
            <v>...</v>
          </cell>
          <cell r="Q735" t="str">
            <v>...</v>
          </cell>
          <cell r="R735" t="str">
            <v>...</v>
          </cell>
          <cell r="S735" t="str">
            <v>...</v>
          </cell>
          <cell r="T735" t="str">
            <v>...</v>
          </cell>
          <cell r="U735" t="str">
            <v>...</v>
          </cell>
          <cell r="V735" t="str">
            <v>...</v>
          </cell>
          <cell r="W735" t="str">
            <v>...</v>
          </cell>
          <cell r="X735" t="str">
            <v>...</v>
          </cell>
          <cell r="Y735" t="str">
            <v>...</v>
          </cell>
          <cell r="Z735" t="str">
            <v>...</v>
          </cell>
        </row>
        <row r="736">
          <cell r="A736" t="e">
            <v>#VALUE!</v>
          </cell>
          <cell r="B736">
            <v>0</v>
          </cell>
          <cell r="C736">
            <v>0</v>
          </cell>
          <cell r="D736">
            <v>0</v>
          </cell>
          <cell r="E736">
            <v>0</v>
          </cell>
          <cell r="F736" t="str">
            <v>...</v>
          </cell>
          <cell r="G736" t="str">
            <v>...</v>
          </cell>
          <cell r="H736" t="str">
            <v>...</v>
          </cell>
          <cell r="I736" t="str">
            <v>...</v>
          </cell>
          <cell r="J736" t="str">
            <v>...</v>
          </cell>
          <cell r="K736" t="str">
            <v>...</v>
          </cell>
          <cell r="L736" t="str">
            <v>...</v>
          </cell>
          <cell r="M736" t="str">
            <v>...</v>
          </cell>
          <cell r="N736" t="str">
            <v>...</v>
          </cell>
          <cell r="O736" t="str">
            <v>...</v>
          </cell>
          <cell r="P736" t="str">
            <v>...</v>
          </cell>
          <cell r="Q736" t="str">
            <v>...</v>
          </cell>
          <cell r="R736" t="str">
            <v>...</v>
          </cell>
          <cell r="S736" t="str">
            <v>...</v>
          </cell>
          <cell r="T736" t="str">
            <v>...</v>
          </cell>
          <cell r="U736" t="str">
            <v>...</v>
          </cell>
          <cell r="V736" t="str">
            <v>...</v>
          </cell>
          <cell r="W736" t="str">
            <v>...</v>
          </cell>
          <cell r="X736" t="str">
            <v>...</v>
          </cell>
          <cell r="Y736" t="str">
            <v>...</v>
          </cell>
          <cell r="Z736" t="str">
            <v>...</v>
          </cell>
        </row>
        <row r="737">
          <cell r="A737" t="e">
            <v>#VALUE!</v>
          </cell>
          <cell r="B737">
            <v>0</v>
          </cell>
          <cell r="C737">
            <v>0</v>
          </cell>
          <cell r="D737">
            <v>0</v>
          </cell>
          <cell r="E737">
            <v>0</v>
          </cell>
          <cell r="F737" t="str">
            <v>...</v>
          </cell>
          <cell r="G737" t="str">
            <v>...</v>
          </cell>
          <cell r="H737" t="str">
            <v>...</v>
          </cell>
          <cell r="I737" t="str">
            <v>...</v>
          </cell>
          <cell r="J737" t="str">
            <v>...</v>
          </cell>
          <cell r="K737" t="str">
            <v>...</v>
          </cell>
          <cell r="L737" t="str">
            <v>...</v>
          </cell>
          <cell r="M737" t="str">
            <v>...</v>
          </cell>
          <cell r="N737" t="str">
            <v>...</v>
          </cell>
          <cell r="O737" t="str">
            <v>...</v>
          </cell>
          <cell r="P737" t="str">
            <v>...</v>
          </cell>
          <cell r="Q737" t="str">
            <v>...</v>
          </cell>
          <cell r="R737" t="str">
            <v>...</v>
          </cell>
          <cell r="S737" t="str">
            <v>...</v>
          </cell>
          <cell r="T737" t="str">
            <v>...</v>
          </cell>
          <cell r="U737" t="str">
            <v>...</v>
          </cell>
          <cell r="V737" t="str">
            <v>...</v>
          </cell>
          <cell r="W737" t="str">
            <v>...</v>
          </cell>
          <cell r="X737" t="str">
            <v>...</v>
          </cell>
          <cell r="Y737" t="str">
            <v>...</v>
          </cell>
          <cell r="Z737" t="str">
            <v>...</v>
          </cell>
        </row>
        <row r="738">
          <cell r="A738" t="e">
            <v>#VALUE!</v>
          </cell>
          <cell r="B738">
            <v>0</v>
          </cell>
          <cell r="C738">
            <v>0</v>
          </cell>
          <cell r="D738">
            <v>0</v>
          </cell>
          <cell r="E738">
            <v>0</v>
          </cell>
          <cell r="F738" t="str">
            <v>...</v>
          </cell>
          <cell r="G738" t="str">
            <v>...</v>
          </cell>
          <cell r="H738" t="str">
            <v>...</v>
          </cell>
          <cell r="I738" t="str">
            <v>...</v>
          </cell>
          <cell r="J738" t="str">
            <v>...</v>
          </cell>
          <cell r="K738" t="str">
            <v>...</v>
          </cell>
          <cell r="L738" t="str">
            <v>...</v>
          </cell>
          <cell r="M738" t="str">
            <v>...</v>
          </cell>
          <cell r="N738" t="str">
            <v>...</v>
          </cell>
          <cell r="O738" t="str">
            <v>...</v>
          </cell>
          <cell r="P738" t="str">
            <v>...</v>
          </cell>
          <cell r="Q738" t="str">
            <v>...</v>
          </cell>
          <cell r="R738" t="str">
            <v>...</v>
          </cell>
          <cell r="S738" t="str">
            <v>...</v>
          </cell>
          <cell r="T738" t="str">
            <v>...</v>
          </cell>
          <cell r="U738" t="str">
            <v>...</v>
          </cell>
          <cell r="V738" t="str">
            <v>...</v>
          </cell>
          <cell r="W738" t="str">
            <v>...</v>
          </cell>
          <cell r="X738" t="str">
            <v>...</v>
          </cell>
          <cell r="Y738" t="str">
            <v>...</v>
          </cell>
          <cell r="Z738" t="str">
            <v>...</v>
          </cell>
        </row>
        <row r="739">
          <cell r="A739" t="e">
            <v>#VALUE!</v>
          </cell>
          <cell r="B739">
            <v>0</v>
          </cell>
          <cell r="C739">
            <v>0</v>
          </cell>
          <cell r="D739">
            <v>0</v>
          </cell>
          <cell r="E739">
            <v>0</v>
          </cell>
          <cell r="F739" t="str">
            <v>...</v>
          </cell>
          <cell r="G739" t="str">
            <v>...</v>
          </cell>
          <cell r="H739" t="str">
            <v>...</v>
          </cell>
          <cell r="I739" t="str">
            <v>...</v>
          </cell>
          <cell r="J739" t="str">
            <v>...</v>
          </cell>
          <cell r="K739" t="str">
            <v>...</v>
          </cell>
          <cell r="L739" t="str">
            <v>...</v>
          </cell>
          <cell r="M739" t="str">
            <v>...</v>
          </cell>
          <cell r="N739" t="str">
            <v>...</v>
          </cell>
          <cell r="O739" t="str">
            <v>...</v>
          </cell>
          <cell r="P739" t="str">
            <v>...</v>
          </cell>
          <cell r="Q739" t="str">
            <v>...</v>
          </cell>
          <cell r="R739" t="str">
            <v>...</v>
          </cell>
          <cell r="S739" t="str">
            <v>...</v>
          </cell>
          <cell r="T739" t="str">
            <v>...</v>
          </cell>
          <cell r="U739" t="str">
            <v>...</v>
          </cell>
          <cell r="V739" t="str">
            <v>...</v>
          </cell>
          <cell r="W739" t="str">
            <v>...</v>
          </cell>
          <cell r="X739" t="str">
            <v>...</v>
          </cell>
          <cell r="Y739" t="str">
            <v>...</v>
          </cell>
          <cell r="Z739" t="str">
            <v>...</v>
          </cell>
        </row>
        <row r="740">
          <cell r="A740" t="e">
            <v>#VALUE!</v>
          </cell>
          <cell r="B740">
            <v>0</v>
          </cell>
          <cell r="C740">
            <v>0</v>
          </cell>
          <cell r="D740">
            <v>0</v>
          </cell>
          <cell r="E740">
            <v>0</v>
          </cell>
          <cell r="F740" t="str">
            <v>...</v>
          </cell>
          <cell r="G740" t="str">
            <v>...</v>
          </cell>
          <cell r="H740" t="str">
            <v>...</v>
          </cell>
          <cell r="I740" t="str">
            <v>...</v>
          </cell>
          <cell r="J740" t="str">
            <v>...</v>
          </cell>
          <cell r="K740" t="str">
            <v>...</v>
          </cell>
          <cell r="L740" t="str">
            <v>...</v>
          </cell>
          <cell r="M740" t="str">
            <v>...</v>
          </cell>
          <cell r="N740" t="str">
            <v>...</v>
          </cell>
          <cell r="O740" t="str">
            <v>...</v>
          </cell>
          <cell r="P740" t="str">
            <v>...</v>
          </cell>
          <cell r="Q740" t="str">
            <v>...</v>
          </cell>
          <cell r="R740" t="str">
            <v>...</v>
          </cell>
          <cell r="S740" t="str">
            <v>...</v>
          </cell>
          <cell r="T740" t="str">
            <v>...</v>
          </cell>
          <cell r="U740" t="str">
            <v>...</v>
          </cell>
          <cell r="V740" t="str">
            <v>...</v>
          </cell>
          <cell r="W740" t="str">
            <v>...</v>
          </cell>
          <cell r="X740" t="str">
            <v>...</v>
          </cell>
          <cell r="Y740" t="str">
            <v>...</v>
          </cell>
          <cell r="Z740" t="str">
            <v>...</v>
          </cell>
        </row>
        <row r="741">
          <cell r="A741" t="e">
            <v>#VALUE!</v>
          </cell>
          <cell r="B741">
            <v>0</v>
          </cell>
          <cell r="C741">
            <v>0</v>
          </cell>
          <cell r="D741">
            <v>0</v>
          </cell>
          <cell r="E741">
            <v>0</v>
          </cell>
          <cell r="F741" t="str">
            <v>...</v>
          </cell>
          <cell r="G741" t="str">
            <v>...</v>
          </cell>
          <cell r="H741" t="str">
            <v>...</v>
          </cell>
          <cell r="I741" t="str">
            <v>...</v>
          </cell>
          <cell r="J741" t="str">
            <v>...</v>
          </cell>
          <cell r="K741" t="str">
            <v>...</v>
          </cell>
          <cell r="L741" t="str">
            <v>...</v>
          </cell>
          <cell r="M741" t="str">
            <v>...</v>
          </cell>
          <cell r="N741" t="str">
            <v>...</v>
          </cell>
          <cell r="O741" t="str">
            <v>...</v>
          </cell>
          <cell r="P741" t="str">
            <v>...</v>
          </cell>
          <cell r="Q741" t="str">
            <v>...</v>
          </cell>
          <cell r="R741" t="str">
            <v>...</v>
          </cell>
          <cell r="S741" t="str">
            <v>...</v>
          </cell>
          <cell r="T741" t="str">
            <v>...</v>
          </cell>
          <cell r="U741" t="str">
            <v>...</v>
          </cell>
          <cell r="V741" t="str">
            <v>...</v>
          </cell>
          <cell r="W741" t="str">
            <v>...</v>
          </cell>
          <cell r="X741" t="str">
            <v>...</v>
          </cell>
          <cell r="Y741" t="str">
            <v>...</v>
          </cell>
          <cell r="Z741" t="str">
            <v>...</v>
          </cell>
        </row>
        <row r="742">
          <cell r="A742" t="e">
            <v>#VALUE!</v>
          </cell>
          <cell r="B742">
            <v>0</v>
          </cell>
          <cell r="C742">
            <v>0</v>
          </cell>
          <cell r="D742">
            <v>0</v>
          </cell>
          <cell r="E742">
            <v>0</v>
          </cell>
          <cell r="F742" t="str">
            <v>...</v>
          </cell>
          <cell r="G742" t="str">
            <v>...</v>
          </cell>
          <cell r="H742" t="str">
            <v>...</v>
          </cell>
          <cell r="I742" t="str">
            <v>...</v>
          </cell>
          <cell r="J742" t="str">
            <v>...</v>
          </cell>
          <cell r="K742" t="str">
            <v>...</v>
          </cell>
          <cell r="L742" t="str">
            <v>...</v>
          </cell>
          <cell r="M742" t="str">
            <v>...</v>
          </cell>
          <cell r="N742" t="str">
            <v>...</v>
          </cell>
          <cell r="O742" t="str">
            <v>...</v>
          </cell>
          <cell r="P742" t="str">
            <v>...</v>
          </cell>
          <cell r="Q742" t="str">
            <v>...</v>
          </cell>
          <cell r="R742" t="str">
            <v>...</v>
          </cell>
          <cell r="S742" t="str">
            <v>...</v>
          </cell>
          <cell r="T742" t="str">
            <v>...</v>
          </cell>
          <cell r="U742" t="str">
            <v>...</v>
          </cell>
          <cell r="V742" t="str">
            <v>...</v>
          </cell>
          <cell r="W742" t="str">
            <v>...</v>
          </cell>
          <cell r="X742" t="str">
            <v>...</v>
          </cell>
          <cell r="Y742" t="str">
            <v>...</v>
          </cell>
          <cell r="Z742" t="str">
            <v>...</v>
          </cell>
        </row>
        <row r="743">
          <cell r="A743" t="e">
            <v>#VALUE!</v>
          </cell>
          <cell r="B743">
            <v>0</v>
          </cell>
          <cell r="C743">
            <v>0</v>
          </cell>
          <cell r="D743">
            <v>0</v>
          </cell>
          <cell r="E743">
            <v>0</v>
          </cell>
          <cell r="F743" t="str">
            <v>...</v>
          </cell>
          <cell r="G743" t="str">
            <v>...</v>
          </cell>
          <cell r="H743" t="str">
            <v>...</v>
          </cell>
          <cell r="I743" t="str">
            <v>...</v>
          </cell>
          <cell r="J743" t="str">
            <v>...</v>
          </cell>
          <cell r="K743" t="str">
            <v>...</v>
          </cell>
          <cell r="L743" t="str">
            <v>...</v>
          </cell>
          <cell r="M743" t="str">
            <v>...</v>
          </cell>
          <cell r="N743" t="str">
            <v>...</v>
          </cell>
          <cell r="O743" t="str">
            <v>...</v>
          </cell>
          <cell r="P743" t="str">
            <v>...</v>
          </cell>
          <cell r="Q743" t="str">
            <v>...</v>
          </cell>
          <cell r="R743" t="str">
            <v>...</v>
          </cell>
          <cell r="S743" t="str">
            <v>...</v>
          </cell>
          <cell r="T743" t="str">
            <v>...</v>
          </cell>
          <cell r="U743" t="str">
            <v>...</v>
          </cell>
          <cell r="V743" t="str">
            <v>...</v>
          </cell>
          <cell r="W743" t="str">
            <v>...</v>
          </cell>
          <cell r="X743" t="str">
            <v>...</v>
          </cell>
          <cell r="Y743" t="str">
            <v>...</v>
          </cell>
          <cell r="Z743" t="str">
            <v>...</v>
          </cell>
        </row>
        <row r="744">
          <cell r="A744" t="e">
            <v>#VALUE!</v>
          </cell>
          <cell r="B744">
            <v>0</v>
          </cell>
          <cell r="C744">
            <v>0</v>
          </cell>
          <cell r="D744">
            <v>0</v>
          </cell>
          <cell r="E744">
            <v>0</v>
          </cell>
          <cell r="F744" t="str">
            <v>...</v>
          </cell>
          <cell r="G744" t="str">
            <v>...</v>
          </cell>
          <cell r="H744" t="str">
            <v>...</v>
          </cell>
          <cell r="I744" t="str">
            <v>...</v>
          </cell>
          <cell r="J744" t="str">
            <v>...</v>
          </cell>
          <cell r="K744" t="str">
            <v>...</v>
          </cell>
          <cell r="L744" t="str">
            <v>...</v>
          </cell>
          <cell r="M744" t="str">
            <v>...</v>
          </cell>
          <cell r="N744" t="str">
            <v>...</v>
          </cell>
          <cell r="O744" t="str">
            <v>...</v>
          </cell>
          <cell r="P744" t="str">
            <v>...</v>
          </cell>
          <cell r="Q744" t="str">
            <v>...</v>
          </cell>
          <cell r="R744" t="str">
            <v>...</v>
          </cell>
          <cell r="S744" t="str">
            <v>...</v>
          </cell>
          <cell r="T744" t="str">
            <v>...</v>
          </cell>
          <cell r="U744" t="str">
            <v>...</v>
          </cell>
          <cell r="V744" t="str">
            <v>...</v>
          </cell>
          <cell r="W744" t="str">
            <v>...</v>
          </cell>
          <cell r="X744" t="str">
            <v>...</v>
          </cell>
          <cell r="Y744" t="str">
            <v>...</v>
          </cell>
          <cell r="Z744" t="str">
            <v>...</v>
          </cell>
        </row>
        <row r="745">
          <cell r="A745" t="e">
            <v>#VALUE!</v>
          </cell>
          <cell r="B745">
            <v>0</v>
          </cell>
          <cell r="C745">
            <v>0</v>
          </cell>
          <cell r="D745">
            <v>0</v>
          </cell>
          <cell r="E745">
            <v>0</v>
          </cell>
          <cell r="F745" t="str">
            <v>...</v>
          </cell>
          <cell r="G745" t="str">
            <v>...</v>
          </cell>
          <cell r="H745" t="str">
            <v>...</v>
          </cell>
          <cell r="I745" t="str">
            <v>...</v>
          </cell>
          <cell r="J745" t="str">
            <v>...</v>
          </cell>
          <cell r="K745" t="str">
            <v>...</v>
          </cell>
          <cell r="L745" t="str">
            <v>...</v>
          </cell>
          <cell r="M745" t="str">
            <v>...</v>
          </cell>
          <cell r="N745" t="str">
            <v>...</v>
          </cell>
          <cell r="O745" t="str">
            <v>...</v>
          </cell>
          <cell r="P745" t="str">
            <v>...</v>
          </cell>
          <cell r="Q745" t="str">
            <v>...</v>
          </cell>
          <cell r="R745" t="str">
            <v>...</v>
          </cell>
          <cell r="S745" t="str">
            <v>...</v>
          </cell>
          <cell r="T745" t="str">
            <v>...</v>
          </cell>
          <cell r="U745" t="str">
            <v>...</v>
          </cell>
          <cell r="V745" t="str">
            <v>...</v>
          </cell>
          <cell r="W745" t="str">
            <v>...</v>
          </cell>
          <cell r="X745" t="str">
            <v>...</v>
          </cell>
          <cell r="Y745" t="str">
            <v>...</v>
          </cell>
          <cell r="Z745" t="str">
            <v>...</v>
          </cell>
        </row>
        <row r="746">
          <cell r="A746" t="e">
            <v>#VALUE!</v>
          </cell>
          <cell r="B746">
            <v>0</v>
          </cell>
          <cell r="C746">
            <v>0</v>
          </cell>
          <cell r="D746">
            <v>0</v>
          </cell>
          <cell r="E746">
            <v>0</v>
          </cell>
          <cell r="F746" t="str">
            <v>...</v>
          </cell>
          <cell r="G746" t="str">
            <v>...</v>
          </cell>
          <cell r="H746" t="str">
            <v>...</v>
          </cell>
          <cell r="I746" t="str">
            <v>...</v>
          </cell>
          <cell r="J746" t="str">
            <v>...</v>
          </cell>
          <cell r="K746" t="str">
            <v>...</v>
          </cell>
          <cell r="L746" t="str">
            <v>...</v>
          </cell>
          <cell r="M746" t="str">
            <v>...</v>
          </cell>
          <cell r="N746" t="str">
            <v>...</v>
          </cell>
          <cell r="O746" t="str">
            <v>...</v>
          </cell>
          <cell r="P746" t="str">
            <v>...</v>
          </cell>
          <cell r="Q746" t="str">
            <v>...</v>
          </cell>
          <cell r="R746" t="str">
            <v>...</v>
          </cell>
          <cell r="S746" t="str">
            <v>...</v>
          </cell>
          <cell r="T746" t="str">
            <v>...</v>
          </cell>
          <cell r="U746" t="str">
            <v>...</v>
          </cell>
          <cell r="V746" t="str">
            <v>...</v>
          </cell>
          <cell r="W746" t="str">
            <v>...</v>
          </cell>
          <cell r="X746" t="str">
            <v>...</v>
          </cell>
          <cell r="Y746" t="str">
            <v>...</v>
          </cell>
          <cell r="Z746" t="str">
            <v>...</v>
          </cell>
        </row>
        <row r="747">
          <cell r="A747" t="e">
            <v>#VALUE!</v>
          </cell>
          <cell r="B747">
            <v>0</v>
          </cell>
          <cell r="C747">
            <v>0</v>
          </cell>
          <cell r="D747">
            <v>0</v>
          </cell>
          <cell r="E747">
            <v>0</v>
          </cell>
          <cell r="F747" t="str">
            <v>...</v>
          </cell>
          <cell r="G747" t="str">
            <v>...</v>
          </cell>
          <cell r="H747" t="str">
            <v>...</v>
          </cell>
          <cell r="I747" t="str">
            <v>...</v>
          </cell>
          <cell r="J747" t="str">
            <v>...</v>
          </cell>
          <cell r="K747" t="str">
            <v>...</v>
          </cell>
          <cell r="L747" t="str">
            <v>...</v>
          </cell>
          <cell r="M747" t="str">
            <v>...</v>
          </cell>
          <cell r="N747" t="str">
            <v>...</v>
          </cell>
          <cell r="O747" t="str">
            <v>...</v>
          </cell>
          <cell r="P747" t="str">
            <v>...</v>
          </cell>
          <cell r="Q747" t="str">
            <v>...</v>
          </cell>
          <cell r="R747" t="str">
            <v>...</v>
          </cell>
          <cell r="S747" t="str">
            <v>...</v>
          </cell>
          <cell r="T747" t="str">
            <v>...</v>
          </cell>
          <cell r="U747" t="str">
            <v>...</v>
          </cell>
          <cell r="V747" t="str">
            <v>...</v>
          </cell>
          <cell r="W747" t="str">
            <v>...</v>
          </cell>
          <cell r="X747" t="str">
            <v>...</v>
          </cell>
          <cell r="Y747" t="str">
            <v>...</v>
          </cell>
          <cell r="Z747" t="str">
            <v>...</v>
          </cell>
        </row>
        <row r="748">
          <cell r="A748" t="e">
            <v>#VALUE!</v>
          </cell>
          <cell r="B748">
            <v>0</v>
          </cell>
          <cell r="C748">
            <v>0</v>
          </cell>
          <cell r="D748">
            <v>0</v>
          </cell>
          <cell r="E748">
            <v>0</v>
          </cell>
          <cell r="F748" t="str">
            <v>...</v>
          </cell>
          <cell r="G748" t="str">
            <v>...</v>
          </cell>
          <cell r="H748" t="str">
            <v>...</v>
          </cell>
          <cell r="I748" t="str">
            <v>...</v>
          </cell>
          <cell r="J748" t="str">
            <v>...</v>
          </cell>
          <cell r="K748" t="str">
            <v>...</v>
          </cell>
          <cell r="L748" t="str">
            <v>...</v>
          </cell>
          <cell r="M748" t="str">
            <v>...</v>
          </cell>
          <cell r="N748" t="str">
            <v>...</v>
          </cell>
          <cell r="O748" t="str">
            <v>...</v>
          </cell>
          <cell r="P748" t="str">
            <v>...</v>
          </cell>
          <cell r="Q748" t="str">
            <v>...</v>
          </cell>
          <cell r="R748" t="str">
            <v>...</v>
          </cell>
          <cell r="S748" t="str">
            <v>...</v>
          </cell>
          <cell r="T748" t="str">
            <v>...</v>
          </cell>
          <cell r="U748" t="str">
            <v>...</v>
          </cell>
          <cell r="V748" t="str">
            <v>...</v>
          </cell>
          <cell r="W748" t="str">
            <v>...</v>
          </cell>
          <cell r="X748" t="str">
            <v>...</v>
          </cell>
          <cell r="Y748" t="str">
            <v>...</v>
          </cell>
          <cell r="Z748" t="str">
            <v>...</v>
          </cell>
        </row>
        <row r="749">
          <cell r="A749" t="e">
            <v>#VALUE!</v>
          </cell>
          <cell r="B749">
            <v>0</v>
          </cell>
          <cell r="C749">
            <v>0</v>
          </cell>
          <cell r="D749">
            <v>0</v>
          </cell>
          <cell r="E749">
            <v>0</v>
          </cell>
          <cell r="F749" t="str">
            <v>...</v>
          </cell>
          <cell r="G749" t="str">
            <v>...</v>
          </cell>
          <cell r="H749" t="str">
            <v>...</v>
          </cell>
          <cell r="I749" t="str">
            <v>...</v>
          </cell>
          <cell r="J749" t="str">
            <v>...</v>
          </cell>
          <cell r="K749" t="str">
            <v>...</v>
          </cell>
          <cell r="L749" t="str">
            <v>...</v>
          </cell>
          <cell r="M749" t="str">
            <v>...</v>
          </cell>
          <cell r="N749" t="str">
            <v>...</v>
          </cell>
          <cell r="O749" t="str">
            <v>...</v>
          </cell>
          <cell r="P749" t="str">
            <v>...</v>
          </cell>
          <cell r="Q749" t="str">
            <v>...</v>
          </cell>
          <cell r="R749" t="str">
            <v>...</v>
          </cell>
          <cell r="S749" t="str">
            <v>...</v>
          </cell>
          <cell r="T749" t="str">
            <v>...</v>
          </cell>
          <cell r="U749" t="str">
            <v>...</v>
          </cell>
          <cell r="V749" t="str">
            <v>...</v>
          </cell>
          <cell r="W749" t="str">
            <v>...</v>
          </cell>
          <cell r="X749" t="str">
            <v>...</v>
          </cell>
          <cell r="Y749" t="str">
            <v>...</v>
          </cell>
          <cell r="Z749" t="str">
            <v>...</v>
          </cell>
        </row>
        <row r="750">
          <cell r="A750" t="e">
            <v>#VALUE!</v>
          </cell>
          <cell r="B750">
            <v>0</v>
          </cell>
          <cell r="C750">
            <v>0</v>
          </cell>
          <cell r="D750">
            <v>0</v>
          </cell>
          <cell r="E750">
            <v>0</v>
          </cell>
          <cell r="F750" t="str">
            <v>...</v>
          </cell>
          <cell r="G750" t="str">
            <v>...</v>
          </cell>
          <cell r="H750" t="str">
            <v>...</v>
          </cell>
          <cell r="I750" t="str">
            <v>...</v>
          </cell>
          <cell r="J750" t="str">
            <v>...</v>
          </cell>
          <cell r="K750" t="str">
            <v>...</v>
          </cell>
          <cell r="L750" t="str">
            <v>...</v>
          </cell>
          <cell r="M750" t="str">
            <v>...</v>
          </cell>
          <cell r="N750" t="str">
            <v>...</v>
          </cell>
          <cell r="O750" t="str">
            <v>...</v>
          </cell>
          <cell r="P750" t="str">
            <v>...</v>
          </cell>
          <cell r="Q750" t="str">
            <v>...</v>
          </cell>
          <cell r="R750" t="str">
            <v>...</v>
          </cell>
          <cell r="S750" t="str">
            <v>...</v>
          </cell>
          <cell r="T750" t="str">
            <v>...</v>
          </cell>
          <cell r="U750" t="str">
            <v>...</v>
          </cell>
          <cell r="V750" t="str">
            <v>...</v>
          </cell>
          <cell r="W750" t="str">
            <v>...</v>
          </cell>
          <cell r="X750" t="str">
            <v>...</v>
          </cell>
          <cell r="Y750" t="str">
            <v>...</v>
          </cell>
          <cell r="Z750" t="str">
            <v>...</v>
          </cell>
        </row>
        <row r="751">
          <cell r="A751" t="e">
            <v>#VALUE!</v>
          </cell>
          <cell r="B751">
            <v>0</v>
          </cell>
          <cell r="C751">
            <v>0</v>
          </cell>
          <cell r="D751">
            <v>0</v>
          </cell>
          <cell r="E751">
            <v>0</v>
          </cell>
          <cell r="F751" t="str">
            <v>...</v>
          </cell>
          <cell r="G751" t="str">
            <v>...</v>
          </cell>
          <cell r="H751" t="str">
            <v>...</v>
          </cell>
          <cell r="I751" t="str">
            <v>...</v>
          </cell>
          <cell r="J751" t="str">
            <v>...</v>
          </cell>
          <cell r="K751" t="str">
            <v>...</v>
          </cell>
          <cell r="L751" t="str">
            <v>...</v>
          </cell>
          <cell r="M751" t="str">
            <v>...</v>
          </cell>
          <cell r="N751" t="str">
            <v>...</v>
          </cell>
          <cell r="O751" t="str">
            <v>...</v>
          </cell>
          <cell r="P751" t="str">
            <v>...</v>
          </cell>
          <cell r="Q751" t="str">
            <v>...</v>
          </cell>
          <cell r="R751" t="str">
            <v>...</v>
          </cell>
          <cell r="S751" t="str">
            <v>...</v>
          </cell>
          <cell r="T751" t="str">
            <v>...</v>
          </cell>
          <cell r="U751" t="str">
            <v>...</v>
          </cell>
          <cell r="V751" t="str">
            <v>...</v>
          </cell>
          <cell r="W751" t="str">
            <v>...</v>
          </cell>
          <cell r="X751" t="str">
            <v>...</v>
          </cell>
          <cell r="Y751" t="str">
            <v>...</v>
          </cell>
          <cell r="Z751" t="str">
            <v>...</v>
          </cell>
        </row>
        <row r="752">
          <cell r="A752" t="e">
            <v>#VALUE!</v>
          </cell>
          <cell r="C752">
            <v>0</v>
          </cell>
          <cell r="D752">
            <v>0</v>
          </cell>
          <cell r="E752">
            <v>0</v>
          </cell>
          <cell r="F752" t="str">
            <v>...</v>
          </cell>
          <cell r="G752" t="str">
            <v>...</v>
          </cell>
          <cell r="H752" t="str">
            <v>...</v>
          </cell>
          <cell r="I752" t="str">
            <v>...</v>
          </cell>
          <cell r="J752" t="str">
            <v>...</v>
          </cell>
          <cell r="K752" t="str">
            <v>...</v>
          </cell>
          <cell r="L752" t="str">
            <v>...</v>
          </cell>
          <cell r="M752" t="str">
            <v>...</v>
          </cell>
          <cell r="N752" t="str">
            <v>...</v>
          </cell>
          <cell r="O752" t="str">
            <v>...</v>
          </cell>
          <cell r="P752" t="str">
            <v>...</v>
          </cell>
          <cell r="Q752" t="str">
            <v>...</v>
          </cell>
          <cell r="R752" t="str">
            <v>...</v>
          </cell>
          <cell r="S752" t="str">
            <v>...</v>
          </cell>
          <cell r="T752" t="str">
            <v>...</v>
          </cell>
          <cell r="U752" t="str">
            <v>...</v>
          </cell>
          <cell r="V752" t="str">
            <v>...</v>
          </cell>
          <cell r="W752" t="str">
            <v>...</v>
          </cell>
          <cell r="X752" t="str">
            <v>...</v>
          </cell>
          <cell r="Y752" t="str">
            <v>...</v>
          </cell>
          <cell r="Z752" t="str">
            <v>...</v>
          </cell>
        </row>
        <row r="753">
          <cell r="A753" t="e">
            <v>#VALUE!</v>
          </cell>
          <cell r="C753">
            <v>0</v>
          </cell>
          <cell r="D753">
            <v>0</v>
          </cell>
          <cell r="E753">
            <v>0</v>
          </cell>
          <cell r="F753" t="str">
            <v>...</v>
          </cell>
          <cell r="G753" t="str">
            <v>...</v>
          </cell>
          <cell r="H753" t="str">
            <v>...</v>
          </cell>
          <cell r="I753" t="str">
            <v>...</v>
          </cell>
          <cell r="J753" t="str">
            <v>...</v>
          </cell>
          <cell r="K753" t="str">
            <v>...</v>
          </cell>
          <cell r="L753" t="str">
            <v>...</v>
          </cell>
          <cell r="M753" t="str">
            <v>...</v>
          </cell>
          <cell r="N753" t="str">
            <v>...</v>
          </cell>
          <cell r="O753" t="str">
            <v>...</v>
          </cell>
          <cell r="P753" t="str">
            <v>...</v>
          </cell>
          <cell r="Q753" t="str">
            <v>...</v>
          </cell>
          <cell r="R753" t="str">
            <v>...</v>
          </cell>
          <cell r="S753" t="str">
            <v>...</v>
          </cell>
          <cell r="T753" t="str">
            <v>...</v>
          </cell>
          <cell r="U753" t="str">
            <v>...</v>
          </cell>
          <cell r="V753" t="str">
            <v>...</v>
          </cell>
          <cell r="W753" t="str">
            <v>...</v>
          </cell>
          <cell r="X753" t="str">
            <v>...</v>
          </cell>
          <cell r="Y753" t="str">
            <v>...</v>
          </cell>
          <cell r="Z753" t="str">
            <v>...</v>
          </cell>
        </row>
        <row r="754">
          <cell r="A754" t="e">
            <v>#VALUE!</v>
          </cell>
          <cell r="C754">
            <v>0</v>
          </cell>
          <cell r="D754">
            <v>0</v>
          </cell>
          <cell r="E754">
            <v>0</v>
          </cell>
          <cell r="F754" t="str">
            <v>...</v>
          </cell>
          <cell r="G754" t="str">
            <v>...</v>
          </cell>
          <cell r="H754" t="str">
            <v>...</v>
          </cell>
          <cell r="I754" t="str">
            <v>...</v>
          </cell>
          <cell r="J754" t="str">
            <v>...</v>
          </cell>
          <cell r="K754" t="str">
            <v>...</v>
          </cell>
          <cell r="L754" t="str">
            <v>...</v>
          </cell>
          <cell r="M754" t="str">
            <v>...</v>
          </cell>
          <cell r="N754" t="str">
            <v>...</v>
          </cell>
          <cell r="O754" t="str">
            <v>...</v>
          </cell>
          <cell r="P754" t="str">
            <v>...</v>
          </cell>
          <cell r="Q754" t="str">
            <v>...</v>
          </cell>
          <cell r="R754" t="str">
            <v>...</v>
          </cell>
          <cell r="S754" t="str">
            <v>...</v>
          </cell>
          <cell r="T754" t="str">
            <v>...</v>
          </cell>
          <cell r="U754" t="str">
            <v>...</v>
          </cell>
          <cell r="V754" t="str">
            <v>...</v>
          </cell>
          <cell r="W754" t="str">
            <v>...</v>
          </cell>
          <cell r="X754" t="str">
            <v>...</v>
          </cell>
          <cell r="Y754" t="str">
            <v>...</v>
          </cell>
          <cell r="Z754" t="str">
            <v>...</v>
          </cell>
        </row>
        <row r="755">
          <cell r="A755" t="e">
            <v>#VALUE!</v>
          </cell>
          <cell r="C755">
            <v>0</v>
          </cell>
          <cell r="D755">
            <v>0</v>
          </cell>
          <cell r="E755">
            <v>0</v>
          </cell>
          <cell r="F755" t="str">
            <v>...</v>
          </cell>
          <cell r="G755" t="str">
            <v>...</v>
          </cell>
          <cell r="H755" t="str">
            <v>...</v>
          </cell>
          <cell r="I755" t="str">
            <v>...</v>
          </cell>
          <cell r="J755" t="str">
            <v>...</v>
          </cell>
          <cell r="K755" t="str">
            <v>...</v>
          </cell>
          <cell r="L755" t="str">
            <v>...</v>
          </cell>
          <cell r="M755" t="str">
            <v>...</v>
          </cell>
          <cell r="N755" t="str">
            <v>...</v>
          </cell>
          <cell r="O755" t="str">
            <v>...</v>
          </cell>
          <cell r="P755" t="str">
            <v>...</v>
          </cell>
          <cell r="Q755" t="str">
            <v>...</v>
          </cell>
          <cell r="R755" t="str">
            <v>...</v>
          </cell>
          <cell r="S755" t="str">
            <v>...</v>
          </cell>
          <cell r="T755" t="str">
            <v>...</v>
          </cell>
          <cell r="U755" t="str">
            <v>...</v>
          </cell>
          <cell r="V755" t="str">
            <v>...</v>
          </cell>
          <cell r="W755" t="str">
            <v>...</v>
          </cell>
          <cell r="X755" t="str">
            <v>...</v>
          </cell>
          <cell r="Y755" t="str">
            <v>...</v>
          </cell>
          <cell r="Z755" t="str">
            <v>...</v>
          </cell>
        </row>
        <row r="756">
          <cell r="A756" t="e">
            <v>#VALUE!</v>
          </cell>
          <cell r="C756">
            <v>0</v>
          </cell>
          <cell r="D756">
            <v>0</v>
          </cell>
          <cell r="E756">
            <v>0</v>
          </cell>
          <cell r="F756" t="str">
            <v>...</v>
          </cell>
          <cell r="G756" t="str">
            <v>...</v>
          </cell>
          <cell r="H756" t="str">
            <v>...</v>
          </cell>
          <cell r="I756" t="str">
            <v>...</v>
          </cell>
          <cell r="J756" t="str">
            <v>...</v>
          </cell>
          <cell r="K756" t="str">
            <v>...</v>
          </cell>
          <cell r="L756" t="str">
            <v>...</v>
          </cell>
          <cell r="M756" t="str">
            <v>...</v>
          </cell>
          <cell r="N756" t="str">
            <v>...</v>
          </cell>
          <cell r="O756" t="str">
            <v>...</v>
          </cell>
          <cell r="P756" t="str">
            <v>...</v>
          </cell>
          <cell r="Q756" t="str">
            <v>...</v>
          </cell>
          <cell r="R756" t="str">
            <v>...</v>
          </cell>
          <cell r="S756" t="str">
            <v>...</v>
          </cell>
          <cell r="T756" t="str">
            <v>...</v>
          </cell>
          <cell r="U756" t="str">
            <v>...</v>
          </cell>
          <cell r="V756" t="str">
            <v>...</v>
          </cell>
          <cell r="W756" t="str">
            <v>...</v>
          </cell>
          <cell r="X756" t="str">
            <v>...</v>
          </cell>
          <cell r="Y756" t="str">
            <v>...</v>
          </cell>
          <cell r="Z756" t="str">
            <v>...</v>
          </cell>
        </row>
        <row r="757">
          <cell r="A757" t="e">
            <v>#VALUE!</v>
          </cell>
          <cell r="C757">
            <v>0</v>
          </cell>
          <cell r="D757">
            <v>0</v>
          </cell>
          <cell r="E757">
            <v>0</v>
          </cell>
          <cell r="F757" t="str">
            <v>...</v>
          </cell>
          <cell r="G757" t="str">
            <v>...</v>
          </cell>
          <cell r="H757" t="str">
            <v>...</v>
          </cell>
          <cell r="I757" t="str">
            <v>...</v>
          </cell>
          <cell r="J757" t="str">
            <v>...</v>
          </cell>
          <cell r="K757" t="str">
            <v>...</v>
          </cell>
          <cell r="L757" t="str">
            <v>...</v>
          </cell>
          <cell r="M757" t="str">
            <v>...</v>
          </cell>
          <cell r="N757" t="str">
            <v>...</v>
          </cell>
          <cell r="O757" t="str">
            <v>...</v>
          </cell>
          <cell r="P757" t="str">
            <v>...</v>
          </cell>
          <cell r="Q757" t="str">
            <v>...</v>
          </cell>
          <cell r="R757" t="str">
            <v>...</v>
          </cell>
          <cell r="S757" t="str">
            <v>...</v>
          </cell>
          <cell r="T757" t="str">
            <v>...</v>
          </cell>
          <cell r="U757" t="str">
            <v>...</v>
          </cell>
          <cell r="V757" t="str">
            <v>...</v>
          </cell>
          <cell r="W757" t="str">
            <v>...</v>
          </cell>
          <cell r="X757" t="str">
            <v>...</v>
          </cell>
          <cell r="Y757" t="str">
            <v>...</v>
          </cell>
          <cell r="Z757" t="str">
            <v>...</v>
          </cell>
        </row>
        <row r="758">
          <cell r="A758" t="e">
            <v>#VALUE!</v>
          </cell>
          <cell r="C758">
            <v>0</v>
          </cell>
          <cell r="D758">
            <v>0</v>
          </cell>
          <cell r="E758">
            <v>0</v>
          </cell>
          <cell r="F758" t="str">
            <v>...</v>
          </cell>
          <cell r="G758" t="str">
            <v>...</v>
          </cell>
          <cell r="H758" t="str">
            <v>...</v>
          </cell>
          <cell r="I758" t="str">
            <v>...</v>
          </cell>
          <cell r="J758" t="str">
            <v>...</v>
          </cell>
          <cell r="K758" t="str">
            <v>...</v>
          </cell>
          <cell r="L758" t="str">
            <v>...</v>
          </cell>
          <cell r="M758" t="str">
            <v>...</v>
          </cell>
          <cell r="N758" t="str">
            <v>...</v>
          </cell>
          <cell r="O758" t="str">
            <v>...</v>
          </cell>
          <cell r="P758" t="str">
            <v>...</v>
          </cell>
          <cell r="Q758" t="str">
            <v>...</v>
          </cell>
          <cell r="R758" t="str">
            <v>...</v>
          </cell>
          <cell r="S758" t="str">
            <v>...</v>
          </cell>
          <cell r="T758" t="str">
            <v>...</v>
          </cell>
          <cell r="U758" t="str">
            <v>...</v>
          </cell>
          <cell r="V758" t="str">
            <v>...</v>
          </cell>
          <cell r="W758" t="str">
            <v>...</v>
          </cell>
          <cell r="X758" t="str">
            <v>...</v>
          </cell>
          <cell r="Y758" t="str">
            <v>...</v>
          </cell>
          <cell r="Z758" t="str">
            <v>...</v>
          </cell>
        </row>
        <row r="759">
          <cell r="A759" t="e">
            <v>#VALUE!</v>
          </cell>
          <cell r="C759">
            <v>0</v>
          </cell>
          <cell r="D759">
            <v>0</v>
          </cell>
          <cell r="E759">
            <v>0</v>
          </cell>
          <cell r="F759" t="str">
            <v>...</v>
          </cell>
          <cell r="G759" t="str">
            <v>...</v>
          </cell>
          <cell r="H759" t="str">
            <v>...</v>
          </cell>
          <cell r="I759" t="str">
            <v>...</v>
          </cell>
          <cell r="J759" t="str">
            <v>...</v>
          </cell>
          <cell r="K759" t="str">
            <v>...</v>
          </cell>
          <cell r="L759" t="str">
            <v>...</v>
          </cell>
          <cell r="M759" t="str">
            <v>...</v>
          </cell>
          <cell r="N759" t="str">
            <v>...</v>
          </cell>
          <cell r="O759" t="str">
            <v>...</v>
          </cell>
          <cell r="P759" t="str">
            <v>...</v>
          </cell>
          <cell r="Q759" t="str">
            <v>...</v>
          </cell>
          <cell r="R759" t="str">
            <v>...</v>
          </cell>
          <cell r="S759" t="str">
            <v>...</v>
          </cell>
          <cell r="T759" t="str">
            <v>...</v>
          </cell>
          <cell r="U759" t="str">
            <v>...</v>
          </cell>
          <cell r="V759" t="str">
            <v>...</v>
          </cell>
          <cell r="W759" t="str">
            <v>...</v>
          </cell>
          <cell r="X759" t="str">
            <v>...</v>
          </cell>
          <cell r="Y759" t="str">
            <v>...</v>
          </cell>
          <cell r="Z759" t="str">
            <v>...</v>
          </cell>
        </row>
        <row r="760">
          <cell r="A760" t="e">
            <v>#VALUE!</v>
          </cell>
          <cell r="C760">
            <v>0</v>
          </cell>
          <cell r="D760">
            <v>0</v>
          </cell>
          <cell r="E760">
            <v>0</v>
          </cell>
          <cell r="F760" t="str">
            <v>...</v>
          </cell>
          <cell r="G760" t="str">
            <v>...</v>
          </cell>
          <cell r="H760" t="str">
            <v>...</v>
          </cell>
          <cell r="I760" t="str">
            <v>...</v>
          </cell>
          <cell r="J760" t="str">
            <v>...</v>
          </cell>
          <cell r="K760" t="str">
            <v>...</v>
          </cell>
          <cell r="L760" t="str">
            <v>...</v>
          </cell>
          <cell r="M760" t="str">
            <v>...</v>
          </cell>
          <cell r="N760" t="str">
            <v>...</v>
          </cell>
          <cell r="O760" t="str">
            <v>...</v>
          </cell>
          <cell r="P760" t="str">
            <v>...</v>
          </cell>
          <cell r="Q760" t="str">
            <v>...</v>
          </cell>
          <cell r="R760" t="str">
            <v>...</v>
          </cell>
          <cell r="S760" t="str">
            <v>...</v>
          </cell>
          <cell r="T760" t="str">
            <v>...</v>
          </cell>
          <cell r="U760" t="str">
            <v>...</v>
          </cell>
          <cell r="V760" t="str">
            <v>...</v>
          </cell>
          <cell r="W760" t="str">
            <v>...</v>
          </cell>
          <cell r="X760" t="str">
            <v>...</v>
          </cell>
          <cell r="Y760" t="str">
            <v>...</v>
          </cell>
          <cell r="Z760" t="str">
            <v>...</v>
          </cell>
        </row>
        <row r="761">
          <cell r="A761" t="e">
            <v>#VALUE!</v>
          </cell>
          <cell r="C761">
            <v>0</v>
          </cell>
          <cell r="D761">
            <v>0</v>
          </cell>
          <cell r="E761">
            <v>0</v>
          </cell>
          <cell r="F761" t="str">
            <v>...</v>
          </cell>
          <cell r="G761" t="str">
            <v>...</v>
          </cell>
          <cell r="H761" t="str">
            <v>...</v>
          </cell>
          <cell r="I761" t="str">
            <v>...</v>
          </cell>
          <cell r="J761" t="str">
            <v>...</v>
          </cell>
          <cell r="K761" t="str">
            <v>...</v>
          </cell>
          <cell r="L761" t="str">
            <v>...</v>
          </cell>
          <cell r="M761" t="str">
            <v>...</v>
          </cell>
          <cell r="N761" t="str">
            <v>...</v>
          </cell>
          <cell r="O761" t="str">
            <v>...</v>
          </cell>
          <cell r="P761" t="str">
            <v>...</v>
          </cell>
          <cell r="Q761" t="str">
            <v>...</v>
          </cell>
          <cell r="R761" t="str">
            <v>...</v>
          </cell>
          <cell r="S761" t="str">
            <v>...</v>
          </cell>
          <cell r="T761" t="str">
            <v>...</v>
          </cell>
          <cell r="U761" t="str">
            <v>...</v>
          </cell>
          <cell r="V761" t="str">
            <v>...</v>
          </cell>
          <cell r="W761" t="str">
            <v>...</v>
          </cell>
          <cell r="X761" t="str">
            <v>...</v>
          </cell>
          <cell r="Y761" t="str">
            <v>...</v>
          </cell>
          <cell r="Z761" t="str">
            <v>...</v>
          </cell>
        </row>
        <row r="762">
          <cell r="A762" t="e">
            <v>#VALUE!</v>
          </cell>
          <cell r="C762">
            <v>0</v>
          </cell>
          <cell r="D762">
            <v>0</v>
          </cell>
          <cell r="E762">
            <v>0</v>
          </cell>
          <cell r="F762" t="str">
            <v>...</v>
          </cell>
          <cell r="G762" t="str">
            <v>...</v>
          </cell>
          <cell r="H762" t="str">
            <v>...</v>
          </cell>
          <cell r="I762" t="str">
            <v>...</v>
          </cell>
          <cell r="J762" t="str">
            <v>...</v>
          </cell>
          <cell r="K762" t="str">
            <v>...</v>
          </cell>
          <cell r="L762" t="str">
            <v>...</v>
          </cell>
          <cell r="M762" t="str">
            <v>...</v>
          </cell>
          <cell r="N762" t="str">
            <v>...</v>
          </cell>
          <cell r="O762" t="str">
            <v>...</v>
          </cell>
          <cell r="P762" t="str">
            <v>...</v>
          </cell>
          <cell r="Q762" t="str">
            <v>...</v>
          </cell>
          <cell r="R762" t="str">
            <v>...</v>
          </cell>
          <cell r="S762" t="str">
            <v>...</v>
          </cell>
          <cell r="T762" t="str">
            <v>...</v>
          </cell>
          <cell r="U762" t="str">
            <v>...</v>
          </cell>
          <cell r="V762" t="str">
            <v>...</v>
          </cell>
          <cell r="W762" t="str">
            <v>...</v>
          </cell>
          <cell r="X762" t="str">
            <v>...</v>
          </cell>
          <cell r="Y762" t="str">
            <v>...</v>
          </cell>
          <cell r="Z762" t="str">
            <v>...</v>
          </cell>
        </row>
        <row r="763">
          <cell r="A763" t="e">
            <v>#VALUE!</v>
          </cell>
          <cell r="C763">
            <v>0</v>
          </cell>
          <cell r="D763">
            <v>0</v>
          </cell>
          <cell r="E763">
            <v>0</v>
          </cell>
          <cell r="F763" t="str">
            <v>...</v>
          </cell>
          <cell r="G763" t="str">
            <v>...</v>
          </cell>
          <cell r="H763" t="str">
            <v>...</v>
          </cell>
          <cell r="I763" t="str">
            <v>...</v>
          </cell>
          <cell r="J763" t="str">
            <v>...</v>
          </cell>
          <cell r="K763" t="str">
            <v>...</v>
          </cell>
          <cell r="L763" t="str">
            <v>...</v>
          </cell>
          <cell r="M763" t="str">
            <v>...</v>
          </cell>
          <cell r="N763" t="str">
            <v>...</v>
          </cell>
          <cell r="O763" t="str">
            <v>...</v>
          </cell>
          <cell r="P763" t="str">
            <v>...</v>
          </cell>
          <cell r="Q763" t="str">
            <v>...</v>
          </cell>
          <cell r="R763" t="str">
            <v>...</v>
          </cell>
          <cell r="S763" t="str">
            <v>...</v>
          </cell>
          <cell r="T763" t="str">
            <v>...</v>
          </cell>
          <cell r="U763" t="str">
            <v>...</v>
          </cell>
          <cell r="V763" t="str">
            <v>...</v>
          </cell>
          <cell r="W763" t="str">
            <v>...</v>
          </cell>
          <cell r="X763" t="str">
            <v>...</v>
          </cell>
          <cell r="Y763" t="str">
            <v>...</v>
          </cell>
          <cell r="Z763" t="str">
            <v>...</v>
          </cell>
        </row>
        <row r="764">
          <cell r="A764" t="e">
            <v>#VALUE!</v>
          </cell>
          <cell r="C764">
            <v>0</v>
          </cell>
          <cell r="D764">
            <v>0</v>
          </cell>
          <cell r="E764">
            <v>0</v>
          </cell>
          <cell r="F764" t="str">
            <v>...</v>
          </cell>
          <cell r="G764" t="str">
            <v>...</v>
          </cell>
          <cell r="H764" t="str">
            <v>...</v>
          </cell>
          <cell r="I764" t="str">
            <v>...</v>
          </cell>
          <cell r="J764" t="str">
            <v>...</v>
          </cell>
          <cell r="K764" t="str">
            <v>...</v>
          </cell>
          <cell r="L764" t="str">
            <v>...</v>
          </cell>
          <cell r="M764" t="str">
            <v>...</v>
          </cell>
          <cell r="N764" t="str">
            <v>...</v>
          </cell>
          <cell r="O764" t="str">
            <v>...</v>
          </cell>
          <cell r="P764" t="str">
            <v>...</v>
          </cell>
          <cell r="Q764" t="str">
            <v>...</v>
          </cell>
          <cell r="R764" t="str">
            <v>...</v>
          </cell>
          <cell r="S764" t="str">
            <v>...</v>
          </cell>
          <cell r="T764" t="str">
            <v>...</v>
          </cell>
          <cell r="U764" t="str">
            <v>...</v>
          </cell>
          <cell r="V764" t="str">
            <v>...</v>
          </cell>
          <cell r="W764" t="str">
            <v>...</v>
          </cell>
          <cell r="X764" t="str">
            <v>...</v>
          </cell>
          <cell r="Y764" t="str">
            <v>...</v>
          </cell>
          <cell r="Z764" t="str">
            <v>...</v>
          </cell>
        </row>
        <row r="765">
          <cell r="A765" t="e">
            <v>#VALUE!</v>
          </cell>
          <cell r="C765">
            <v>0</v>
          </cell>
          <cell r="D765">
            <v>0</v>
          </cell>
          <cell r="E765">
            <v>0</v>
          </cell>
          <cell r="F765" t="str">
            <v>...</v>
          </cell>
          <cell r="G765" t="str">
            <v>...</v>
          </cell>
          <cell r="H765" t="str">
            <v>...</v>
          </cell>
          <cell r="I765" t="str">
            <v>...</v>
          </cell>
          <cell r="J765" t="str">
            <v>...</v>
          </cell>
          <cell r="K765" t="str">
            <v>...</v>
          </cell>
          <cell r="L765" t="str">
            <v>...</v>
          </cell>
          <cell r="M765" t="str">
            <v>...</v>
          </cell>
          <cell r="N765" t="str">
            <v>...</v>
          </cell>
          <cell r="O765" t="str">
            <v>...</v>
          </cell>
          <cell r="P765" t="str">
            <v>...</v>
          </cell>
          <cell r="Q765" t="str">
            <v>...</v>
          </cell>
          <cell r="R765" t="str">
            <v>...</v>
          </cell>
          <cell r="S765" t="str">
            <v>...</v>
          </cell>
          <cell r="T765" t="str">
            <v>...</v>
          </cell>
          <cell r="U765" t="str">
            <v>...</v>
          </cell>
          <cell r="V765" t="str">
            <v>...</v>
          </cell>
          <cell r="W765" t="str">
            <v>...</v>
          </cell>
          <cell r="X765" t="str">
            <v>...</v>
          </cell>
          <cell r="Y765" t="str">
            <v>...</v>
          </cell>
          <cell r="Z765" t="str">
            <v>...</v>
          </cell>
        </row>
        <row r="766">
          <cell r="A766" t="e">
            <v>#VALUE!</v>
          </cell>
          <cell r="C766">
            <v>0</v>
          </cell>
          <cell r="D766">
            <v>0</v>
          </cell>
          <cell r="E766">
            <v>0</v>
          </cell>
          <cell r="F766" t="str">
            <v>...</v>
          </cell>
          <cell r="G766" t="str">
            <v>...</v>
          </cell>
          <cell r="H766" t="str">
            <v>...</v>
          </cell>
          <cell r="I766" t="str">
            <v>...</v>
          </cell>
          <cell r="J766" t="str">
            <v>...</v>
          </cell>
          <cell r="K766" t="str">
            <v>...</v>
          </cell>
          <cell r="L766" t="str">
            <v>...</v>
          </cell>
          <cell r="M766" t="str">
            <v>...</v>
          </cell>
          <cell r="N766" t="str">
            <v>...</v>
          </cell>
          <cell r="O766" t="str">
            <v>...</v>
          </cell>
          <cell r="P766" t="str">
            <v>...</v>
          </cell>
          <cell r="Q766" t="str">
            <v>...</v>
          </cell>
          <cell r="R766" t="str">
            <v>...</v>
          </cell>
          <cell r="S766" t="str">
            <v>...</v>
          </cell>
          <cell r="T766" t="str">
            <v>...</v>
          </cell>
          <cell r="U766" t="str">
            <v>...</v>
          </cell>
          <cell r="V766" t="str">
            <v>...</v>
          </cell>
          <cell r="W766" t="str">
            <v>...</v>
          </cell>
          <cell r="X766" t="str">
            <v>...</v>
          </cell>
          <cell r="Y766" t="str">
            <v>...</v>
          </cell>
          <cell r="Z766" t="str">
            <v>...</v>
          </cell>
        </row>
        <row r="767">
          <cell r="A767" t="e">
            <v>#VALUE!</v>
          </cell>
          <cell r="C767">
            <v>0</v>
          </cell>
          <cell r="D767">
            <v>0</v>
          </cell>
          <cell r="E767">
            <v>0</v>
          </cell>
          <cell r="F767" t="str">
            <v>...</v>
          </cell>
          <cell r="G767" t="str">
            <v>...</v>
          </cell>
          <cell r="H767" t="str">
            <v>...</v>
          </cell>
          <cell r="I767" t="str">
            <v>...</v>
          </cell>
          <cell r="J767" t="str">
            <v>...</v>
          </cell>
          <cell r="K767" t="str">
            <v>...</v>
          </cell>
          <cell r="L767" t="str">
            <v>...</v>
          </cell>
          <cell r="M767" t="str">
            <v>...</v>
          </cell>
          <cell r="N767" t="str">
            <v>...</v>
          </cell>
          <cell r="O767" t="str">
            <v>...</v>
          </cell>
          <cell r="P767" t="str">
            <v>...</v>
          </cell>
          <cell r="Q767" t="str">
            <v>...</v>
          </cell>
          <cell r="R767" t="str">
            <v>...</v>
          </cell>
          <cell r="S767" t="str">
            <v>...</v>
          </cell>
          <cell r="T767" t="str">
            <v>...</v>
          </cell>
          <cell r="U767" t="str">
            <v>...</v>
          </cell>
          <cell r="V767" t="str">
            <v>...</v>
          </cell>
          <cell r="W767" t="str">
            <v>...</v>
          </cell>
          <cell r="X767" t="str">
            <v>...</v>
          </cell>
          <cell r="Y767" t="str">
            <v>...</v>
          </cell>
          <cell r="Z767" t="str">
            <v>...</v>
          </cell>
        </row>
        <row r="768">
          <cell r="A768" t="e">
            <v>#VALUE!</v>
          </cell>
          <cell r="C768">
            <v>0</v>
          </cell>
          <cell r="D768">
            <v>0</v>
          </cell>
          <cell r="E768">
            <v>0</v>
          </cell>
          <cell r="F768" t="str">
            <v>...</v>
          </cell>
          <cell r="G768" t="str">
            <v>...</v>
          </cell>
          <cell r="H768" t="str">
            <v>...</v>
          </cell>
          <cell r="I768" t="str">
            <v>...</v>
          </cell>
          <cell r="J768" t="str">
            <v>...</v>
          </cell>
          <cell r="K768" t="str">
            <v>...</v>
          </cell>
          <cell r="L768" t="str">
            <v>...</v>
          </cell>
          <cell r="M768" t="str">
            <v>...</v>
          </cell>
          <cell r="N768" t="str">
            <v>...</v>
          </cell>
          <cell r="O768" t="str">
            <v>...</v>
          </cell>
          <cell r="P768" t="str">
            <v>...</v>
          </cell>
          <cell r="Q768" t="str">
            <v>...</v>
          </cell>
          <cell r="R768" t="str">
            <v>...</v>
          </cell>
          <cell r="S768" t="str">
            <v>...</v>
          </cell>
          <cell r="T768" t="str">
            <v>...</v>
          </cell>
          <cell r="U768" t="str">
            <v>...</v>
          </cell>
          <cell r="V768" t="str">
            <v>...</v>
          </cell>
          <cell r="W768" t="str">
            <v>...</v>
          </cell>
          <cell r="X768" t="str">
            <v>...</v>
          </cell>
          <cell r="Y768" t="str">
            <v>...</v>
          </cell>
          <cell r="Z768" t="str">
            <v>...</v>
          </cell>
        </row>
        <row r="769">
          <cell r="A769" t="e">
            <v>#VALUE!</v>
          </cell>
          <cell r="C769">
            <v>0</v>
          </cell>
          <cell r="D769">
            <v>0</v>
          </cell>
          <cell r="E769">
            <v>0</v>
          </cell>
          <cell r="F769" t="str">
            <v>...</v>
          </cell>
          <cell r="G769" t="str">
            <v>...</v>
          </cell>
          <cell r="H769" t="str">
            <v>...</v>
          </cell>
          <cell r="I769" t="str">
            <v>...</v>
          </cell>
          <cell r="J769" t="str">
            <v>...</v>
          </cell>
          <cell r="K769" t="str">
            <v>...</v>
          </cell>
          <cell r="L769" t="str">
            <v>...</v>
          </cell>
          <cell r="M769" t="str">
            <v>...</v>
          </cell>
          <cell r="N769" t="str">
            <v>...</v>
          </cell>
          <cell r="O769" t="str">
            <v>...</v>
          </cell>
          <cell r="P769" t="str">
            <v>...</v>
          </cell>
          <cell r="Q769" t="str">
            <v>...</v>
          </cell>
          <cell r="R769" t="str">
            <v>...</v>
          </cell>
          <cell r="S769" t="str">
            <v>...</v>
          </cell>
          <cell r="T769" t="str">
            <v>...</v>
          </cell>
          <cell r="U769" t="str">
            <v>...</v>
          </cell>
          <cell r="V769" t="str">
            <v>...</v>
          </cell>
          <cell r="W769" t="str">
            <v>...</v>
          </cell>
          <cell r="X769" t="str">
            <v>...</v>
          </cell>
          <cell r="Y769" t="str">
            <v>...</v>
          </cell>
          <cell r="Z769" t="str">
            <v>...</v>
          </cell>
        </row>
        <row r="770">
          <cell r="A770" t="e">
            <v>#VALUE!</v>
          </cell>
          <cell r="C770">
            <v>0</v>
          </cell>
          <cell r="D770">
            <v>0</v>
          </cell>
          <cell r="E770">
            <v>0</v>
          </cell>
          <cell r="F770" t="str">
            <v>...</v>
          </cell>
          <cell r="G770" t="str">
            <v>...</v>
          </cell>
          <cell r="H770" t="str">
            <v>...</v>
          </cell>
          <cell r="I770" t="str">
            <v>...</v>
          </cell>
          <cell r="J770" t="str">
            <v>...</v>
          </cell>
          <cell r="K770" t="str">
            <v>...</v>
          </cell>
          <cell r="L770" t="str">
            <v>...</v>
          </cell>
          <cell r="M770" t="str">
            <v>...</v>
          </cell>
          <cell r="N770" t="str">
            <v>...</v>
          </cell>
          <cell r="O770" t="str">
            <v>...</v>
          </cell>
          <cell r="P770" t="str">
            <v>...</v>
          </cell>
          <cell r="Q770" t="str">
            <v>...</v>
          </cell>
          <cell r="R770" t="str">
            <v>...</v>
          </cell>
          <cell r="S770" t="str">
            <v>...</v>
          </cell>
          <cell r="T770" t="str">
            <v>...</v>
          </cell>
          <cell r="U770" t="str">
            <v>...</v>
          </cell>
          <cell r="V770" t="str">
            <v>...</v>
          </cell>
          <cell r="W770" t="str">
            <v>...</v>
          </cell>
          <cell r="X770" t="str">
            <v>...</v>
          </cell>
          <cell r="Y770" t="str">
            <v>...</v>
          </cell>
          <cell r="Z770" t="str">
            <v>...</v>
          </cell>
        </row>
        <row r="771">
          <cell r="A771" t="e">
            <v>#VALUE!</v>
          </cell>
          <cell r="C771">
            <v>0</v>
          </cell>
          <cell r="D771">
            <v>0</v>
          </cell>
          <cell r="E771">
            <v>0</v>
          </cell>
          <cell r="F771" t="str">
            <v>...</v>
          </cell>
          <cell r="G771" t="str">
            <v>...</v>
          </cell>
          <cell r="H771" t="str">
            <v>...</v>
          </cell>
          <cell r="I771" t="str">
            <v>...</v>
          </cell>
          <cell r="J771" t="str">
            <v>...</v>
          </cell>
          <cell r="K771" t="str">
            <v>...</v>
          </cell>
          <cell r="L771" t="str">
            <v>...</v>
          </cell>
          <cell r="M771" t="str">
            <v>...</v>
          </cell>
          <cell r="N771" t="str">
            <v>...</v>
          </cell>
          <cell r="O771" t="str">
            <v>...</v>
          </cell>
          <cell r="P771" t="str">
            <v>...</v>
          </cell>
          <cell r="Q771" t="str">
            <v>...</v>
          </cell>
          <cell r="R771" t="str">
            <v>...</v>
          </cell>
          <cell r="S771" t="str">
            <v>...</v>
          </cell>
          <cell r="T771" t="str">
            <v>...</v>
          </cell>
          <cell r="U771" t="str">
            <v>...</v>
          </cell>
          <cell r="V771" t="str">
            <v>...</v>
          </cell>
          <cell r="W771" t="str">
            <v>...</v>
          </cell>
          <cell r="X771" t="str">
            <v>...</v>
          </cell>
          <cell r="Y771" t="str">
            <v>...</v>
          </cell>
          <cell r="Z771" t="str">
            <v>...</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01"/>
      <sheetName val="出所1"/>
      <sheetName val="a002-1 (2)"/>
      <sheetName val="出所2"/>
      <sheetName val="a010"/>
      <sheetName val="整理A"/>
      <sheetName val="整理B"/>
      <sheetName val="まとめ"/>
      <sheetName val="memo"/>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hyperlink" Target="&#30446;&#27425;.xlsx"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50"/>
  </sheetPr>
  <dimension ref="B2:P45"/>
  <sheetViews>
    <sheetView showGridLines="0" tabSelected="1" zoomScale="80" zoomScaleNormal="80" workbookViewId="0">
      <selection activeCell="B3" sqref="B3"/>
    </sheetView>
  </sheetViews>
  <sheetFormatPr defaultRowHeight="12" x14ac:dyDescent="0.15"/>
  <cols>
    <col min="1" max="1" width="3.7109375" customWidth="1"/>
    <col min="4" max="4" width="19.28515625" customWidth="1"/>
    <col min="5" max="5" width="11.5703125" customWidth="1"/>
    <col min="7" max="7" width="57.140625" customWidth="1"/>
  </cols>
  <sheetData>
    <row r="2" spans="2:16" ht="12.75" thickBot="1" x14ac:dyDescent="0.2"/>
    <row r="3" spans="2:16" x14ac:dyDescent="0.15">
      <c r="B3" s="340"/>
      <c r="C3" s="341"/>
      <c r="D3" s="341"/>
      <c r="E3" s="341"/>
      <c r="F3" s="341"/>
      <c r="G3" s="341"/>
      <c r="H3" s="341"/>
      <c r="I3" s="341"/>
      <c r="J3" s="341"/>
      <c r="K3" s="341"/>
      <c r="L3" s="341"/>
      <c r="M3" s="341"/>
      <c r="N3" s="341"/>
      <c r="O3" s="341"/>
      <c r="P3" s="342"/>
    </row>
    <row r="4" spans="2:16" ht="30.75" x14ac:dyDescent="0.15">
      <c r="B4" s="343" t="s">
        <v>209</v>
      </c>
      <c r="C4" s="344"/>
      <c r="D4" s="344"/>
      <c r="E4" s="344"/>
      <c r="F4" s="344"/>
      <c r="G4" s="344"/>
      <c r="H4" s="344"/>
      <c r="I4" s="344"/>
      <c r="J4" s="344"/>
      <c r="K4" s="344"/>
      <c r="L4" s="344"/>
      <c r="M4" s="344"/>
      <c r="N4" s="344"/>
      <c r="O4" s="344"/>
      <c r="P4" s="345"/>
    </row>
    <row r="5" spans="2:16" x14ac:dyDescent="0.15">
      <c r="B5" s="346"/>
      <c r="C5" s="344"/>
      <c r="D5" s="344"/>
      <c r="E5" s="344"/>
      <c r="F5" s="344"/>
      <c r="G5" s="344"/>
      <c r="H5" s="344"/>
      <c r="I5" s="344"/>
      <c r="J5" s="344"/>
      <c r="K5" s="344"/>
      <c r="L5" s="344"/>
      <c r="M5" s="344"/>
      <c r="N5" s="344"/>
      <c r="O5" s="344"/>
      <c r="P5" s="345"/>
    </row>
    <row r="6" spans="2:16" s="218" customFormat="1" x14ac:dyDescent="0.15">
      <c r="B6" s="346"/>
      <c r="C6" s="344"/>
      <c r="D6" s="344"/>
      <c r="E6" s="344"/>
      <c r="F6" s="344"/>
      <c r="G6" s="344"/>
      <c r="H6" s="344"/>
      <c r="I6" s="344"/>
      <c r="J6" s="344"/>
      <c r="K6" s="344"/>
      <c r="L6" s="344"/>
      <c r="M6" s="344"/>
      <c r="N6" s="344"/>
      <c r="O6" s="344"/>
      <c r="P6" s="345"/>
    </row>
    <row r="7" spans="2:16" s="218" customFormat="1" x14ac:dyDescent="0.15">
      <c r="B7" s="346"/>
      <c r="C7" s="344"/>
      <c r="D7" s="344"/>
      <c r="E7" s="344"/>
      <c r="F7" s="344"/>
      <c r="G7" s="344"/>
      <c r="H7" s="344"/>
      <c r="I7" s="344"/>
      <c r="J7" s="344"/>
      <c r="K7" s="344"/>
      <c r="L7" s="344"/>
      <c r="M7" s="344"/>
      <c r="N7" s="344"/>
      <c r="O7" s="344"/>
      <c r="P7" s="345"/>
    </row>
    <row r="8" spans="2:16" s="218" customFormat="1" ht="14.25" x14ac:dyDescent="0.15">
      <c r="B8" s="346"/>
      <c r="C8" s="344"/>
      <c r="D8" s="344"/>
      <c r="E8" s="344"/>
      <c r="F8" s="344"/>
      <c r="G8" s="347" t="s">
        <v>638</v>
      </c>
      <c r="H8" s="344"/>
      <c r="I8" s="344"/>
      <c r="J8" s="344"/>
      <c r="K8" s="344"/>
      <c r="L8" s="344"/>
      <c r="M8" s="344"/>
      <c r="N8" s="344"/>
      <c r="O8" s="344"/>
      <c r="P8" s="345"/>
    </row>
    <row r="9" spans="2:16" s="218" customFormat="1" ht="14.25" x14ac:dyDescent="0.15">
      <c r="B9" s="346"/>
      <c r="C9" s="344"/>
      <c r="D9" s="344"/>
      <c r="E9" s="344"/>
      <c r="F9" s="344"/>
      <c r="G9" s="348" t="s">
        <v>654</v>
      </c>
      <c r="H9" s="344"/>
      <c r="I9" s="344"/>
      <c r="J9" s="344"/>
      <c r="K9" s="344"/>
      <c r="L9" s="344"/>
      <c r="M9" s="344"/>
      <c r="N9" s="344"/>
      <c r="O9" s="344"/>
      <c r="P9" s="345"/>
    </row>
    <row r="10" spans="2:16" s="218" customFormat="1" ht="14.25" x14ac:dyDescent="0.15">
      <c r="B10" s="346"/>
      <c r="C10" s="344"/>
      <c r="D10" s="344"/>
      <c r="E10" s="344"/>
      <c r="F10" s="344"/>
      <c r="G10" s="348"/>
      <c r="H10" s="344"/>
      <c r="I10" s="344"/>
      <c r="J10" s="344"/>
      <c r="K10" s="344"/>
      <c r="L10" s="344"/>
      <c r="M10" s="344"/>
      <c r="N10" s="344"/>
      <c r="O10" s="344"/>
      <c r="P10" s="345"/>
    </row>
    <row r="11" spans="2:16" s="218" customFormat="1" ht="14.25" x14ac:dyDescent="0.15">
      <c r="B11" s="346"/>
      <c r="C11" s="344"/>
      <c r="D11" s="344"/>
      <c r="E11" s="344"/>
      <c r="F11" s="344"/>
      <c r="G11" s="348"/>
      <c r="H11" s="344"/>
      <c r="I11" s="344"/>
      <c r="J11" s="344"/>
      <c r="K11" s="344"/>
      <c r="L11" s="344"/>
      <c r="M11" s="344"/>
      <c r="N11" s="344"/>
      <c r="O11" s="344"/>
      <c r="P11" s="345"/>
    </row>
    <row r="12" spans="2:16" s="218" customFormat="1" x14ac:dyDescent="0.15">
      <c r="B12" s="346"/>
      <c r="C12" s="344"/>
      <c r="D12" s="344"/>
      <c r="E12" s="344"/>
      <c r="F12" s="344"/>
      <c r="G12" s="344"/>
      <c r="H12" s="344"/>
      <c r="I12" s="344"/>
      <c r="J12" s="344"/>
      <c r="K12" s="344"/>
      <c r="L12" s="344"/>
      <c r="M12" s="344"/>
      <c r="N12" s="344"/>
      <c r="O12" s="344"/>
      <c r="P12" s="345"/>
    </row>
    <row r="13" spans="2:16" s="218" customFormat="1" x14ac:dyDescent="0.15">
      <c r="B13" s="346"/>
      <c r="C13" s="344"/>
      <c r="D13" s="344"/>
      <c r="E13" s="344"/>
      <c r="F13" s="344"/>
      <c r="G13" s="344"/>
      <c r="H13" s="344"/>
      <c r="I13" s="344"/>
      <c r="J13" s="344"/>
      <c r="K13" s="344"/>
      <c r="L13" s="344"/>
      <c r="M13" s="344"/>
      <c r="N13" s="344"/>
      <c r="O13" s="344"/>
      <c r="P13" s="345"/>
    </row>
    <row r="14" spans="2:16" s="218" customFormat="1" ht="14.25" x14ac:dyDescent="0.15">
      <c r="B14" s="346"/>
      <c r="C14" s="344"/>
      <c r="D14" s="344"/>
      <c r="E14" s="344"/>
      <c r="F14" s="344"/>
      <c r="G14" s="348" t="s">
        <v>639</v>
      </c>
      <c r="H14" s="344"/>
      <c r="I14" s="344"/>
      <c r="J14" s="344"/>
      <c r="K14" s="344"/>
      <c r="L14" s="344"/>
      <c r="M14" s="344"/>
      <c r="N14" s="344"/>
      <c r="O14" s="344"/>
      <c r="P14" s="345"/>
    </row>
    <row r="15" spans="2:16" s="218" customFormat="1" ht="14.25" x14ac:dyDescent="0.15">
      <c r="B15" s="346"/>
      <c r="C15" s="344"/>
      <c r="D15" s="344"/>
      <c r="E15" s="344"/>
      <c r="F15" s="344"/>
      <c r="G15" s="348" t="s">
        <v>644</v>
      </c>
      <c r="H15" s="344"/>
      <c r="I15" s="344"/>
      <c r="J15" s="344"/>
      <c r="K15" s="344"/>
      <c r="L15" s="344"/>
      <c r="M15" s="344"/>
      <c r="N15" s="344"/>
      <c r="O15" s="344"/>
      <c r="P15" s="345"/>
    </row>
    <row r="16" spans="2:16" s="218" customFormat="1" ht="14.25" x14ac:dyDescent="0.15">
      <c r="B16" s="346"/>
      <c r="C16" s="344"/>
      <c r="D16" s="344"/>
      <c r="E16" s="344"/>
      <c r="F16" s="344"/>
      <c r="G16" s="348"/>
      <c r="H16" s="344"/>
      <c r="I16" s="344"/>
      <c r="J16" s="344"/>
      <c r="K16" s="344"/>
      <c r="L16" s="344"/>
      <c r="M16" s="344"/>
      <c r="N16" s="344"/>
      <c r="O16" s="344"/>
      <c r="P16" s="345"/>
    </row>
    <row r="17" spans="2:16" s="218" customFormat="1" ht="14.25" x14ac:dyDescent="0.15">
      <c r="B17" s="346"/>
      <c r="C17" s="344"/>
      <c r="D17" s="344"/>
      <c r="E17" s="344"/>
      <c r="F17" s="344"/>
      <c r="G17" s="348"/>
      <c r="H17" s="344"/>
      <c r="I17" s="344"/>
      <c r="J17" s="344"/>
      <c r="K17" s="344"/>
      <c r="L17" s="344"/>
      <c r="M17" s="344"/>
      <c r="N17" s="344"/>
      <c r="O17" s="344"/>
      <c r="P17" s="345"/>
    </row>
    <row r="18" spans="2:16" s="218" customFormat="1" ht="14.25" x14ac:dyDescent="0.15">
      <c r="B18" s="346"/>
      <c r="C18" s="344"/>
      <c r="D18" s="344"/>
      <c r="E18" s="344"/>
      <c r="F18" s="344"/>
      <c r="G18" s="348"/>
      <c r="H18" s="344"/>
      <c r="I18" s="344"/>
      <c r="J18" s="344"/>
      <c r="K18" s="344"/>
      <c r="L18" s="344"/>
      <c r="M18" s="344"/>
      <c r="N18" s="344"/>
      <c r="O18" s="344"/>
      <c r="P18" s="345"/>
    </row>
    <row r="19" spans="2:16" s="218" customFormat="1" x14ac:dyDescent="0.15">
      <c r="B19" s="346"/>
      <c r="C19" s="344"/>
      <c r="D19" s="344"/>
      <c r="E19" s="344"/>
      <c r="F19" s="344"/>
      <c r="G19" s="344"/>
      <c r="H19" s="344"/>
      <c r="I19" s="344"/>
      <c r="J19" s="344"/>
      <c r="K19" s="344"/>
      <c r="L19" s="344"/>
      <c r="M19" s="344"/>
      <c r="N19" s="344"/>
      <c r="O19" s="344"/>
      <c r="P19" s="345"/>
    </row>
    <row r="20" spans="2:16" s="218" customFormat="1" ht="14.25" x14ac:dyDescent="0.15">
      <c r="B20" s="346"/>
      <c r="C20" s="344"/>
      <c r="D20" s="344"/>
      <c r="E20" s="344"/>
      <c r="F20" s="344"/>
      <c r="G20" s="348" t="s">
        <v>640</v>
      </c>
      <c r="H20" s="344"/>
      <c r="I20" s="344"/>
      <c r="J20" s="344"/>
      <c r="K20" s="344"/>
      <c r="L20" s="344"/>
      <c r="M20" s="344"/>
      <c r="N20" s="344"/>
      <c r="O20" s="344"/>
      <c r="P20" s="345"/>
    </row>
    <row r="21" spans="2:16" s="218" customFormat="1" ht="14.25" x14ac:dyDescent="0.15">
      <c r="B21" s="346"/>
      <c r="C21" s="344"/>
      <c r="D21" s="344"/>
      <c r="E21" s="344"/>
      <c r="F21" s="344"/>
      <c r="G21" s="348" t="s">
        <v>651</v>
      </c>
      <c r="H21" s="344"/>
      <c r="I21" s="344"/>
      <c r="J21" s="344"/>
      <c r="K21" s="344"/>
      <c r="L21" s="344"/>
      <c r="M21" s="344"/>
      <c r="N21" s="344"/>
      <c r="O21" s="344"/>
      <c r="P21" s="345"/>
    </row>
    <row r="22" spans="2:16" s="218" customFormat="1" ht="14.25" x14ac:dyDescent="0.15">
      <c r="B22" s="346"/>
      <c r="C22" s="344"/>
      <c r="D22" s="344"/>
      <c r="E22" s="344"/>
      <c r="F22" s="344"/>
      <c r="G22" s="348"/>
      <c r="H22" s="344"/>
      <c r="I22" s="344"/>
      <c r="J22" s="344"/>
      <c r="K22" s="344"/>
      <c r="L22" s="344"/>
      <c r="M22" s="344"/>
      <c r="N22" s="344"/>
      <c r="O22" s="344"/>
      <c r="P22" s="345"/>
    </row>
    <row r="23" spans="2:16" s="218" customFormat="1" ht="14.25" x14ac:dyDescent="0.15">
      <c r="B23" s="346"/>
      <c r="C23" s="344"/>
      <c r="D23" s="344"/>
      <c r="E23" s="344"/>
      <c r="F23" s="344"/>
      <c r="G23" s="348"/>
      <c r="H23" s="344"/>
      <c r="I23" s="344"/>
      <c r="J23" s="344"/>
      <c r="K23" s="344"/>
      <c r="L23" s="344"/>
      <c r="M23" s="344"/>
      <c r="N23" s="344"/>
      <c r="O23" s="344"/>
      <c r="P23" s="345"/>
    </row>
    <row r="24" spans="2:16" s="218" customFormat="1" x14ac:dyDescent="0.15">
      <c r="B24" s="346"/>
      <c r="C24" s="344"/>
      <c r="D24" s="344"/>
      <c r="E24" s="344"/>
      <c r="F24" s="344"/>
      <c r="G24" s="344"/>
      <c r="H24" s="344"/>
      <c r="I24" s="344"/>
      <c r="J24" s="344"/>
      <c r="K24" s="344"/>
      <c r="L24" s="344"/>
      <c r="M24" s="344"/>
      <c r="N24" s="344"/>
      <c r="O24" s="344"/>
      <c r="P24" s="345"/>
    </row>
    <row r="25" spans="2:16" s="218" customFormat="1" x14ac:dyDescent="0.15">
      <c r="B25" s="346"/>
      <c r="C25" s="344"/>
      <c r="D25" s="344"/>
      <c r="E25" s="344"/>
      <c r="F25" s="344"/>
      <c r="G25" s="344"/>
      <c r="H25" s="344"/>
      <c r="I25" s="344"/>
      <c r="J25" s="344"/>
      <c r="K25" s="344"/>
      <c r="L25" s="344"/>
      <c r="M25" s="344"/>
      <c r="N25" s="344"/>
      <c r="O25" s="344"/>
      <c r="P25" s="345"/>
    </row>
    <row r="26" spans="2:16" s="218" customFormat="1" ht="14.25" x14ac:dyDescent="0.15">
      <c r="B26" s="346"/>
      <c r="C26" s="344"/>
      <c r="D26" s="344"/>
      <c r="E26" s="344"/>
      <c r="F26" s="344"/>
      <c r="G26" s="348" t="s">
        <v>645</v>
      </c>
      <c r="H26" s="344"/>
      <c r="I26" s="344"/>
      <c r="J26" s="344"/>
      <c r="K26" s="344"/>
      <c r="L26" s="344"/>
      <c r="M26" s="344"/>
      <c r="N26" s="344"/>
      <c r="O26" s="344"/>
      <c r="P26" s="345"/>
    </row>
    <row r="27" spans="2:16" s="218" customFormat="1" ht="14.25" x14ac:dyDescent="0.15">
      <c r="B27" s="346"/>
      <c r="C27" s="344"/>
      <c r="D27" s="344"/>
      <c r="E27" s="344"/>
      <c r="F27" s="344"/>
      <c r="G27" s="348" t="s">
        <v>652</v>
      </c>
      <c r="H27" s="344"/>
      <c r="I27" s="344"/>
      <c r="J27" s="344"/>
      <c r="K27" s="344"/>
      <c r="L27" s="344"/>
      <c r="M27" s="344"/>
      <c r="N27" s="344"/>
      <c r="O27" s="344"/>
      <c r="P27" s="345"/>
    </row>
    <row r="28" spans="2:16" s="218" customFormat="1" x14ac:dyDescent="0.15">
      <c r="B28" s="346"/>
      <c r="C28" s="344"/>
      <c r="D28" s="344"/>
      <c r="E28" s="344"/>
      <c r="F28" s="344"/>
      <c r="G28" s="344"/>
      <c r="H28" s="344"/>
      <c r="I28" s="344"/>
      <c r="J28" s="344"/>
      <c r="K28" s="344"/>
      <c r="L28" s="344"/>
      <c r="M28" s="344"/>
      <c r="N28" s="344"/>
      <c r="O28" s="344"/>
      <c r="P28" s="345"/>
    </row>
    <row r="29" spans="2:16" s="218" customFormat="1" x14ac:dyDescent="0.15">
      <c r="B29" s="346"/>
      <c r="C29" s="344"/>
      <c r="D29" s="344"/>
      <c r="E29" s="344"/>
      <c r="F29" s="344"/>
      <c r="G29" s="344"/>
      <c r="H29" s="344"/>
      <c r="I29" s="344"/>
      <c r="J29" s="344"/>
      <c r="K29" s="344"/>
      <c r="L29" s="344"/>
      <c r="M29" s="344"/>
      <c r="N29" s="344"/>
      <c r="O29" s="344"/>
      <c r="P29" s="345"/>
    </row>
    <row r="30" spans="2:16" s="218" customFormat="1" ht="12.75" thickBot="1" x14ac:dyDescent="0.2">
      <c r="B30" s="349"/>
      <c r="C30" s="350"/>
      <c r="D30" s="350"/>
      <c r="E30" s="350"/>
      <c r="F30" s="350"/>
      <c r="G30" s="350"/>
      <c r="H30" s="350"/>
      <c r="I30" s="350"/>
      <c r="J30" s="350"/>
      <c r="K30" s="350"/>
      <c r="L30" s="350"/>
      <c r="M30" s="350"/>
      <c r="N30" s="350"/>
      <c r="O30" s="350"/>
      <c r="P30" s="351"/>
    </row>
    <row r="31" spans="2:16" s="218" customFormat="1" x14ac:dyDescent="0.15"/>
    <row r="32" spans="2:16" s="218" customFormat="1" ht="17.25" x14ac:dyDescent="0.15">
      <c r="B32" s="339" t="s">
        <v>286</v>
      </c>
    </row>
    <row r="33" s="218" customFormat="1" x14ac:dyDescent="0.15"/>
    <row r="34" s="218" customFormat="1" x14ac:dyDescent="0.15"/>
    <row r="35" s="218" customFormat="1" x14ac:dyDescent="0.15"/>
    <row r="36" s="218" customFormat="1" x14ac:dyDescent="0.15"/>
    <row r="37" s="218" customFormat="1" x14ac:dyDescent="0.15"/>
    <row r="38" s="218" customFormat="1" x14ac:dyDescent="0.15"/>
    <row r="39" s="218" customFormat="1" x14ac:dyDescent="0.15"/>
    <row r="40" s="218" customFormat="1" x14ac:dyDescent="0.15"/>
    <row r="41" s="218" customFormat="1" x14ac:dyDescent="0.15"/>
    <row r="42" s="218" customFormat="1" x14ac:dyDescent="0.15"/>
    <row r="43" s="218" customFormat="1" x14ac:dyDescent="0.15"/>
    <row r="44" s="218" customFormat="1" x14ac:dyDescent="0.15"/>
    <row r="45" s="218" customFormat="1" x14ac:dyDescent="0.15"/>
  </sheetData>
  <phoneticPr fontId="3"/>
  <pageMargins left="0.75" right="0.75" top="1" bottom="1" header="0.51200000000000001" footer="0.51200000000000001"/>
  <pageSetup paperSize="9"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W62"/>
  <sheetViews>
    <sheetView workbookViewId="0">
      <pane xSplit="3" ySplit="5" topLeftCell="D6" activePane="bottomRight" state="frozen"/>
      <selection activeCell="C19" sqref="C19:C26"/>
      <selection pane="topRight" activeCell="C19" sqref="C19:C26"/>
      <selection pane="bottomLeft" activeCell="C19" sqref="C19:C26"/>
      <selection pane="bottomRight" activeCell="G26" sqref="G26"/>
    </sheetView>
  </sheetViews>
  <sheetFormatPr defaultRowHeight="12" x14ac:dyDescent="0.15"/>
  <cols>
    <col min="1" max="1" width="10.28515625" customWidth="1"/>
    <col min="2" max="2" width="4.140625" customWidth="1"/>
    <col min="3" max="3" width="19.140625" customWidth="1"/>
    <col min="9" max="10" width="11.85546875" bestFit="1" customWidth="1"/>
  </cols>
  <sheetData>
    <row r="4" spans="1:23" x14ac:dyDescent="0.15">
      <c r="D4" t="s">
        <v>92</v>
      </c>
      <c r="H4" t="s">
        <v>142</v>
      </c>
      <c r="N4" t="s">
        <v>139</v>
      </c>
      <c r="R4" t="s">
        <v>140</v>
      </c>
    </row>
    <row r="5" spans="1:23" x14ac:dyDescent="0.15">
      <c r="A5" t="s">
        <v>64</v>
      </c>
      <c r="B5" t="s">
        <v>420</v>
      </c>
      <c r="D5" t="s">
        <v>88</v>
      </c>
      <c r="E5" t="s">
        <v>585</v>
      </c>
      <c r="F5" t="s">
        <v>137</v>
      </c>
      <c r="G5" t="s">
        <v>95</v>
      </c>
      <c r="H5" t="s">
        <v>91</v>
      </c>
      <c r="I5" t="s">
        <v>89</v>
      </c>
      <c r="J5" t="s">
        <v>93</v>
      </c>
      <c r="K5" t="s">
        <v>135</v>
      </c>
      <c r="L5" t="s">
        <v>137</v>
      </c>
      <c r="M5" t="s">
        <v>292</v>
      </c>
      <c r="N5" t="s">
        <v>93</v>
      </c>
      <c r="O5" t="s">
        <v>135</v>
      </c>
      <c r="P5" t="s">
        <v>137</v>
      </c>
      <c r="Q5" t="s">
        <v>292</v>
      </c>
      <c r="R5" t="s">
        <v>91</v>
      </c>
      <c r="S5" t="s">
        <v>89</v>
      </c>
      <c r="T5" t="s">
        <v>93</v>
      </c>
      <c r="U5" t="s">
        <v>135</v>
      </c>
      <c r="V5" t="s">
        <v>137</v>
      </c>
      <c r="W5" t="s">
        <v>292</v>
      </c>
    </row>
    <row r="6" spans="1:23" x14ac:dyDescent="0.15">
      <c r="A6" s="225" t="s">
        <v>55</v>
      </c>
      <c r="B6" t="s">
        <v>55</v>
      </c>
      <c r="C6" t="s">
        <v>351</v>
      </c>
      <c r="H6" s="2">
        <f>H27建設io!A8</f>
        <v>0</v>
      </c>
      <c r="I6" s="216">
        <f>H6*H27係数一覧!E6</f>
        <v>0</v>
      </c>
      <c r="J6" s="216">
        <f t="array" ref="J6:J42">MMULT(H27逆行列!C5:AM41,H27建設計算!I6:I42)</f>
        <v>0</v>
      </c>
      <c r="K6" s="216">
        <f>J6*H27係数一覧!D6</f>
        <v>0</v>
      </c>
      <c r="L6" s="216">
        <f>J6*H27係数一覧!C6</f>
        <v>0</v>
      </c>
      <c r="M6" s="216">
        <f>J6*H27雇用表!O6</f>
        <v>0</v>
      </c>
      <c r="N6" s="2">
        <f>D6+J6</f>
        <v>0</v>
      </c>
      <c r="O6" s="2">
        <f>E6+K6</f>
        <v>0</v>
      </c>
      <c r="P6" s="2">
        <f>F6+L6</f>
        <v>0</v>
      </c>
      <c r="Q6" s="2">
        <f>G6+M6</f>
        <v>0</v>
      </c>
      <c r="R6" s="2">
        <f>R$43*H27係数一覧!H6</f>
        <v>0</v>
      </c>
      <c r="S6" s="2">
        <f>R6*H27係数一覧!E6</f>
        <v>0</v>
      </c>
      <c r="T6" s="216">
        <f t="array" ref="T6:T42">MMULT(H27逆行列!C5:AM41,S6:S42)</f>
        <v>0</v>
      </c>
      <c r="U6" s="216">
        <f>T6*H27係数一覧!D6</f>
        <v>0</v>
      </c>
      <c r="V6" s="216">
        <f>T6*H27係数一覧!C6</f>
        <v>0</v>
      </c>
      <c r="W6" s="216">
        <f>T6*H27雇用表!O6</f>
        <v>0</v>
      </c>
    </row>
    <row r="7" spans="1:23" x14ac:dyDescent="0.15">
      <c r="A7" s="225" t="s">
        <v>56</v>
      </c>
      <c r="B7" t="s">
        <v>60</v>
      </c>
      <c r="C7" t="s">
        <v>66</v>
      </c>
      <c r="H7" s="2">
        <f>H27建設io!A9</f>
        <v>0</v>
      </c>
      <c r="I7" s="216">
        <f>H7*H27係数一覧!E7</f>
        <v>0</v>
      </c>
      <c r="J7" s="216">
        <v>0</v>
      </c>
      <c r="K7" s="216">
        <f>J7*H27係数一覧!D7</f>
        <v>0</v>
      </c>
      <c r="L7" s="216">
        <f>J7*H27係数一覧!C7</f>
        <v>0</v>
      </c>
      <c r="M7" s="216">
        <f>J7*H27雇用表!O7</f>
        <v>0</v>
      </c>
      <c r="N7" s="2">
        <f t="shared" ref="N7:N42" si="0">D7+J7</f>
        <v>0</v>
      </c>
      <c r="O7" s="2">
        <f t="shared" ref="O7:O42" si="1">E7+K7</f>
        <v>0</v>
      </c>
      <c r="P7" s="2">
        <f t="shared" ref="P7:P42" si="2">F7+L7</f>
        <v>0</v>
      </c>
      <c r="Q7" s="2">
        <f t="shared" ref="Q7:Q42" si="3">G7+M7</f>
        <v>0</v>
      </c>
      <c r="R7" s="2">
        <f>R$43*H27係数一覧!H7</f>
        <v>0</v>
      </c>
      <c r="S7" s="2">
        <f>R7*H27係数一覧!E7</f>
        <v>0</v>
      </c>
      <c r="T7" s="216">
        <v>0</v>
      </c>
      <c r="U7" s="216">
        <f>T7*H27係数一覧!D7</f>
        <v>0</v>
      </c>
      <c r="V7" s="216">
        <f>T7*H27係数一覧!C7</f>
        <v>0</v>
      </c>
      <c r="W7" s="216">
        <f>T7*H27雇用表!O7</f>
        <v>0</v>
      </c>
    </row>
    <row r="8" spans="1:23" x14ac:dyDescent="0.15">
      <c r="A8" s="225" t="s">
        <v>57</v>
      </c>
      <c r="B8" t="s">
        <v>35</v>
      </c>
      <c r="C8" t="s">
        <v>352</v>
      </c>
      <c r="H8" s="2">
        <f>H27建設io!A10</f>
        <v>0</v>
      </c>
      <c r="I8" s="216">
        <f>H8*H27係数一覧!E8</f>
        <v>0</v>
      </c>
      <c r="J8" s="216">
        <v>0</v>
      </c>
      <c r="K8" s="216">
        <f>J8*H27係数一覧!D8</f>
        <v>0</v>
      </c>
      <c r="L8" s="216">
        <f>J8*H27係数一覧!C8</f>
        <v>0</v>
      </c>
      <c r="M8" s="216">
        <f>J8*H27雇用表!O8</f>
        <v>0</v>
      </c>
      <c r="N8" s="2">
        <f t="shared" si="0"/>
        <v>0</v>
      </c>
      <c r="O8" s="2">
        <f t="shared" si="1"/>
        <v>0</v>
      </c>
      <c r="P8" s="2">
        <f t="shared" si="2"/>
        <v>0</v>
      </c>
      <c r="Q8" s="2">
        <f t="shared" si="3"/>
        <v>0</v>
      </c>
      <c r="R8" s="2">
        <f>R$43*H27係数一覧!H8</f>
        <v>0</v>
      </c>
      <c r="S8" s="2">
        <f>R8*H27係数一覧!E8</f>
        <v>0</v>
      </c>
      <c r="T8" s="216">
        <v>0</v>
      </c>
      <c r="U8" s="216">
        <f>T8*H27係数一覧!D8</f>
        <v>0</v>
      </c>
      <c r="V8" s="216">
        <f>T8*H27係数一覧!C8</f>
        <v>0</v>
      </c>
      <c r="W8" s="216">
        <f>T8*H27雇用表!O8</f>
        <v>0</v>
      </c>
    </row>
    <row r="9" spans="1:23" x14ac:dyDescent="0.15">
      <c r="A9" s="225" t="s">
        <v>57</v>
      </c>
      <c r="B9" t="s">
        <v>38</v>
      </c>
      <c r="C9" t="s">
        <v>353</v>
      </c>
      <c r="H9" s="2">
        <f>H27建設io!A11</f>
        <v>0</v>
      </c>
      <c r="I9" s="216">
        <f>H9*H27係数一覧!E9</f>
        <v>0</v>
      </c>
      <c r="J9" s="216">
        <v>0</v>
      </c>
      <c r="K9" s="216">
        <f>J9*H27係数一覧!D9</f>
        <v>0</v>
      </c>
      <c r="L9" s="216">
        <f>J9*H27係数一覧!C9</f>
        <v>0</v>
      </c>
      <c r="M9" s="216">
        <f>J9*H27雇用表!O9</f>
        <v>0</v>
      </c>
      <c r="N9" s="2">
        <f t="shared" si="0"/>
        <v>0</v>
      </c>
      <c r="O9" s="2">
        <f t="shared" si="1"/>
        <v>0</v>
      </c>
      <c r="P9" s="2">
        <f t="shared" si="2"/>
        <v>0</v>
      </c>
      <c r="Q9" s="2">
        <f t="shared" si="3"/>
        <v>0</v>
      </c>
      <c r="R9" s="2">
        <f>R$43*H27係数一覧!H9</f>
        <v>0</v>
      </c>
      <c r="S9" s="2">
        <f>R9*H27係数一覧!E9</f>
        <v>0</v>
      </c>
      <c r="T9" s="216">
        <v>0</v>
      </c>
      <c r="U9" s="216">
        <f>T9*H27係数一覧!D9</f>
        <v>0</v>
      </c>
      <c r="V9" s="216">
        <f>T9*H27係数一覧!C9</f>
        <v>0</v>
      </c>
      <c r="W9" s="216">
        <f>T9*H27雇用表!O9</f>
        <v>0</v>
      </c>
    </row>
    <row r="10" spans="1:23" x14ac:dyDescent="0.15">
      <c r="A10" s="225" t="s">
        <v>57</v>
      </c>
      <c r="B10" t="s">
        <v>39</v>
      </c>
      <c r="C10" t="s">
        <v>69</v>
      </c>
      <c r="H10" s="2">
        <f>H27建設io!A12</f>
        <v>0</v>
      </c>
      <c r="I10" s="216">
        <f>H10*H27係数一覧!E10</f>
        <v>0</v>
      </c>
      <c r="J10" s="216">
        <v>0</v>
      </c>
      <c r="K10" s="216">
        <f>J10*H27係数一覧!D10</f>
        <v>0</v>
      </c>
      <c r="L10" s="216">
        <f>J10*H27係数一覧!C10</f>
        <v>0</v>
      </c>
      <c r="M10" s="216">
        <f>J10*H27雇用表!O10</f>
        <v>0</v>
      </c>
      <c r="N10" s="2">
        <f t="shared" si="0"/>
        <v>0</v>
      </c>
      <c r="O10" s="2">
        <f t="shared" si="1"/>
        <v>0</v>
      </c>
      <c r="P10" s="2">
        <f t="shared" si="2"/>
        <v>0</v>
      </c>
      <c r="Q10" s="2">
        <f t="shared" si="3"/>
        <v>0</v>
      </c>
      <c r="R10" s="2">
        <f>R$43*H27係数一覧!H10</f>
        <v>0</v>
      </c>
      <c r="S10" s="2">
        <f>R10*H27係数一覧!E10</f>
        <v>0</v>
      </c>
      <c r="T10" s="216">
        <v>0</v>
      </c>
      <c r="U10" s="216">
        <f>T10*H27係数一覧!D10</f>
        <v>0</v>
      </c>
      <c r="V10" s="216">
        <f>T10*H27係数一覧!C10</f>
        <v>0</v>
      </c>
      <c r="W10" s="216">
        <f>T10*H27雇用表!O10</f>
        <v>0</v>
      </c>
    </row>
    <row r="11" spans="1:23" x14ac:dyDescent="0.15">
      <c r="A11" s="225" t="s">
        <v>57</v>
      </c>
      <c r="B11" t="s">
        <v>40</v>
      </c>
      <c r="C11" t="s">
        <v>354</v>
      </c>
      <c r="H11" s="2">
        <f>H27建設io!A13</f>
        <v>0</v>
      </c>
      <c r="I11" s="216">
        <f>H11*H27係数一覧!E11</f>
        <v>0</v>
      </c>
      <c r="J11" s="216">
        <v>0</v>
      </c>
      <c r="K11" s="216">
        <f>J11*H27係数一覧!D11</f>
        <v>0</v>
      </c>
      <c r="L11" s="216">
        <f>J11*H27係数一覧!C11</f>
        <v>0</v>
      </c>
      <c r="M11" s="216">
        <f>J11*H27雇用表!O11</f>
        <v>0</v>
      </c>
      <c r="N11" s="2">
        <f t="shared" si="0"/>
        <v>0</v>
      </c>
      <c r="O11" s="2">
        <f t="shared" si="1"/>
        <v>0</v>
      </c>
      <c r="P11" s="2">
        <f t="shared" si="2"/>
        <v>0</v>
      </c>
      <c r="Q11" s="2">
        <f t="shared" si="3"/>
        <v>0</v>
      </c>
      <c r="R11" s="2">
        <f>R$43*H27係数一覧!H11</f>
        <v>0</v>
      </c>
      <c r="S11" s="2">
        <f>R11*H27係数一覧!E11</f>
        <v>0</v>
      </c>
      <c r="T11" s="216">
        <v>0</v>
      </c>
      <c r="U11" s="216">
        <f>T11*H27係数一覧!D11</f>
        <v>0</v>
      </c>
      <c r="V11" s="216">
        <f>T11*H27係数一覧!C11</f>
        <v>0</v>
      </c>
      <c r="W11" s="216">
        <f>T11*H27雇用表!O11</f>
        <v>0</v>
      </c>
    </row>
    <row r="12" spans="1:23" x14ac:dyDescent="0.15">
      <c r="A12" s="225" t="s">
        <v>57</v>
      </c>
      <c r="B12" t="s">
        <v>41</v>
      </c>
      <c r="C12" t="s">
        <v>355</v>
      </c>
      <c r="H12" s="2">
        <f>H27建設io!A14</f>
        <v>0</v>
      </c>
      <c r="I12" s="216">
        <f>H12*H27係数一覧!E12</f>
        <v>0</v>
      </c>
      <c r="J12" s="216">
        <v>0</v>
      </c>
      <c r="K12" s="216">
        <f>J12*H27係数一覧!D12</f>
        <v>0</v>
      </c>
      <c r="L12" s="216">
        <f>J12*H27係数一覧!C12</f>
        <v>0</v>
      </c>
      <c r="M12" s="216">
        <f>J12*H27雇用表!O12</f>
        <v>0</v>
      </c>
      <c r="N12" s="2">
        <f t="shared" si="0"/>
        <v>0</v>
      </c>
      <c r="O12" s="2">
        <f t="shared" si="1"/>
        <v>0</v>
      </c>
      <c r="P12" s="2">
        <f t="shared" si="2"/>
        <v>0</v>
      </c>
      <c r="Q12" s="2">
        <f t="shared" si="3"/>
        <v>0</v>
      </c>
      <c r="R12" s="2">
        <f>R$43*H27係数一覧!H12</f>
        <v>0</v>
      </c>
      <c r="S12" s="2">
        <f>R12*H27係数一覧!E12</f>
        <v>0</v>
      </c>
      <c r="T12" s="216">
        <v>0</v>
      </c>
      <c r="U12" s="216">
        <f>T12*H27係数一覧!D12</f>
        <v>0</v>
      </c>
      <c r="V12" s="216">
        <f>T12*H27係数一覧!C12</f>
        <v>0</v>
      </c>
      <c r="W12" s="216">
        <f>T12*H27雇用表!O12</f>
        <v>0</v>
      </c>
    </row>
    <row r="13" spans="1:23" x14ac:dyDescent="0.15">
      <c r="A13" s="225" t="s">
        <v>57</v>
      </c>
      <c r="B13" t="s">
        <v>42</v>
      </c>
      <c r="C13" t="s">
        <v>356</v>
      </c>
      <c r="H13" s="2">
        <f>H27建設io!A15</f>
        <v>0</v>
      </c>
      <c r="I13" s="216">
        <f>H13*H27係数一覧!E13</f>
        <v>0</v>
      </c>
      <c r="J13" s="216">
        <v>0</v>
      </c>
      <c r="K13" s="216">
        <f>J13*H27係数一覧!D13</f>
        <v>0</v>
      </c>
      <c r="L13" s="216">
        <f>J13*H27係数一覧!C13</f>
        <v>0</v>
      </c>
      <c r="M13" s="216">
        <f>J13*H27雇用表!O13</f>
        <v>0</v>
      </c>
      <c r="N13" s="2">
        <f t="shared" si="0"/>
        <v>0</v>
      </c>
      <c r="O13" s="2">
        <f t="shared" si="1"/>
        <v>0</v>
      </c>
      <c r="P13" s="2">
        <f t="shared" si="2"/>
        <v>0</v>
      </c>
      <c r="Q13" s="2">
        <f t="shared" si="3"/>
        <v>0</v>
      </c>
      <c r="R13" s="2">
        <f>R$43*H27係数一覧!H13</f>
        <v>0</v>
      </c>
      <c r="S13" s="2">
        <f>R13*H27係数一覧!E13</f>
        <v>0</v>
      </c>
      <c r="T13" s="216">
        <v>0</v>
      </c>
      <c r="U13" s="216">
        <f>T13*H27係数一覧!D13</f>
        <v>0</v>
      </c>
      <c r="V13" s="216">
        <f>T13*H27係数一覧!C13</f>
        <v>0</v>
      </c>
      <c r="W13" s="216">
        <f>T13*H27雇用表!O13</f>
        <v>0</v>
      </c>
    </row>
    <row r="14" spans="1:23" x14ac:dyDescent="0.15">
      <c r="A14" s="225" t="s">
        <v>57</v>
      </c>
      <c r="B14" t="s">
        <v>43</v>
      </c>
      <c r="C14" t="s">
        <v>357</v>
      </c>
      <c r="H14" s="2">
        <f>H27建設io!A16</f>
        <v>0</v>
      </c>
      <c r="I14" s="216">
        <f>H14*H27係数一覧!E14</f>
        <v>0</v>
      </c>
      <c r="J14" s="216">
        <v>0</v>
      </c>
      <c r="K14" s="216">
        <f>J14*H27係数一覧!D14</f>
        <v>0</v>
      </c>
      <c r="L14" s="216">
        <f>J14*H27係数一覧!C14</f>
        <v>0</v>
      </c>
      <c r="M14" s="216">
        <f>J14*H27雇用表!O14</f>
        <v>0</v>
      </c>
      <c r="N14" s="2">
        <f t="shared" si="0"/>
        <v>0</v>
      </c>
      <c r="O14" s="2">
        <f t="shared" si="1"/>
        <v>0</v>
      </c>
      <c r="P14" s="2">
        <f t="shared" si="2"/>
        <v>0</v>
      </c>
      <c r="Q14" s="2">
        <f t="shared" si="3"/>
        <v>0</v>
      </c>
      <c r="R14" s="2">
        <f>R$43*H27係数一覧!H14</f>
        <v>0</v>
      </c>
      <c r="S14" s="2">
        <f>R14*H27係数一覧!E14</f>
        <v>0</v>
      </c>
      <c r="T14" s="216">
        <v>0</v>
      </c>
      <c r="U14" s="216">
        <f>T14*H27係数一覧!D14</f>
        <v>0</v>
      </c>
      <c r="V14" s="216">
        <f>T14*H27係数一覧!C14</f>
        <v>0</v>
      </c>
      <c r="W14" s="216">
        <f>T14*H27雇用表!O14</f>
        <v>0</v>
      </c>
    </row>
    <row r="15" spans="1:23" x14ac:dyDescent="0.15">
      <c r="A15" s="225" t="s">
        <v>57</v>
      </c>
      <c r="B15" t="s">
        <v>44</v>
      </c>
      <c r="C15" t="s">
        <v>358</v>
      </c>
      <c r="H15" s="2">
        <f>H27建設io!A17</f>
        <v>0</v>
      </c>
      <c r="I15" s="216">
        <f>H15*H27係数一覧!E15</f>
        <v>0</v>
      </c>
      <c r="J15" s="216">
        <v>0</v>
      </c>
      <c r="K15" s="216">
        <f>J15*H27係数一覧!D15</f>
        <v>0</v>
      </c>
      <c r="L15" s="216">
        <f>J15*H27係数一覧!C15</f>
        <v>0</v>
      </c>
      <c r="M15" s="216">
        <f>J15*H27雇用表!O15</f>
        <v>0</v>
      </c>
      <c r="N15" s="2">
        <f t="shared" si="0"/>
        <v>0</v>
      </c>
      <c r="O15" s="2">
        <f t="shared" si="1"/>
        <v>0</v>
      </c>
      <c r="P15" s="2">
        <f t="shared" si="2"/>
        <v>0</v>
      </c>
      <c r="Q15" s="2">
        <f t="shared" si="3"/>
        <v>0</v>
      </c>
      <c r="R15" s="2">
        <f>R$43*H27係数一覧!H15</f>
        <v>0</v>
      </c>
      <c r="S15" s="2">
        <f>R15*H27係数一覧!E15</f>
        <v>0</v>
      </c>
      <c r="T15" s="216">
        <v>0</v>
      </c>
      <c r="U15" s="216">
        <f>T15*H27係数一覧!D15</f>
        <v>0</v>
      </c>
      <c r="V15" s="216">
        <f>T15*H27係数一覧!C15</f>
        <v>0</v>
      </c>
      <c r="W15" s="216">
        <f>T15*H27雇用表!O15</f>
        <v>0</v>
      </c>
    </row>
    <row r="16" spans="1:23" x14ac:dyDescent="0.15">
      <c r="A16" s="225" t="s">
        <v>57</v>
      </c>
      <c r="B16" t="s">
        <v>45</v>
      </c>
      <c r="C16" t="s">
        <v>359</v>
      </c>
      <c r="H16" s="2">
        <f>H27建設io!A18</f>
        <v>0</v>
      </c>
      <c r="I16" s="216">
        <f>H16*H27係数一覧!E16</f>
        <v>0</v>
      </c>
      <c r="J16" s="216">
        <v>0</v>
      </c>
      <c r="K16" s="216">
        <f>J16*H27係数一覧!D16</f>
        <v>0</v>
      </c>
      <c r="L16" s="216">
        <f>J16*H27係数一覧!C16</f>
        <v>0</v>
      </c>
      <c r="M16" s="216">
        <f>J16*H27雇用表!O16</f>
        <v>0</v>
      </c>
      <c r="N16" s="2">
        <f t="shared" si="0"/>
        <v>0</v>
      </c>
      <c r="O16" s="2">
        <f t="shared" si="1"/>
        <v>0</v>
      </c>
      <c r="P16" s="2">
        <f t="shared" si="2"/>
        <v>0</v>
      </c>
      <c r="Q16" s="2">
        <f t="shared" si="3"/>
        <v>0</v>
      </c>
      <c r="R16" s="2">
        <f>R$43*H27係数一覧!H16</f>
        <v>0</v>
      </c>
      <c r="S16" s="2">
        <f>R16*H27係数一覧!E16</f>
        <v>0</v>
      </c>
      <c r="T16" s="216">
        <v>0</v>
      </c>
      <c r="U16" s="216">
        <f>T16*H27係数一覧!D16</f>
        <v>0</v>
      </c>
      <c r="V16" s="216">
        <f>T16*H27係数一覧!C16</f>
        <v>0</v>
      </c>
      <c r="W16" s="216">
        <f>T16*H27雇用表!O16</f>
        <v>0</v>
      </c>
    </row>
    <row r="17" spans="1:23" x14ac:dyDescent="0.15">
      <c r="A17" s="225" t="s">
        <v>57</v>
      </c>
      <c r="B17" t="s">
        <v>46</v>
      </c>
      <c r="C17" t="s">
        <v>360</v>
      </c>
      <c r="H17" s="2">
        <f>H27建設io!A19</f>
        <v>0</v>
      </c>
      <c r="I17" s="216">
        <f>H17*H27係数一覧!E17</f>
        <v>0</v>
      </c>
      <c r="J17" s="216">
        <v>0</v>
      </c>
      <c r="K17" s="216">
        <f>J17*H27係数一覧!D17</f>
        <v>0</v>
      </c>
      <c r="L17" s="216">
        <f>J17*H27係数一覧!C17</f>
        <v>0</v>
      </c>
      <c r="M17" s="216">
        <f>J17*H27雇用表!O17</f>
        <v>0</v>
      </c>
      <c r="N17" s="2">
        <f t="shared" si="0"/>
        <v>0</v>
      </c>
      <c r="O17" s="2">
        <f t="shared" si="1"/>
        <v>0</v>
      </c>
      <c r="P17" s="2">
        <f t="shared" si="2"/>
        <v>0</v>
      </c>
      <c r="Q17" s="2">
        <f t="shared" si="3"/>
        <v>0</v>
      </c>
      <c r="R17" s="2">
        <f>R$43*H27係数一覧!H17</f>
        <v>0</v>
      </c>
      <c r="S17" s="2">
        <f>R17*H27係数一覧!E17</f>
        <v>0</v>
      </c>
      <c r="T17" s="216">
        <v>0</v>
      </c>
      <c r="U17" s="216">
        <f>T17*H27係数一覧!D17</f>
        <v>0</v>
      </c>
      <c r="V17" s="216">
        <f>T17*H27係数一覧!C17</f>
        <v>0</v>
      </c>
      <c r="W17" s="216">
        <f>T17*H27雇用表!O17</f>
        <v>0</v>
      </c>
    </row>
    <row r="18" spans="1:23" x14ac:dyDescent="0.15">
      <c r="A18" s="225" t="s">
        <v>57</v>
      </c>
      <c r="B18" t="s">
        <v>47</v>
      </c>
      <c r="C18" t="s">
        <v>361</v>
      </c>
      <c r="H18" s="2">
        <f>H27建設io!A20</f>
        <v>0</v>
      </c>
      <c r="I18" s="216">
        <f>H18*H27係数一覧!E18</f>
        <v>0</v>
      </c>
      <c r="J18" s="216">
        <v>0</v>
      </c>
      <c r="K18" s="216">
        <f>J18*H27係数一覧!D18</f>
        <v>0</v>
      </c>
      <c r="L18" s="216">
        <f>J18*H27係数一覧!C18</f>
        <v>0</v>
      </c>
      <c r="M18" s="216">
        <f>J18*H27雇用表!O18</f>
        <v>0</v>
      </c>
      <c r="N18" s="2">
        <f t="shared" si="0"/>
        <v>0</v>
      </c>
      <c r="O18" s="2">
        <f t="shared" si="1"/>
        <v>0</v>
      </c>
      <c r="P18" s="2">
        <f t="shared" si="2"/>
        <v>0</v>
      </c>
      <c r="Q18" s="2">
        <f t="shared" si="3"/>
        <v>0</v>
      </c>
      <c r="R18" s="2">
        <f>R$43*H27係数一覧!H18</f>
        <v>0</v>
      </c>
      <c r="S18" s="2">
        <f>R18*H27係数一覧!E18</f>
        <v>0</v>
      </c>
      <c r="T18" s="216">
        <v>0</v>
      </c>
      <c r="U18" s="216">
        <f>T18*H27係数一覧!D18</f>
        <v>0</v>
      </c>
      <c r="V18" s="216">
        <f>T18*H27係数一覧!C18</f>
        <v>0</v>
      </c>
      <c r="W18" s="216">
        <f>T18*H27雇用表!O18</f>
        <v>0</v>
      </c>
    </row>
    <row r="19" spans="1:23" x14ac:dyDescent="0.15">
      <c r="A19" s="225" t="s">
        <v>57</v>
      </c>
      <c r="B19" t="s">
        <v>48</v>
      </c>
      <c r="C19" t="s">
        <v>362</v>
      </c>
      <c r="H19" s="2">
        <f>H27建設io!A21</f>
        <v>0</v>
      </c>
      <c r="I19" s="216">
        <f>H19*H27係数一覧!E19</f>
        <v>0</v>
      </c>
      <c r="J19" s="216">
        <v>0</v>
      </c>
      <c r="K19" s="216">
        <f>J19*H27係数一覧!D19</f>
        <v>0</v>
      </c>
      <c r="L19" s="216">
        <f>J19*H27係数一覧!C19</f>
        <v>0</v>
      </c>
      <c r="M19" s="216">
        <f>J19*H27雇用表!O19</f>
        <v>0</v>
      </c>
      <c r="N19" s="2">
        <f t="shared" si="0"/>
        <v>0</v>
      </c>
      <c r="O19" s="2">
        <f t="shared" si="1"/>
        <v>0</v>
      </c>
      <c r="P19" s="2">
        <f t="shared" si="2"/>
        <v>0</v>
      </c>
      <c r="Q19" s="2">
        <f t="shared" si="3"/>
        <v>0</v>
      </c>
      <c r="R19" s="2">
        <f>R$43*H27係数一覧!H19</f>
        <v>0</v>
      </c>
      <c r="S19" s="2">
        <f>R19*H27係数一覧!E19</f>
        <v>0</v>
      </c>
      <c r="T19" s="216">
        <v>0</v>
      </c>
      <c r="U19" s="216">
        <f>T19*H27係数一覧!D19</f>
        <v>0</v>
      </c>
      <c r="V19" s="216">
        <f>T19*H27係数一覧!C19</f>
        <v>0</v>
      </c>
      <c r="W19" s="216">
        <f>T19*H27雇用表!O19</f>
        <v>0</v>
      </c>
    </row>
    <row r="20" spans="1:23" x14ac:dyDescent="0.15">
      <c r="A20" s="225" t="s">
        <v>57</v>
      </c>
      <c r="B20" t="s">
        <v>49</v>
      </c>
      <c r="C20" t="s">
        <v>363</v>
      </c>
      <c r="H20" s="2">
        <f>H27建設io!A22</f>
        <v>0</v>
      </c>
      <c r="I20" s="216">
        <f>H20*H27係数一覧!E20</f>
        <v>0</v>
      </c>
      <c r="J20" s="216">
        <v>0</v>
      </c>
      <c r="K20" s="216">
        <f>J20*H27係数一覧!D20</f>
        <v>0</v>
      </c>
      <c r="L20" s="216">
        <f>J20*H27係数一覧!C20</f>
        <v>0</v>
      </c>
      <c r="M20" s="216">
        <f>J20*H27雇用表!O20</f>
        <v>0</v>
      </c>
      <c r="N20" s="2">
        <f t="shared" si="0"/>
        <v>0</v>
      </c>
      <c r="O20" s="2">
        <f t="shared" si="1"/>
        <v>0</v>
      </c>
      <c r="P20" s="2">
        <f t="shared" si="2"/>
        <v>0</v>
      </c>
      <c r="Q20" s="2">
        <f t="shared" si="3"/>
        <v>0</v>
      </c>
      <c r="R20" s="2">
        <f>R$43*H27係数一覧!H20</f>
        <v>0</v>
      </c>
      <c r="S20" s="2">
        <f>R20*H27係数一覧!E20</f>
        <v>0</v>
      </c>
      <c r="T20" s="216">
        <v>0</v>
      </c>
      <c r="U20" s="216">
        <f>T20*H27係数一覧!D20</f>
        <v>0</v>
      </c>
      <c r="V20" s="216">
        <f>T20*H27係数一覧!C20</f>
        <v>0</v>
      </c>
      <c r="W20" s="216">
        <f>T20*H27雇用表!O20</f>
        <v>0</v>
      </c>
    </row>
    <row r="21" spans="1:23" x14ac:dyDescent="0.15">
      <c r="A21" s="225" t="s">
        <v>57</v>
      </c>
      <c r="B21" t="s">
        <v>50</v>
      </c>
      <c r="C21" t="s">
        <v>78</v>
      </c>
      <c r="H21" s="2">
        <f>H27建設io!A23</f>
        <v>0</v>
      </c>
      <c r="I21" s="216">
        <f>H21*H27係数一覧!E21</f>
        <v>0</v>
      </c>
      <c r="J21" s="216">
        <v>0</v>
      </c>
      <c r="K21" s="216">
        <f>J21*H27係数一覧!D21</f>
        <v>0</v>
      </c>
      <c r="L21" s="216">
        <f>J21*H27係数一覧!C21</f>
        <v>0</v>
      </c>
      <c r="M21" s="216">
        <f>J21*H27雇用表!O21</f>
        <v>0</v>
      </c>
      <c r="N21" s="2">
        <f t="shared" si="0"/>
        <v>0</v>
      </c>
      <c r="O21" s="2">
        <f t="shared" si="1"/>
        <v>0</v>
      </c>
      <c r="P21" s="2">
        <f t="shared" si="2"/>
        <v>0</v>
      </c>
      <c r="Q21" s="2">
        <f t="shared" si="3"/>
        <v>0</v>
      </c>
      <c r="R21" s="2">
        <f>R$43*H27係数一覧!H21</f>
        <v>0</v>
      </c>
      <c r="S21" s="2">
        <f>R21*H27係数一覧!E21</f>
        <v>0</v>
      </c>
      <c r="T21" s="216">
        <v>0</v>
      </c>
      <c r="U21" s="216">
        <f>T21*H27係数一覧!D21</f>
        <v>0</v>
      </c>
      <c r="V21" s="216">
        <f>T21*H27係数一覧!C21</f>
        <v>0</v>
      </c>
      <c r="W21" s="216">
        <f>T21*H27雇用表!O21</f>
        <v>0</v>
      </c>
    </row>
    <row r="22" spans="1:23" x14ac:dyDescent="0.15">
      <c r="A22" s="225" t="s">
        <v>57</v>
      </c>
      <c r="B22" t="s">
        <v>51</v>
      </c>
      <c r="C22" t="s">
        <v>364</v>
      </c>
      <c r="H22" s="2">
        <f>H27建設io!A24</f>
        <v>0</v>
      </c>
      <c r="I22" s="216">
        <f>H22*H27係数一覧!E22</f>
        <v>0</v>
      </c>
      <c r="J22" s="216">
        <v>0</v>
      </c>
      <c r="K22" s="216">
        <f>J22*H27係数一覧!D22</f>
        <v>0</v>
      </c>
      <c r="L22" s="216">
        <f>J22*H27係数一覧!C22</f>
        <v>0</v>
      </c>
      <c r="M22" s="216">
        <f>J22*H27雇用表!O22</f>
        <v>0</v>
      </c>
      <c r="N22" s="2">
        <f t="shared" si="0"/>
        <v>0</v>
      </c>
      <c r="O22" s="2">
        <f t="shared" si="1"/>
        <v>0</v>
      </c>
      <c r="P22" s="2">
        <f t="shared" si="2"/>
        <v>0</v>
      </c>
      <c r="Q22" s="2">
        <f t="shared" si="3"/>
        <v>0</v>
      </c>
      <c r="R22" s="2">
        <f>R$43*H27係数一覧!H22</f>
        <v>0</v>
      </c>
      <c r="S22" s="2">
        <f>R22*H27係数一覧!E22</f>
        <v>0</v>
      </c>
      <c r="T22" s="216">
        <v>0</v>
      </c>
      <c r="U22" s="216">
        <f>T22*H27係数一覧!D22</f>
        <v>0</v>
      </c>
      <c r="V22" s="216">
        <f>T22*H27係数一覧!C22</f>
        <v>0</v>
      </c>
      <c r="W22" s="216">
        <f>T22*H27雇用表!O22</f>
        <v>0</v>
      </c>
    </row>
    <row r="23" spans="1:23" x14ac:dyDescent="0.15">
      <c r="A23" s="225" t="s">
        <v>57</v>
      </c>
      <c r="B23" t="s">
        <v>52</v>
      </c>
      <c r="C23" t="s">
        <v>77</v>
      </c>
      <c r="H23" s="2">
        <f>H27建設io!A25</f>
        <v>0</v>
      </c>
      <c r="I23" s="216">
        <f>H23*H27係数一覧!E23</f>
        <v>0</v>
      </c>
      <c r="J23" s="216">
        <v>0</v>
      </c>
      <c r="K23" s="216">
        <f>J23*H27係数一覧!D23</f>
        <v>0</v>
      </c>
      <c r="L23" s="216">
        <f>J23*H27係数一覧!C23</f>
        <v>0</v>
      </c>
      <c r="M23" s="216">
        <f>J23*H27雇用表!O23</f>
        <v>0</v>
      </c>
      <c r="N23" s="2">
        <f t="shared" si="0"/>
        <v>0</v>
      </c>
      <c r="O23" s="2">
        <f t="shared" si="1"/>
        <v>0</v>
      </c>
      <c r="P23" s="2">
        <f t="shared" si="2"/>
        <v>0</v>
      </c>
      <c r="Q23" s="2">
        <f t="shared" si="3"/>
        <v>0</v>
      </c>
      <c r="R23" s="2">
        <f>R$43*H27係数一覧!H23</f>
        <v>0</v>
      </c>
      <c r="S23" s="2">
        <f>R23*H27係数一覧!E23</f>
        <v>0</v>
      </c>
      <c r="T23" s="216">
        <v>0</v>
      </c>
      <c r="U23" s="216">
        <f>T23*H27係数一覧!D23</f>
        <v>0</v>
      </c>
      <c r="V23" s="216">
        <f>T23*H27係数一覧!C23</f>
        <v>0</v>
      </c>
      <c r="W23" s="216">
        <f>T23*H27雇用表!O23</f>
        <v>0</v>
      </c>
    </row>
    <row r="24" spans="1:23" x14ac:dyDescent="0.15">
      <c r="A24" s="225" t="s">
        <v>57</v>
      </c>
      <c r="B24" t="s">
        <v>105</v>
      </c>
      <c r="C24" t="s">
        <v>365</v>
      </c>
      <c r="H24" s="2">
        <f>H27建設io!A26</f>
        <v>0</v>
      </c>
      <c r="I24" s="216">
        <f>H24*H27係数一覧!E24</f>
        <v>0</v>
      </c>
      <c r="J24" s="216">
        <v>0</v>
      </c>
      <c r="K24" s="216">
        <f>J24*H27係数一覧!D24</f>
        <v>0</v>
      </c>
      <c r="L24" s="216">
        <f>J24*H27係数一覧!C24</f>
        <v>0</v>
      </c>
      <c r="M24" s="216">
        <f>J24*H27雇用表!O24</f>
        <v>0</v>
      </c>
      <c r="N24" s="2">
        <f t="shared" si="0"/>
        <v>0</v>
      </c>
      <c r="O24" s="2">
        <f t="shared" si="1"/>
        <v>0</v>
      </c>
      <c r="P24" s="2">
        <f t="shared" si="2"/>
        <v>0</v>
      </c>
      <c r="Q24" s="2">
        <f t="shared" si="3"/>
        <v>0</v>
      </c>
      <c r="R24" s="2">
        <f>R$43*H27係数一覧!H24</f>
        <v>0</v>
      </c>
      <c r="S24" s="2">
        <f>R24*H27係数一覧!E24</f>
        <v>0</v>
      </c>
      <c r="T24" s="216">
        <v>0</v>
      </c>
      <c r="U24" s="216">
        <f>T24*H27係数一覧!D24</f>
        <v>0</v>
      </c>
      <c r="V24" s="216">
        <f>T24*H27係数一覧!C24</f>
        <v>0</v>
      </c>
      <c r="W24" s="216">
        <f>T24*H27雇用表!O24</f>
        <v>0</v>
      </c>
    </row>
    <row r="25" spans="1:23" x14ac:dyDescent="0.15">
      <c r="A25" s="225" t="s">
        <v>57</v>
      </c>
      <c r="B25" t="s">
        <v>117</v>
      </c>
      <c r="C25" t="s">
        <v>1</v>
      </c>
      <c r="H25" s="2">
        <f>H27建設io!A27</f>
        <v>0</v>
      </c>
      <c r="I25" s="216">
        <f>H25*H27係数一覧!E25</f>
        <v>0</v>
      </c>
      <c r="J25" s="216">
        <v>0</v>
      </c>
      <c r="K25" s="216">
        <f>J25*H27係数一覧!D25</f>
        <v>0</v>
      </c>
      <c r="L25" s="216">
        <f>J25*H27係数一覧!C25</f>
        <v>0</v>
      </c>
      <c r="M25" s="216">
        <f>J25*H27雇用表!O25</f>
        <v>0</v>
      </c>
      <c r="N25" s="2">
        <f t="shared" si="0"/>
        <v>0</v>
      </c>
      <c r="O25" s="2">
        <f t="shared" si="1"/>
        <v>0</v>
      </c>
      <c r="P25" s="2">
        <f t="shared" si="2"/>
        <v>0</v>
      </c>
      <c r="Q25" s="2">
        <f t="shared" si="3"/>
        <v>0</v>
      </c>
      <c r="R25" s="2">
        <f>R$43*H27係数一覧!H25</f>
        <v>0</v>
      </c>
      <c r="S25" s="2">
        <f>R25*H27係数一覧!E25</f>
        <v>0</v>
      </c>
      <c r="T25" s="216">
        <v>0</v>
      </c>
      <c r="U25" s="216">
        <f>T25*H27係数一覧!D25</f>
        <v>0</v>
      </c>
      <c r="V25" s="216">
        <f>T25*H27係数一覧!C25</f>
        <v>0</v>
      </c>
      <c r="W25" s="216">
        <f>T25*H27雇用表!O25</f>
        <v>0</v>
      </c>
    </row>
    <row r="26" spans="1:23" x14ac:dyDescent="0.15">
      <c r="A26" s="225" t="s">
        <v>58</v>
      </c>
      <c r="B26" t="s">
        <v>118</v>
      </c>
      <c r="C26" t="s">
        <v>366</v>
      </c>
      <c r="D26" s="2">
        <f>H27建設io!A56</f>
        <v>0</v>
      </c>
      <c r="E26" s="2">
        <f>H27建設io!A52</f>
        <v>0</v>
      </c>
      <c r="F26" s="2">
        <f>H27建設io!A47</f>
        <v>0</v>
      </c>
      <c r="G26">
        <f>ROUND(D26*H27雇用表!O26,0)</f>
        <v>0</v>
      </c>
      <c r="H26" s="2">
        <f>H27建設io!A28</f>
        <v>0</v>
      </c>
      <c r="I26" s="216">
        <f>H26*H27係数一覧!E26</f>
        <v>0</v>
      </c>
      <c r="J26" s="216">
        <v>0</v>
      </c>
      <c r="K26" s="216">
        <f>J26*H27係数一覧!D26</f>
        <v>0</v>
      </c>
      <c r="L26" s="216">
        <f>J26*H27係数一覧!C26</f>
        <v>0</v>
      </c>
      <c r="M26" s="216">
        <f>J26*H27雇用表!O26</f>
        <v>0</v>
      </c>
      <c r="N26" s="2">
        <f t="shared" si="0"/>
        <v>0</v>
      </c>
      <c r="O26" s="2">
        <f t="shared" si="1"/>
        <v>0</v>
      </c>
      <c r="P26" s="2">
        <f t="shared" si="2"/>
        <v>0</v>
      </c>
      <c r="Q26" s="2">
        <f t="shared" si="3"/>
        <v>0</v>
      </c>
      <c r="R26" s="2">
        <f>R$43*H27係数一覧!H26</f>
        <v>0</v>
      </c>
      <c r="S26" s="2">
        <f>R26*H27係数一覧!E26</f>
        <v>0</v>
      </c>
      <c r="T26" s="216">
        <v>0</v>
      </c>
      <c r="U26" s="216">
        <f>T26*H27係数一覧!D26</f>
        <v>0</v>
      </c>
      <c r="V26" s="216">
        <f>T26*H27係数一覧!C26</f>
        <v>0</v>
      </c>
      <c r="W26" s="216">
        <f>T26*H27雇用表!O26</f>
        <v>0</v>
      </c>
    </row>
    <row r="27" spans="1:23" x14ac:dyDescent="0.15">
      <c r="A27" s="225" t="s">
        <v>59</v>
      </c>
      <c r="B27" t="s">
        <v>120</v>
      </c>
      <c r="C27" t="s">
        <v>80</v>
      </c>
      <c r="H27" s="2">
        <f>H27建設io!A29</f>
        <v>0</v>
      </c>
      <c r="I27" s="216">
        <f>H27*H27係数一覧!E27</f>
        <v>0</v>
      </c>
      <c r="J27" s="216">
        <v>0</v>
      </c>
      <c r="K27" s="216">
        <f>J27*H27係数一覧!D27</f>
        <v>0</v>
      </c>
      <c r="L27" s="216">
        <f>J27*H27係数一覧!C27</f>
        <v>0</v>
      </c>
      <c r="M27" s="216">
        <f>J27*H27雇用表!O27</f>
        <v>0</v>
      </c>
      <c r="N27" s="2">
        <f t="shared" si="0"/>
        <v>0</v>
      </c>
      <c r="O27" s="2">
        <f t="shared" si="1"/>
        <v>0</v>
      </c>
      <c r="P27" s="2">
        <f t="shared" si="2"/>
        <v>0</v>
      </c>
      <c r="Q27" s="2">
        <f t="shared" si="3"/>
        <v>0</v>
      </c>
      <c r="R27" s="2">
        <f>R$43*H27係数一覧!H27</f>
        <v>0</v>
      </c>
      <c r="S27" s="2">
        <f>R27*H27係数一覧!E27</f>
        <v>0</v>
      </c>
      <c r="T27" s="216">
        <v>0</v>
      </c>
      <c r="U27" s="216">
        <f>T27*H27係数一覧!D27</f>
        <v>0</v>
      </c>
      <c r="V27" s="216">
        <f>T27*H27係数一覧!C27</f>
        <v>0</v>
      </c>
      <c r="W27" s="216">
        <f>T27*H27雇用表!O27</f>
        <v>0</v>
      </c>
    </row>
    <row r="28" spans="1:23" x14ac:dyDescent="0.15">
      <c r="A28" s="225" t="s">
        <v>59</v>
      </c>
      <c r="B28" t="s">
        <v>121</v>
      </c>
      <c r="C28" t="s">
        <v>367</v>
      </c>
      <c r="H28" s="2">
        <f>H27建設io!A30</f>
        <v>0</v>
      </c>
      <c r="I28" s="216">
        <f>H28*H27係数一覧!E28</f>
        <v>0</v>
      </c>
      <c r="J28" s="216">
        <v>0</v>
      </c>
      <c r="K28" s="216">
        <f>J28*H27係数一覧!D28</f>
        <v>0</v>
      </c>
      <c r="L28" s="216">
        <f>J28*H27係数一覧!C28</f>
        <v>0</v>
      </c>
      <c r="M28" s="216">
        <f>J28*H27雇用表!O28</f>
        <v>0</v>
      </c>
      <c r="N28" s="2">
        <f t="shared" si="0"/>
        <v>0</v>
      </c>
      <c r="O28" s="2">
        <f t="shared" si="1"/>
        <v>0</v>
      </c>
      <c r="P28" s="2">
        <f t="shared" si="2"/>
        <v>0</v>
      </c>
      <c r="Q28" s="2">
        <f t="shared" si="3"/>
        <v>0</v>
      </c>
      <c r="R28" s="2">
        <f>R$43*H27係数一覧!H28</f>
        <v>0</v>
      </c>
      <c r="S28" s="2">
        <f>R28*H27係数一覧!E28</f>
        <v>0</v>
      </c>
      <c r="T28" s="216">
        <v>0</v>
      </c>
      <c r="U28" s="216">
        <f>T28*H27係数一覧!D28</f>
        <v>0</v>
      </c>
      <c r="V28" s="216">
        <f>T28*H27係数一覧!C28</f>
        <v>0</v>
      </c>
      <c r="W28" s="216">
        <f>T28*H27雇用表!O28</f>
        <v>0</v>
      </c>
    </row>
    <row r="29" spans="1:23" x14ac:dyDescent="0.15">
      <c r="A29" s="225" t="s">
        <v>36</v>
      </c>
      <c r="B29" t="s">
        <v>122</v>
      </c>
      <c r="C29" t="s">
        <v>368</v>
      </c>
      <c r="H29" s="2">
        <f>H27建設io!A31</f>
        <v>0</v>
      </c>
      <c r="I29" s="216">
        <f>H29*H27係数一覧!E29</f>
        <v>0</v>
      </c>
      <c r="J29" s="216">
        <v>0</v>
      </c>
      <c r="K29" s="216">
        <f>J29*H27係数一覧!D29</f>
        <v>0</v>
      </c>
      <c r="L29" s="216">
        <f>J29*H27係数一覧!C29</f>
        <v>0</v>
      </c>
      <c r="M29" s="216">
        <f>J29*H27雇用表!O29</f>
        <v>0</v>
      </c>
      <c r="N29" s="2">
        <f t="shared" si="0"/>
        <v>0</v>
      </c>
      <c r="O29" s="2">
        <f t="shared" si="1"/>
        <v>0</v>
      </c>
      <c r="P29" s="2">
        <f t="shared" si="2"/>
        <v>0</v>
      </c>
      <c r="Q29" s="2">
        <f t="shared" si="3"/>
        <v>0</v>
      </c>
      <c r="R29" s="2">
        <f>R$43*H27係数一覧!H29</f>
        <v>0</v>
      </c>
      <c r="S29" s="2">
        <f>R29*H27係数一覧!E29</f>
        <v>0</v>
      </c>
      <c r="T29" s="216">
        <v>0</v>
      </c>
      <c r="U29" s="216">
        <f>T29*H27係数一覧!D29</f>
        <v>0</v>
      </c>
      <c r="V29" s="216">
        <f>T29*H27係数一覧!C29</f>
        <v>0</v>
      </c>
      <c r="W29" s="216">
        <f>T29*H27雇用表!O29</f>
        <v>0</v>
      </c>
    </row>
    <row r="30" spans="1:23" x14ac:dyDescent="0.15">
      <c r="A30" s="225" t="s">
        <v>60</v>
      </c>
      <c r="B30" t="s">
        <v>369</v>
      </c>
      <c r="C30" t="s">
        <v>370</v>
      </c>
      <c r="H30" s="2">
        <f>H27建設io!A32</f>
        <v>0</v>
      </c>
      <c r="I30" s="216">
        <f>H30*H27係数一覧!E30</f>
        <v>0</v>
      </c>
      <c r="J30" s="216">
        <v>0</v>
      </c>
      <c r="K30" s="216">
        <f>J30*H27係数一覧!D30</f>
        <v>0</v>
      </c>
      <c r="L30" s="216">
        <f>J30*H27係数一覧!C30</f>
        <v>0</v>
      </c>
      <c r="M30" s="216">
        <f>J30*H27雇用表!O30</f>
        <v>0</v>
      </c>
      <c r="N30" s="2">
        <f t="shared" si="0"/>
        <v>0</v>
      </c>
      <c r="O30" s="2">
        <f t="shared" si="1"/>
        <v>0</v>
      </c>
      <c r="P30" s="2">
        <f t="shared" si="2"/>
        <v>0</v>
      </c>
      <c r="Q30" s="2">
        <f t="shared" si="3"/>
        <v>0</v>
      </c>
      <c r="R30" s="2">
        <f>R$43*H27係数一覧!H30</f>
        <v>0</v>
      </c>
      <c r="S30" s="2">
        <f>R30*H27係数一覧!E30</f>
        <v>0</v>
      </c>
      <c r="T30" s="216">
        <v>0</v>
      </c>
      <c r="U30" s="216">
        <f>T30*H27係数一覧!D30</f>
        <v>0</v>
      </c>
      <c r="V30" s="216">
        <f>T30*H27係数一覧!C30</f>
        <v>0</v>
      </c>
      <c r="W30" s="216">
        <f>T30*H27雇用表!O30</f>
        <v>0</v>
      </c>
    </row>
    <row r="31" spans="1:23" x14ac:dyDescent="0.15">
      <c r="A31" s="225" t="s">
        <v>61</v>
      </c>
      <c r="B31" t="s">
        <v>123</v>
      </c>
      <c r="C31" t="s">
        <v>371</v>
      </c>
      <c r="H31" s="2">
        <f>H27建設io!A33</f>
        <v>0</v>
      </c>
      <c r="I31" s="216">
        <f>H31*H27係数一覧!E31</f>
        <v>0</v>
      </c>
      <c r="J31" s="216">
        <v>0</v>
      </c>
      <c r="K31" s="216">
        <f>J31*H27係数一覧!D31</f>
        <v>0</v>
      </c>
      <c r="L31" s="216">
        <f>J31*H27係数一覧!C31</f>
        <v>0</v>
      </c>
      <c r="M31" s="216">
        <f>J31*H27雇用表!O31</f>
        <v>0</v>
      </c>
      <c r="N31" s="2">
        <f t="shared" si="0"/>
        <v>0</v>
      </c>
      <c r="O31" s="2">
        <f t="shared" si="1"/>
        <v>0</v>
      </c>
      <c r="P31" s="2">
        <f t="shared" si="2"/>
        <v>0</v>
      </c>
      <c r="Q31" s="2">
        <f t="shared" si="3"/>
        <v>0</v>
      </c>
      <c r="R31" s="2">
        <f>R$43*H27係数一覧!H31</f>
        <v>0</v>
      </c>
      <c r="S31" s="2">
        <f>R31*H27係数一覧!E31</f>
        <v>0</v>
      </c>
      <c r="T31" s="216">
        <v>0</v>
      </c>
      <c r="U31" s="216">
        <f>T31*H27係数一覧!D31</f>
        <v>0</v>
      </c>
      <c r="V31" s="216">
        <f>T31*H27係数一覧!C31</f>
        <v>0</v>
      </c>
      <c r="W31" s="216">
        <f>T31*H27雇用表!O31</f>
        <v>0</v>
      </c>
    </row>
    <row r="32" spans="1:23" x14ac:dyDescent="0.15">
      <c r="A32" s="225" t="s">
        <v>62</v>
      </c>
      <c r="B32" t="s">
        <v>372</v>
      </c>
      <c r="C32" t="s">
        <v>373</v>
      </c>
      <c r="H32" s="2">
        <f>H27建設io!A34</f>
        <v>0</v>
      </c>
      <c r="I32" s="216">
        <f>H32*H27係数一覧!E32</f>
        <v>0</v>
      </c>
      <c r="J32" s="216">
        <v>0</v>
      </c>
      <c r="K32" s="216">
        <f>J32*H27係数一覧!D32</f>
        <v>0</v>
      </c>
      <c r="L32" s="216">
        <f>J32*H27係数一覧!C32</f>
        <v>0</v>
      </c>
      <c r="M32" s="216">
        <f>J32*H27雇用表!O32</f>
        <v>0</v>
      </c>
      <c r="N32" s="2">
        <f t="shared" si="0"/>
        <v>0</v>
      </c>
      <c r="O32" s="2">
        <f t="shared" si="1"/>
        <v>0</v>
      </c>
      <c r="P32" s="2">
        <f t="shared" si="2"/>
        <v>0</v>
      </c>
      <c r="Q32" s="2">
        <f t="shared" si="3"/>
        <v>0</v>
      </c>
      <c r="R32" s="2">
        <f>R$43*H27係数一覧!H32</f>
        <v>0</v>
      </c>
      <c r="S32" s="2">
        <f>R32*H27係数一覧!E32</f>
        <v>0</v>
      </c>
      <c r="T32" s="216">
        <v>0</v>
      </c>
      <c r="U32" s="216">
        <f>T32*H27係数一覧!D32</f>
        <v>0</v>
      </c>
      <c r="V32" s="216">
        <f>T32*H27係数一覧!C32</f>
        <v>0</v>
      </c>
      <c r="W32" s="216">
        <f>T32*H27雇用表!O32</f>
        <v>0</v>
      </c>
    </row>
    <row r="33" spans="1:23" x14ac:dyDescent="0.15">
      <c r="A33" s="225" t="s">
        <v>63</v>
      </c>
      <c r="B33" t="s">
        <v>119</v>
      </c>
      <c r="C33" t="s">
        <v>374</v>
      </c>
      <c r="H33" s="2">
        <f>H27建設io!A35</f>
        <v>0</v>
      </c>
      <c r="I33" s="216">
        <f>H33*H27係数一覧!E33</f>
        <v>0</v>
      </c>
      <c r="J33" s="216">
        <v>0</v>
      </c>
      <c r="K33" s="216">
        <f>J33*H27係数一覧!D33</f>
        <v>0</v>
      </c>
      <c r="L33" s="216">
        <f>J33*H27係数一覧!C33</f>
        <v>0</v>
      </c>
      <c r="M33" s="216">
        <f>J33*H27雇用表!O33</f>
        <v>0</v>
      </c>
      <c r="N33" s="2">
        <f t="shared" si="0"/>
        <v>0</v>
      </c>
      <c r="O33" s="2">
        <f t="shared" si="1"/>
        <v>0</v>
      </c>
      <c r="P33" s="2">
        <f t="shared" si="2"/>
        <v>0</v>
      </c>
      <c r="Q33" s="2">
        <f t="shared" si="3"/>
        <v>0</v>
      </c>
      <c r="R33" s="2">
        <f>R$43*H27係数一覧!H33</f>
        <v>0</v>
      </c>
      <c r="S33" s="2">
        <f>R33*H27係数一覧!E33</f>
        <v>0</v>
      </c>
      <c r="T33" s="216">
        <v>0</v>
      </c>
      <c r="U33" s="216">
        <f>T33*H27係数一覧!D33</f>
        <v>0</v>
      </c>
      <c r="V33" s="216">
        <f>T33*H27係数一覧!C33</f>
        <v>0</v>
      </c>
      <c r="W33" s="216">
        <f>T33*H27雇用表!O33</f>
        <v>0</v>
      </c>
    </row>
    <row r="34" spans="1:23" x14ac:dyDescent="0.15">
      <c r="A34" s="225" t="s">
        <v>34</v>
      </c>
      <c r="B34" t="s">
        <v>375</v>
      </c>
      <c r="C34" t="s">
        <v>82</v>
      </c>
      <c r="H34" s="2">
        <f>H27建設io!A36</f>
        <v>0</v>
      </c>
      <c r="I34" s="216">
        <f>H34*H27係数一覧!E34</f>
        <v>0</v>
      </c>
      <c r="J34" s="216">
        <v>0</v>
      </c>
      <c r="K34" s="216">
        <f>J34*H27係数一覧!D34</f>
        <v>0</v>
      </c>
      <c r="L34" s="216">
        <f>J34*H27係数一覧!C34</f>
        <v>0</v>
      </c>
      <c r="M34" s="216">
        <f>J34*H27雇用表!O34</f>
        <v>0</v>
      </c>
      <c r="N34" s="2">
        <f t="shared" si="0"/>
        <v>0</v>
      </c>
      <c r="O34" s="2">
        <f t="shared" si="1"/>
        <v>0</v>
      </c>
      <c r="P34" s="2">
        <f t="shared" si="2"/>
        <v>0</v>
      </c>
      <c r="Q34" s="2">
        <f t="shared" si="3"/>
        <v>0</v>
      </c>
      <c r="R34" s="2">
        <f>R$43*H27係数一覧!H34</f>
        <v>0</v>
      </c>
      <c r="S34" s="2">
        <f>R34*H27係数一覧!E34</f>
        <v>0</v>
      </c>
      <c r="T34" s="216">
        <v>0</v>
      </c>
      <c r="U34" s="216">
        <f>T34*H27係数一覧!D34</f>
        <v>0</v>
      </c>
      <c r="V34" s="216">
        <f>T34*H27係数一覧!C34</f>
        <v>0</v>
      </c>
      <c r="W34" s="216">
        <f>T34*H27雇用表!O34</f>
        <v>0</v>
      </c>
    </row>
    <row r="35" spans="1:23" x14ac:dyDescent="0.15">
      <c r="A35" s="225" t="s">
        <v>35</v>
      </c>
      <c r="B35" t="s">
        <v>376</v>
      </c>
      <c r="C35" t="s">
        <v>377</v>
      </c>
      <c r="H35" s="2">
        <f>H27建設io!A37</f>
        <v>0</v>
      </c>
      <c r="I35" s="216">
        <f>H35*H27係数一覧!E35</f>
        <v>0</v>
      </c>
      <c r="J35" s="216">
        <v>0</v>
      </c>
      <c r="K35" s="216">
        <f>J35*H27係数一覧!D35</f>
        <v>0</v>
      </c>
      <c r="L35" s="216">
        <f>J35*H27係数一覧!C35</f>
        <v>0</v>
      </c>
      <c r="M35" s="216">
        <f>J35*H27雇用表!O35</f>
        <v>0</v>
      </c>
      <c r="N35" s="2">
        <f t="shared" si="0"/>
        <v>0</v>
      </c>
      <c r="O35" s="2">
        <f t="shared" si="1"/>
        <v>0</v>
      </c>
      <c r="P35" s="2">
        <f t="shared" si="2"/>
        <v>0</v>
      </c>
      <c r="Q35" s="2">
        <f t="shared" si="3"/>
        <v>0</v>
      </c>
      <c r="R35" s="2">
        <f>R$43*H27係数一覧!H35</f>
        <v>0</v>
      </c>
      <c r="S35" s="2">
        <f>R35*H27係数一覧!E35</f>
        <v>0</v>
      </c>
      <c r="T35" s="216">
        <v>0</v>
      </c>
      <c r="U35" s="216">
        <f>T35*H27係数一覧!D35</f>
        <v>0</v>
      </c>
      <c r="V35" s="216">
        <f>T35*H27係数一覧!C35</f>
        <v>0</v>
      </c>
      <c r="W35" s="216">
        <f>T35*H27雇用表!O35</f>
        <v>0</v>
      </c>
    </row>
    <row r="36" spans="1:23" x14ac:dyDescent="0.15">
      <c r="A36" s="225" t="s">
        <v>36</v>
      </c>
      <c r="B36" t="s">
        <v>378</v>
      </c>
      <c r="C36" t="s">
        <v>379</v>
      </c>
      <c r="H36" s="2">
        <f>H27建設io!A38</f>
        <v>0</v>
      </c>
      <c r="I36" s="216">
        <f>H36*H27係数一覧!E36</f>
        <v>0</v>
      </c>
      <c r="J36" s="216">
        <v>0</v>
      </c>
      <c r="K36" s="216">
        <f>J36*H27係数一覧!D36</f>
        <v>0</v>
      </c>
      <c r="L36" s="216">
        <f>J36*H27係数一覧!C36</f>
        <v>0</v>
      </c>
      <c r="M36" s="216">
        <f>J36*H27雇用表!O36</f>
        <v>0</v>
      </c>
      <c r="N36" s="2">
        <f t="shared" si="0"/>
        <v>0</v>
      </c>
      <c r="O36" s="2">
        <f t="shared" si="1"/>
        <v>0</v>
      </c>
      <c r="P36" s="2">
        <f t="shared" si="2"/>
        <v>0</v>
      </c>
      <c r="Q36" s="2">
        <f t="shared" si="3"/>
        <v>0</v>
      </c>
      <c r="R36" s="2">
        <f>R$43*H27係数一覧!H36</f>
        <v>0</v>
      </c>
      <c r="S36" s="2">
        <f>R36*H27係数一覧!E36</f>
        <v>0</v>
      </c>
      <c r="T36" s="216">
        <v>0</v>
      </c>
      <c r="U36" s="216">
        <f>T36*H27係数一覧!D36</f>
        <v>0</v>
      </c>
      <c r="V36" s="216">
        <f>T36*H27係数一覧!C36</f>
        <v>0</v>
      </c>
      <c r="W36" s="216">
        <f>T36*H27雇用表!O36</f>
        <v>0</v>
      </c>
    </row>
    <row r="37" spans="1:23" x14ac:dyDescent="0.15">
      <c r="A37" s="225" t="s">
        <v>36</v>
      </c>
      <c r="B37" t="s">
        <v>380</v>
      </c>
      <c r="C37" t="s">
        <v>381</v>
      </c>
      <c r="H37" s="2">
        <f>H27建設io!A39</f>
        <v>0</v>
      </c>
      <c r="I37" s="216">
        <f>H37*H27係数一覧!E37</f>
        <v>0</v>
      </c>
      <c r="J37" s="216">
        <v>0</v>
      </c>
      <c r="K37" s="216">
        <f>J37*H27係数一覧!D37</f>
        <v>0</v>
      </c>
      <c r="L37" s="216">
        <f>J37*H27係数一覧!C37</f>
        <v>0</v>
      </c>
      <c r="M37" s="216">
        <f>J37*H27雇用表!O37</f>
        <v>0</v>
      </c>
      <c r="N37" s="2">
        <f t="shared" si="0"/>
        <v>0</v>
      </c>
      <c r="O37" s="2">
        <f t="shared" si="1"/>
        <v>0</v>
      </c>
      <c r="P37" s="2">
        <f t="shared" si="2"/>
        <v>0</v>
      </c>
      <c r="Q37" s="2">
        <f t="shared" si="3"/>
        <v>0</v>
      </c>
      <c r="R37" s="2">
        <f>R$43*H27係数一覧!H37</f>
        <v>0</v>
      </c>
      <c r="S37" s="2">
        <f>R37*H27係数一覧!E37</f>
        <v>0</v>
      </c>
      <c r="T37" s="216">
        <v>0</v>
      </c>
      <c r="U37" s="216">
        <f>T37*H27係数一覧!D37</f>
        <v>0</v>
      </c>
      <c r="V37" s="216">
        <f>T37*H27係数一覧!C37</f>
        <v>0</v>
      </c>
      <c r="W37" s="216">
        <f>T37*H27雇用表!O37</f>
        <v>0</v>
      </c>
    </row>
    <row r="38" spans="1:23" x14ac:dyDescent="0.15">
      <c r="A38" s="225" t="s">
        <v>36</v>
      </c>
      <c r="B38" t="s">
        <v>382</v>
      </c>
      <c r="C38" t="s">
        <v>383</v>
      </c>
      <c r="H38" s="2">
        <f>H27建設io!A40</f>
        <v>0</v>
      </c>
      <c r="I38" s="216">
        <f>H38*H27係数一覧!E38</f>
        <v>0</v>
      </c>
      <c r="J38" s="216">
        <v>0</v>
      </c>
      <c r="K38" s="216">
        <f>J38*H27係数一覧!D38</f>
        <v>0</v>
      </c>
      <c r="L38" s="216">
        <f>J38*H27係数一覧!C38</f>
        <v>0</v>
      </c>
      <c r="M38" s="216">
        <f>J38*H27雇用表!O38</f>
        <v>0</v>
      </c>
      <c r="N38" s="2">
        <f t="shared" si="0"/>
        <v>0</v>
      </c>
      <c r="O38" s="2">
        <f t="shared" si="1"/>
        <v>0</v>
      </c>
      <c r="P38" s="2">
        <f t="shared" si="2"/>
        <v>0</v>
      </c>
      <c r="Q38" s="2">
        <f t="shared" si="3"/>
        <v>0</v>
      </c>
      <c r="R38" s="2">
        <f>R$43*H27係数一覧!H38</f>
        <v>0</v>
      </c>
      <c r="S38" s="2">
        <f>R38*H27係数一覧!E38</f>
        <v>0</v>
      </c>
      <c r="T38" s="216">
        <v>0</v>
      </c>
      <c r="U38" s="216">
        <f>T38*H27係数一覧!D38</f>
        <v>0</v>
      </c>
      <c r="V38" s="216">
        <f>T38*H27係数一覧!C38</f>
        <v>0</v>
      </c>
      <c r="W38" s="216">
        <f>T38*H27雇用表!O38</f>
        <v>0</v>
      </c>
    </row>
    <row r="39" spans="1:23" x14ac:dyDescent="0.15">
      <c r="A39" s="225" t="s">
        <v>36</v>
      </c>
      <c r="B39" t="s">
        <v>384</v>
      </c>
      <c r="C39" t="s">
        <v>84</v>
      </c>
      <c r="H39" s="2">
        <f>H27建設io!A41</f>
        <v>0</v>
      </c>
      <c r="I39" s="216">
        <f>H39*H27係数一覧!E39</f>
        <v>0</v>
      </c>
      <c r="J39" s="216">
        <v>0</v>
      </c>
      <c r="K39" s="216">
        <f>J39*H27係数一覧!D39</f>
        <v>0</v>
      </c>
      <c r="L39" s="216">
        <f>J39*H27係数一覧!C39</f>
        <v>0</v>
      </c>
      <c r="M39" s="216">
        <f>J39*H27雇用表!O39</f>
        <v>0</v>
      </c>
      <c r="N39" s="2">
        <f t="shared" si="0"/>
        <v>0</v>
      </c>
      <c r="O39" s="2">
        <f t="shared" si="1"/>
        <v>0</v>
      </c>
      <c r="P39" s="2">
        <f t="shared" si="2"/>
        <v>0</v>
      </c>
      <c r="Q39" s="2">
        <f t="shared" si="3"/>
        <v>0</v>
      </c>
      <c r="R39" s="2">
        <f>R$43*H27係数一覧!H39</f>
        <v>0</v>
      </c>
      <c r="S39" s="2">
        <f>R39*H27係数一覧!E39</f>
        <v>0</v>
      </c>
      <c r="T39" s="216">
        <v>0</v>
      </c>
      <c r="U39" s="216">
        <f>T39*H27係数一覧!D39</f>
        <v>0</v>
      </c>
      <c r="V39" s="216">
        <f>T39*H27係数一覧!C39</f>
        <v>0</v>
      </c>
      <c r="W39" s="216">
        <f>T39*H27雇用表!O39</f>
        <v>0</v>
      </c>
    </row>
    <row r="40" spans="1:23" x14ac:dyDescent="0.15">
      <c r="A40" s="225" t="s">
        <v>36</v>
      </c>
      <c r="B40" t="s">
        <v>385</v>
      </c>
      <c r="C40" t="s">
        <v>85</v>
      </c>
      <c r="H40" s="2">
        <f>H27建設io!A42</f>
        <v>0</v>
      </c>
      <c r="I40" s="216">
        <f>H40*H27係数一覧!E40</f>
        <v>0</v>
      </c>
      <c r="J40" s="216">
        <v>0</v>
      </c>
      <c r="K40" s="216">
        <f>J40*H27係数一覧!D40</f>
        <v>0</v>
      </c>
      <c r="L40" s="216">
        <f>J40*H27係数一覧!C40</f>
        <v>0</v>
      </c>
      <c r="M40" s="216">
        <f>J40*H27雇用表!O40</f>
        <v>0</v>
      </c>
      <c r="N40" s="2">
        <f t="shared" si="0"/>
        <v>0</v>
      </c>
      <c r="O40" s="2">
        <f t="shared" si="1"/>
        <v>0</v>
      </c>
      <c r="P40" s="2">
        <f t="shared" si="2"/>
        <v>0</v>
      </c>
      <c r="Q40" s="2">
        <f t="shared" si="3"/>
        <v>0</v>
      </c>
      <c r="R40" s="2">
        <f>R$43*H27係数一覧!H40</f>
        <v>0</v>
      </c>
      <c r="S40" s="2">
        <f>R40*H27係数一覧!E40</f>
        <v>0</v>
      </c>
      <c r="T40" s="216">
        <v>0</v>
      </c>
      <c r="U40" s="216">
        <f>T40*H27係数一覧!D40</f>
        <v>0</v>
      </c>
      <c r="V40" s="216">
        <f>T40*H27係数一覧!C40</f>
        <v>0</v>
      </c>
      <c r="W40" s="216">
        <f>T40*H27雇用表!O40</f>
        <v>0</v>
      </c>
    </row>
    <row r="41" spans="1:23" x14ac:dyDescent="0.15">
      <c r="A41" s="225" t="s">
        <v>57</v>
      </c>
      <c r="B41" t="s">
        <v>386</v>
      </c>
      <c r="C41" t="s">
        <v>9</v>
      </c>
      <c r="H41" s="2">
        <f>H27建設io!A43</f>
        <v>0</v>
      </c>
      <c r="I41" s="216">
        <f>H41*H27係数一覧!E41</f>
        <v>0</v>
      </c>
      <c r="J41" s="216">
        <v>0</v>
      </c>
      <c r="K41" s="216">
        <f>J41*H27係数一覧!D41</f>
        <v>0</v>
      </c>
      <c r="L41" s="216">
        <f>J41*H27係数一覧!C41</f>
        <v>0</v>
      </c>
      <c r="M41" s="216">
        <f>J41*H27雇用表!O41</f>
        <v>0</v>
      </c>
      <c r="N41" s="2">
        <f t="shared" si="0"/>
        <v>0</v>
      </c>
      <c r="O41" s="2">
        <f t="shared" si="1"/>
        <v>0</v>
      </c>
      <c r="P41" s="2">
        <f t="shared" si="2"/>
        <v>0</v>
      </c>
      <c r="Q41" s="2">
        <f t="shared" si="3"/>
        <v>0</v>
      </c>
      <c r="R41" s="2">
        <f>R$43*H27係数一覧!H41</f>
        <v>0</v>
      </c>
      <c r="S41" s="2">
        <f>R41*H27係数一覧!E41</f>
        <v>0</v>
      </c>
      <c r="T41" s="216">
        <v>0</v>
      </c>
      <c r="U41" s="216">
        <f>T41*H27係数一覧!D41</f>
        <v>0</v>
      </c>
      <c r="V41" s="216">
        <f>T41*H27係数一覧!C41</f>
        <v>0</v>
      </c>
      <c r="W41" s="216">
        <f>T41*H27雇用表!O41</f>
        <v>0</v>
      </c>
    </row>
    <row r="42" spans="1:23" x14ac:dyDescent="0.15">
      <c r="A42" s="225" t="s">
        <v>37</v>
      </c>
      <c r="B42" t="s">
        <v>387</v>
      </c>
      <c r="C42" t="s">
        <v>8</v>
      </c>
      <c r="H42" s="2">
        <f>H27建設io!A44</f>
        <v>0</v>
      </c>
      <c r="I42" s="216">
        <f>H42*H27係数一覧!E42</f>
        <v>0</v>
      </c>
      <c r="J42" s="216">
        <v>0</v>
      </c>
      <c r="K42" s="216">
        <f>J42*H27係数一覧!D42</f>
        <v>0</v>
      </c>
      <c r="L42" s="216">
        <f>J42*H27係数一覧!C42</f>
        <v>0</v>
      </c>
      <c r="M42" s="216">
        <f>J42*H27雇用表!O42</f>
        <v>0</v>
      </c>
      <c r="N42" s="2">
        <f t="shared" si="0"/>
        <v>0</v>
      </c>
      <c r="O42" s="2">
        <f t="shared" si="1"/>
        <v>0</v>
      </c>
      <c r="P42" s="2">
        <f t="shared" si="2"/>
        <v>0</v>
      </c>
      <c r="Q42" s="2">
        <f t="shared" si="3"/>
        <v>0</v>
      </c>
      <c r="R42" s="2">
        <f>R$43*H27係数一覧!H42</f>
        <v>0</v>
      </c>
      <c r="S42" s="2">
        <f>R42*H27係数一覧!E42</f>
        <v>0</v>
      </c>
      <c r="T42" s="216">
        <v>0</v>
      </c>
      <c r="U42" s="216">
        <f>T42*H27係数一覧!D42</f>
        <v>0</v>
      </c>
      <c r="V42" s="216">
        <f>T42*H27係数一覧!C42</f>
        <v>0</v>
      </c>
      <c r="W42" s="216">
        <f>T42*H27雇用表!O42</f>
        <v>0</v>
      </c>
    </row>
    <row r="43" spans="1:23" x14ac:dyDescent="0.15">
      <c r="D43" s="272">
        <f t="shared" ref="D43:Q43" si="4">SUM(D6:D42)</f>
        <v>0</v>
      </c>
      <c r="E43" s="272">
        <f t="shared" si="4"/>
        <v>0</v>
      </c>
      <c r="F43" s="272">
        <f t="shared" si="4"/>
        <v>0</v>
      </c>
      <c r="G43" s="272">
        <f t="shared" si="4"/>
        <v>0</v>
      </c>
      <c r="H43" s="272">
        <f t="shared" si="4"/>
        <v>0</v>
      </c>
      <c r="I43" s="272">
        <f t="shared" si="4"/>
        <v>0</v>
      </c>
      <c r="J43" s="272">
        <f t="shared" si="4"/>
        <v>0</v>
      </c>
      <c r="K43" s="272">
        <f t="shared" si="4"/>
        <v>0</v>
      </c>
      <c r="L43" s="272">
        <f t="shared" si="4"/>
        <v>0</v>
      </c>
      <c r="M43" s="272">
        <f t="shared" si="4"/>
        <v>0</v>
      </c>
      <c r="N43" s="272">
        <f t="shared" si="4"/>
        <v>0</v>
      </c>
      <c r="O43" s="272">
        <f t="shared" si="4"/>
        <v>0</v>
      </c>
      <c r="P43" s="272">
        <f t="shared" si="4"/>
        <v>0</v>
      </c>
      <c r="Q43" s="272">
        <f t="shared" si="4"/>
        <v>0</v>
      </c>
      <c r="R43" s="273">
        <f>P43*R45</f>
        <v>0</v>
      </c>
      <c r="S43" s="272">
        <f>SUM(S6:S42)</f>
        <v>0</v>
      </c>
      <c r="T43" s="272">
        <f>SUM(T6:T42)</f>
        <v>0</v>
      </c>
      <c r="U43" s="272">
        <f>SUM(U6:U42)</f>
        <v>0</v>
      </c>
      <c r="V43" s="272">
        <f>SUM(V6:V42)</f>
        <v>0</v>
      </c>
      <c r="W43" s="272">
        <f>SUM(W6:W42)</f>
        <v>0</v>
      </c>
    </row>
    <row r="45" spans="1:23" x14ac:dyDescent="0.15">
      <c r="P45" t="s">
        <v>446</v>
      </c>
      <c r="R45">
        <f>H27建設入力!C8</f>
        <v>0.69571883355632147</v>
      </c>
    </row>
    <row r="49" spans="2:23" x14ac:dyDescent="0.15">
      <c r="B49" s="225" t="s">
        <v>55</v>
      </c>
      <c r="C49" s="226" t="s">
        <v>65</v>
      </c>
      <c r="D49" s="216">
        <f t="shared" ref="D49:H61" si="5">SUMIF($A$6:$A$42,$B49,D$6:D$42)</f>
        <v>0</v>
      </c>
      <c r="E49" s="216">
        <f t="shared" si="5"/>
        <v>0</v>
      </c>
      <c r="F49" s="216">
        <f t="shared" si="5"/>
        <v>0</v>
      </c>
      <c r="G49" s="216">
        <f t="shared" si="5"/>
        <v>0</v>
      </c>
      <c r="H49" s="216">
        <f t="shared" si="5"/>
        <v>0</v>
      </c>
      <c r="I49" s="216">
        <f t="shared" ref="I49:W61" si="6">SUMIF($A$6:$A$42,$B49,I$6:I$42)</f>
        <v>0</v>
      </c>
      <c r="J49" s="216">
        <f t="shared" si="6"/>
        <v>0</v>
      </c>
      <c r="K49" s="216">
        <f t="shared" si="6"/>
        <v>0</v>
      </c>
      <c r="L49" s="216">
        <f t="shared" si="6"/>
        <v>0</v>
      </c>
      <c r="M49" s="216">
        <f t="shared" si="6"/>
        <v>0</v>
      </c>
      <c r="N49" s="216">
        <f t="shared" si="6"/>
        <v>0</v>
      </c>
      <c r="O49" s="216">
        <f t="shared" si="6"/>
        <v>0</v>
      </c>
      <c r="P49" s="216">
        <f t="shared" si="6"/>
        <v>0</v>
      </c>
      <c r="Q49" s="216">
        <f t="shared" si="6"/>
        <v>0</v>
      </c>
      <c r="R49" s="216">
        <f t="shared" si="6"/>
        <v>0</v>
      </c>
      <c r="S49" s="216">
        <f t="shared" si="6"/>
        <v>0</v>
      </c>
      <c r="T49" s="216">
        <f t="shared" si="6"/>
        <v>0</v>
      </c>
      <c r="U49" s="216">
        <f t="shared" si="6"/>
        <v>0</v>
      </c>
      <c r="V49" s="216">
        <f t="shared" si="6"/>
        <v>0</v>
      </c>
      <c r="W49" s="216">
        <f t="shared" si="6"/>
        <v>0</v>
      </c>
    </row>
    <row r="50" spans="2:23" x14ac:dyDescent="0.15">
      <c r="B50" s="225" t="s">
        <v>56</v>
      </c>
      <c r="C50" s="226" t="s">
        <v>66</v>
      </c>
      <c r="D50" s="216">
        <f t="shared" si="5"/>
        <v>0</v>
      </c>
      <c r="E50" s="216">
        <f t="shared" si="5"/>
        <v>0</v>
      </c>
      <c r="F50" s="216">
        <f t="shared" si="5"/>
        <v>0</v>
      </c>
      <c r="G50" s="216">
        <f t="shared" si="5"/>
        <v>0</v>
      </c>
      <c r="H50" s="216">
        <f t="shared" si="5"/>
        <v>0</v>
      </c>
      <c r="I50" s="216">
        <f t="shared" ref="I50:S50" si="7">SUMIF($A$6:$A$42,$B50,I$6:I$42)</f>
        <v>0</v>
      </c>
      <c r="J50" s="216">
        <f t="shared" si="7"/>
        <v>0</v>
      </c>
      <c r="K50" s="216">
        <f t="shared" si="7"/>
        <v>0</v>
      </c>
      <c r="L50" s="216">
        <f t="shared" si="7"/>
        <v>0</v>
      </c>
      <c r="M50" s="216">
        <f t="shared" si="7"/>
        <v>0</v>
      </c>
      <c r="N50" s="216">
        <f t="shared" si="7"/>
        <v>0</v>
      </c>
      <c r="O50" s="216">
        <f t="shared" si="7"/>
        <v>0</v>
      </c>
      <c r="P50" s="216">
        <f t="shared" si="7"/>
        <v>0</v>
      </c>
      <c r="Q50" s="216">
        <f t="shared" si="7"/>
        <v>0</v>
      </c>
      <c r="R50" s="216">
        <f t="shared" si="7"/>
        <v>0</v>
      </c>
      <c r="S50" s="216">
        <f t="shared" si="7"/>
        <v>0</v>
      </c>
      <c r="T50" s="216">
        <f t="shared" si="6"/>
        <v>0</v>
      </c>
      <c r="U50" s="216">
        <f t="shared" si="6"/>
        <v>0</v>
      </c>
      <c r="V50" s="216">
        <f t="shared" si="6"/>
        <v>0</v>
      </c>
      <c r="W50" s="216">
        <f t="shared" si="6"/>
        <v>0</v>
      </c>
    </row>
    <row r="51" spans="2:23" x14ac:dyDescent="0.15">
      <c r="B51" s="225" t="s">
        <v>57</v>
      </c>
      <c r="C51" s="226" t="s">
        <v>86</v>
      </c>
      <c r="D51" s="216">
        <f t="shared" si="5"/>
        <v>0</v>
      </c>
      <c r="E51" s="216">
        <f t="shared" si="5"/>
        <v>0</v>
      </c>
      <c r="F51" s="216">
        <f t="shared" si="5"/>
        <v>0</v>
      </c>
      <c r="G51" s="216">
        <f t="shared" si="5"/>
        <v>0</v>
      </c>
      <c r="H51" s="216">
        <f t="shared" si="5"/>
        <v>0</v>
      </c>
      <c r="I51" s="216">
        <f t="shared" si="6"/>
        <v>0</v>
      </c>
      <c r="J51" s="216">
        <f t="shared" si="6"/>
        <v>0</v>
      </c>
      <c r="K51" s="216">
        <f t="shared" si="6"/>
        <v>0</v>
      </c>
      <c r="L51" s="216">
        <f t="shared" si="6"/>
        <v>0</v>
      </c>
      <c r="M51" s="216">
        <f t="shared" si="6"/>
        <v>0</v>
      </c>
      <c r="N51" s="216">
        <f t="shared" si="6"/>
        <v>0</v>
      </c>
      <c r="O51" s="216">
        <f t="shared" si="6"/>
        <v>0</v>
      </c>
      <c r="P51" s="216">
        <f t="shared" si="6"/>
        <v>0</v>
      </c>
      <c r="Q51" s="216">
        <f t="shared" si="6"/>
        <v>0</v>
      </c>
      <c r="R51" s="216">
        <f t="shared" si="6"/>
        <v>0</v>
      </c>
      <c r="S51" s="216">
        <f t="shared" si="6"/>
        <v>0</v>
      </c>
      <c r="T51" s="216">
        <f t="shared" si="6"/>
        <v>0</v>
      </c>
      <c r="U51" s="216">
        <f t="shared" si="6"/>
        <v>0</v>
      </c>
      <c r="V51" s="216">
        <f t="shared" si="6"/>
        <v>0</v>
      </c>
      <c r="W51" s="216">
        <f t="shared" si="6"/>
        <v>0</v>
      </c>
    </row>
    <row r="52" spans="2:23" x14ac:dyDescent="0.15">
      <c r="B52" s="225" t="s">
        <v>58</v>
      </c>
      <c r="C52" s="226" t="s">
        <v>24</v>
      </c>
      <c r="D52" s="216">
        <f t="shared" si="5"/>
        <v>0</v>
      </c>
      <c r="E52" s="216">
        <f t="shared" si="5"/>
        <v>0</v>
      </c>
      <c r="F52" s="216">
        <f t="shared" si="5"/>
        <v>0</v>
      </c>
      <c r="G52" s="216">
        <f t="shared" si="5"/>
        <v>0</v>
      </c>
      <c r="H52" s="216">
        <f t="shared" si="5"/>
        <v>0</v>
      </c>
      <c r="I52" s="216">
        <f t="shared" si="6"/>
        <v>0</v>
      </c>
      <c r="J52" s="216">
        <f t="shared" si="6"/>
        <v>0</v>
      </c>
      <c r="K52" s="216">
        <f t="shared" si="6"/>
        <v>0</v>
      </c>
      <c r="L52" s="216">
        <f t="shared" si="6"/>
        <v>0</v>
      </c>
      <c r="M52" s="216">
        <f t="shared" si="6"/>
        <v>0</v>
      </c>
      <c r="N52" s="216">
        <f t="shared" si="6"/>
        <v>0</v>
      </c>
      <c r="O52" s="216">
        <f t="shared" si="6"/>
        <v>0</v>
      </c>
      <c r="P52" s="216">
        <f t="shared" si="6"/>
        <v>0</v>
      </c>
      <c r="Q52" s="216">
        <f t="shared" si="6"/>
        <v>0</v>
      </c>
      <c r="R52" s="216">
        <f t="shared" si="6"/>
        <v>0</v>
      </c>
      <c r="S52" s="216">
        <f t="shared" si="6"/>
        <v>0</v>
      </c>
      <c r="T52" s="216">
        <f t="shared" si="6"/>
        <v>0</v>
      </c>
      <c r="U52" s="216">
        <f t="shared" si="6"/>
        <v>0</v>
      </c>
      <c r="V52" s="216">
        <f t="shared" si="6"/>
        <v>0</v>
      </c>
      <c r="W52" s="216">
        <f t="shared" si="6"/>
        <v>0</v>
      </c>
    </row>
    <row r="53" spans="2:23" x14ac:dyDescent="0.15">
      <c r="B53" s="225" t="s">
        <v>59</v>
      </c>
      <c r="C53" s="226" t="s">
        <v>418</v>
      </c>
      <c r="D53" s="216">
        <f t="shared" si="5"/>
        <v>0</v>
      </c>
      <c r="E53" s="216">
        <f t="shared" si="5"/>
        <v>0</v>
      </c>
      <c r="F53" s="216">
        <f t="shared" si="5"/>
        <v>0</v>
      </c>
      <c r="G53" s="216">
        <f t="shared" si="5"/>
        <v>0</v>
      </c>
      <c r="H53" s="216">
        <f t="shared" si="5"/>
        <v>0</v>
      </c>
      <c r="I53" s="216">
        <f t="shared" si="6"/>
        <v>0</v>
      </c>
      <c r="J53" s="216">
        <f t="shared" si="6"/>
        <v>0</v>
      </c>
      <c r="K53" s="216">
        <f t="shared" si="6"/>
        <v>0</v>
      </c>
      <c r="L53" s="216">
        <f t="shared" si="6"/>
        <v>0</v>
      </c>
      <c r="M53" s="216">
        <f t="shared" si="6"/>
        <v>0</v>
      </c>
      <c r="N53" s="216">
        <f t="shared" si="6"/>
        <v>0</v>
      </c>
      <c r="O53" s="216">
        <f t="shared" si="6"/>
        <v>0</v>
      </c>
      <c r="P53" s="216">
        <f t="shared" si="6"/>
        <v>0</v>
      </c>
      <c r="Q53" s="216">
        <f t="shared" si="6"/>
        <v>0</v>
      </c>
      <c r="R53" s="216">
        <f t="shared" si="6"/>
        <v>0</v>
      </c>
      <c r="S53" s="216">
        <f t="shared" si="6"/>
        <v>0</v>
      </c>
      <c r="T53" s="216">
        <f t="shared" si="6"/>
        <v>0</v>
      </c>
      <c r="U53" s="216">
        <f t="shared" si="6"/>
        <v>0</v>
      </c>
      <c r="V53" s="216">
        <f t="shared" si="6"/>
        <v>0</v>
      </c>
      <c r="W53" s="216">
        <f t="shared" si="6"/>
        <v>0</v>
      </c>
    </row>
    <row r="54" spans="2:23" x14ac:dyDescent="0.15">
      <c r="B54" s="225" t="s">
        <v>60</v>
      </c>
      <c r="C54" s="226" t="s">
        <v>5</v>
      </c>
      <c r="D54" s="216">
        <f t="shared" si="5"/>
        <v>0</v>
      </c>
      <c r="E54" s="216">
        <f t="shared" si="5"/>
        <v>0</v>
      </c>
      <c r="F54" s="216">
        <f t="shared" si="5"/>
        <v>0</v>
      </c>
      <c r="G54" s="216">
        <f t="shared" si="5"/>
        <v>0</v>
      </c>
      <c r="H54" s="216">
        <f t="shared" si="5"/>
        <v>0</v>
      </c>
      <c r="I54" s="216">
        <f t="shared" si="6"/>
        <v>0</v>
      </c>
      <c r="J54" s="216">
        <f t="shared" si="6"/>
        <v>0</v>
      </c>
      <c r="K54" s="216">
        <f t="shared" si="6"/>
        <v>0</v>
      </c>
      <c r="L54" s="216">
        <f t="shared" si="6"/>
        <v>0</v>
      </c>
      <c r="M54" s="216">
        <f t="shared" si="6"/>
        <v>0</v>
      </c>
      <c r="N54" s="216">
        <f t="shared" si="6"/>
        <v>0</v>
      </c>
      <c r="O54" s="216">
        <f t="shared" si="6"/>
        <v>0</v>
      </c>
      <c r="P54" s="216">
        <f t="shared" si="6"/>
        <v>0</v>
      </c>
      <c r="Q54" s="216">
        <f t="shared" si="6"/>
        <v>0</v>
      </c>
      <c r="R54" s="216">
        <f t="shared" si="6"/>
        <v>0</v>
      </c>
      <c r="S54" s="216">
        <f t="shared" si="6"/>
        <v>0</v>
      </c>
      <c r="T54" s="216">
        <f t="shared" si="6"/>
        <v>0</v>
      </c>
      <c r="U54" s="216">
        <f t="shared" si="6"/>
        <v>0</v>
      </c>
      <c r="V54" s="216">
        <f t="shared" si="6"/>
        <v>0</v>
      </c>
      <c r="W54" s="216">
        <f t="shared" si="6"/>
        <v>0</v>
      </c>
    </row>
    <row r="55" spans="2:23" x14ac:dyDescent="0.15">
      <c r="B55" s="225" t="s">
        <v>61</v>
      </c>
      <c r="C55" s="226" t="s">
        <v>6</v>
      </c>
      <c r="D55" s="216">
        <f t="shared" si="5"/>
        <v>0</v>
      </c>
      <c r="E55" s="216">
        <f t="shared" si="5"/>
        <v>0</v>
      </c>
      <c r="F55" s="216">
        <f t="shared" si="5"/>
        <v>0</v>
      </c>
      <c r="G55" s="216">
        <f t="shared" si="5"/>
        <v>0</v>
      </c>
      <c r="H55" s="216">
        <f t="shared" si="5"/>
        <v>0</v>
      </c>
      <c r="I55" s="216">
        <f t="shared" si="6"/>
        <v>0</v>
      </c>
      <c r="J55" s="216">
        <f t="shared" si="6"/>
        <v>0</v>
      </c>
      <c r="K55" s="216">
        <f t="shared" si="6"/>
        <v>0</v>
      </c>
      <c r="L55" s="216">
        <f t="shared" si="6"/>
        <v>0</v>
      </c>
      <c r="M55" s="216">
        <f t="shared" si="6"/>
        <v>0</v>
      </c>
      <c r="N55" s="216">
        <f t="shared" si="6"/>
        <v>0</v>
      </c>
      <c r="O55" s="216">
        <f t="shared" si="6"/>
        <v>0</v>
      </c>
      <c r="P55" s="216">
        <f t="shared" si="6"/>
        <v>0</v>
      </c>
      <c r="Q55" s="216">
        <f t="shared" si="6"/>
        <v>0</v>
      </c>
      <c r="R55" s="216">
        <f t="shared" si="6"/>
        <v>0</v>
      </c>
      <c r="S55" s="216">
        <f t="shared" si="6"/>
        <v>0</v>
      </c>
      <c r="T55" s="216">
        <f t="shared" si="6"/>
        <v>0</v>
      </c>
      <c r="U55" s="216">
        <f t="shared" si="6"/>
        <v>0</v>
      </c>
      <c r="V55" s="216">
        <f t="shared" si="6"/>
        <v>0</v>
      </c>
      <c r="W55" s="216">
        <f t="shared" si="6"/>
        <v>0</v>
      </c>
    </row>
    <row r="56" spans="2:23" x14ac:dyDescent="0.15">
      <c r="B56" s="225" t="s">
        <v>62</v>
      </c>
      <c r="C56" s="226" t="s">
        <v>81</v>
      </c>
      <c r="D56" s="216">
        <f t="shared" si="5"/>
        <v>0</v>
      </c>
      <c r="E56" s="216">
        <f t="shared" si="5"/>
        <v>0</v>
      </c>
      <c r="F56" s="216">
        <f t="shared" si="5"/>
        <v>0</v>
      </c>
      <c r="G56" s="216">
        <f t="shared" si="5"/>
        <v>0</v>
      </c>
      <c r="H56" s="216">
        <f t="shared" si="5"/>
        <v>0</v>
      </c>
      <c r="I56" s="216">
        <f t="shared" si="6"/>
        <v>0</v>
      </c>
      <c r="J56" s="216">
        <f t="shared" si="6"/>
        <v>0</v>
      </c>
      <c r="K56" s="216">
        <f t="shared" si="6"/>
        <v>0</v>
      </c>
      <c r="L56" s="216">
        <f t="shared" si="6"/>
        <v>0</v>
      </c>
      <c r="M56" s="216">
        <f t="shared" si="6"/>
        <v>0</v>
      </c>
      <c r="N56" s="216">
        <f t="shared" si="6"/>
        <v>0</v>
      </c>
      <c r="O56" s="216">
        <f t="shared" si="6"/>
        <v>0</v>
      </c>
      <c r="P56" s="216">
        <f t="shared" si="6"/>
        <v>0</v>
      </c>
      <c r="Q56" s="216">
        <f t="shared" si="6"/>
        <v>0</v>
      </c>
      <c r="R56" s="216">
        <f t="shared" si="6"/>
        <v>0</v>
      </c>
      <c r="S56" s="216">
        <f t="shared" si="6"/>
        <v>0</v>
      </c>
      <c r="T56" s="216">
        <f t="shared" si="6"/>
        <v>0</v>
      </c>
      <c r="U56" s="216">
        <f t="shared" si="6"/>
        <v>0</v>
      </c>
      <c r="V56" s="216">
        <f t="shared" si="6"/>
        <v>0</v>
      </c>
      <c r="W56" s="216">
        <f t="shared" si="6"/>
        <v>0</v>
      </c>
    </row>
    <row r="57" spans="2:23" x14ac:dyDescent="0.15">
      <c r="B57" s="225" t="s">
        <v>63</v>
      </c>
      <c r="C57" s="226" t="s">
        <v>419</v>
      </c>
      <c r="D57" s="216">
        <f t="shared" si="5"/>
        <v>0</v>
      </c>
      <c r="E57" s="216">
        <f t="shared" si="5"/>
        <v>0</v>
      </c>
      <c r="F57" s="216">
        <f t="shared" si="5"/>
        <v>0</v>
      </c>
      <c r="G57" s="216">
        <f t="shared" si="5"/>
        <v>0</v>
      </c>
      <c r="H57" s="216">
        <f t="shared" si="5"/>
        <v>0</v>
      </c>
      <c r="I57" s="216">
        <f t="shared" si="6"/>
        <v>0</v>
      </c>
      <c r="J57" s="216">
        <f t="shared" si="6"/>
        <v>0</v>
      </c>
      <c r="K57" s="216">
        <f t="shared" si="6"/>
        <v>0</v>
      </c>
      <c r="L57" s="216">
        <f t="shared" si="6"/>
        <v>0</v>
      </c>
      <c r="M57" s="216">
        <f t="shared" si="6"/>
        <v>0</v>
      </c>
      <c r="N57" s="216">
        <f t="shared" si="6"/>
        <v>0</v>
      </c>
      <c r="O57" s="216">
        <f t="shared" si="6"/>
        <v>0</v>
      </c>
      <c r="P57" s="216">
        <f t="shared" si="6"/>
        <v>0</v>
      </c>
      <c r="Q57" s="216">
        <f t="shared" si="6"/>
        <v>0</v>
      </c>
      <c r="R57" s="216">
        <f t="shared" si="6"/>
        <v>0</v>
      </c>
      <c r="S57" s="216">
        <f t="shared" si="6"/>
        <v>0</v>
      </c>
      <c r="T57" s="216">
        <f t="shared" si="6"/>
        <v>0</v>
      </c>
      <c r="U57" s="216">
        <f t="shared" si="6"/>
        <v>0</v>
      </c>
      <c r="V57" s="216">
        <f t="shared" si="6"/>
        <v>0</v>
      </c>
      <c r="W57" s="216">
        <f t="shared" si="6"/>
        <v>0</v>
      </c>
    </row>
    <row r="58" spans="2:23" x14ac:dyDescent="0.15">
      <c r="B58" s="225" t="s">
        <v>34</v>
      </c>
      <c r="C58" s="226" t="s">
        <v>82</v>
      </c>
      <c r="D58" s="216">
        <f t="shared" si="5"/>
        <v>0</v>
      </c>
      <c r="E58" s="216">
        <f t="shared" si="5"/>
        <v>0</v>
      </c>
      <c r="F58" s="216">
        <f t="shared" si="5"/>
        <v>0</v>
      </c>
      <c r="G58" s="216">
        <f t="shared" si="5"/>
        <v>0</v>
      </c>
      <c r="H58" s="216">
        <f t="shared" si="5"/>
        <v>0</v>
      </c>
      <c r="I58" s="216">
        <f t="shared" si="6"/>
        <v>0</v>
      </c>
      <c r="J58" s="216">
        <f t="shared" si="6"/>
        <v>0</v>
      </c>
      <c r="K58" s="216">
        <f t="shared" si="6"/>
        <v>0</v>
      </c>
      <c r="L58" s="216">
        <f t="shared" si="6"/>
        <v>0</v>
      </c>
      <c r="M58" s="216">
        <f t="shared" si="6"/>
        <v>0</v>
      </c>
      <c r="N58" s="216">
        <f t="shared" si="6"/>
        <v>0</v>
      </c>
      <c r="O58" s="216">
        <f t="shared" si="6"/>
        <v>0</v>
      </c>
      <c r="P58" s="216">
        <f t="shared" si="6"/>
        <v>0</v>
      </c>
      <c r="Q58" s="216">
        <f t="shared" si="6"/>
        <v>0</v>
      </c>
      <c r="R58" s="216">
        <f t="shared" si="6"/>
        <v>0</v>
      </c>
      <c r="S58" s="216">
        <f t="shared" si="6"/>
        <v>0</v>
      </c>
      <c r="T58" s="216">
        <f t="shared" si="6"/>
        <v>0</v>
      </c>
      <c r="U58" s="216">
        <f t="shared" si="6"/>
        <v>0</v>
      </c>
      <c r="V58" s="216">
        <f t="shared" si="6"/>
        <v>0</v>
      </c>
      <c r="W58" s="216">
        <f t="shared" si="6"/>
        <v>0</v>
      </c>
    </row>
    <row r="59" spans="2:23" x14ac:dyDescent="0.15">
      <c r="B59" s="225" t="s">
        <v>35</v>
      </c>
      <c r="C59" s="226" t="s">
        <v>7</v>
      </c>
      <c r="D59" s="216">
        <f t="shared" si="5"/>
        <v>0</v>
      </c>
      <c r="E59" s="216">
        <f t="shared" si="5"/>
        <v>0</v>
      </c>
      <c r="F59" s="216">
        <f t="shared" si="5"/>
        <v>0</v>
      </c>
      <c r="G59" s="216">
        <f t="shared" si="5"/>
        <v>0</v>
      </c>
      <c r="H59" s="216">
        <f t="shared" si="5"/>
        <v>0</v>
      </c>
      <c r="I59" s="216">
        <f t="shared" si="6"/>
        <v>0</v>
      </c>
      <c r="J59" s="216">
        <f t="shared" si="6"/>
        <v>0</v>
      </c>
      <c r="K59" s="216">
        <f t="shared" si="6"/>
        <v>0</v>
      </c>
      <c r="L59" s="216">
        <f t="shared" si="6"/>
        <v>0</v>
      </c>
      <c r="M59" s="216">
        <f t="shared" si="6"/>
        <v>0</v>
      </c>
      <c r="N59" s="216">
        <f t="shared" si="6"/>
        <v>0</v>
      </c>
      <c r="O59" s="216">
        <f t="shared" si="6"/>
        <v>0</v>
      </c>
      <c r="P59" s="216">
        <f t="shared" si="6"/>
        <v>0</v>
      </c>
      <c r="Q59" s="216">
        <f t="shared" si="6"/>
        <v>0</v>
      </c>
      <c r="R59" s="216">
        <f t="shared" si="6"/>
        <v>0</v>
      </c>
      <c r="S59" s="216">
        <f t="shared" si="6"/>
        <v>0</v>
      </c>
      <c r="T59" s="216">
        <f t="shared" si="6"/>
        <v>0</v>
      </c>
      <c r="U59" s="216">
        <f t="shared" si="6"/>
        <v>0</v>
      </c>
      <c r="V59" s="216">
        <f t="shared" si="6"/>
        <v>0</v>
      </c>
      <c r="W59" s="216">
        <f t="shared" si="6"/>
        <v>0</v>
      </c>
    </row>
    <row r="60" spans="2:23" x14ac:dyDescent="0.15">
      <c r="B60" s="225" t="s">
        <v>36</v>
      </c>
      <c r="C60" s="226" t="s">
        <v>87</v>
      </c>
      <c r="D60" s="216">
        <f t="shared" si="5"/>
        <v>0</v>
      </c>
      <c r="E60" s="216">
        <f t="shared" si="5"/>
        <v>0</v>
      </c>
      <c r="F60" s="216">
        <f t="shared" si="5"/>
        <v>0</v>
      </c>
      <c r="G60" s="216">
        <f t="shared" si="5"/>
        <v>0</v>
      </c>
      <c r="H60" s="216">
        <f t="shared" si="5"/>
        <v>0</v>
      </c>
      <c r="I60" s="216">
        <f t="shared" si="6"/>
        <v>0</v>
      </c>
      <c r="J60" s="216">
        <f t="shared" si="6"/>
        <v>0</v>
      </c>
      <c r="K60" s="216">
        <f t="shared" si="6"/>
        <v>0</v>
      </c>
      <c r="L60" s="216">
        <f t="shared" si="6"/>
        <v>0</v>
      </c>
      <c r="M60" s="216">
        <f t="shared" si="6"/>
        <v>0</v>
      </c>
      <c r="N60" s="216">
        <f t="shared" si="6"/>
        <v>0</v>
      </c>
      <c r="O60" s="216">
        <f t="shared" si="6"/>
        <v>0</v>
      </c>
      <c r="P60" s="216">
        <f t="shared" si="6"/>
        <v>0</v>
      </c>
      <c r="Q60" s="216">
        <f t="shared" si="6"/>
        <v>0</v>
      </c>
      <c r="R60" s="216">
        <f t="shared" si="6"/>
        <v>0</v>
      </c>
      <c r="S60" s="216">
        <f t="shared" si="6"/>
        <v>0</v>
      </c>
      <c r="T60" s="216">
        <f t="shared" si="6"/>
        <v>0</v>
      </c>
      <c r="U60" s="216">
        <f t="shared" si="6"/>
        <v>0</v>
      </c>
      <c r="V60" s="216">
        <f t="shared" si="6"/>
        <v>0</v>
      </c>
      <c r="W60" s="216">
        <f t="shared" si="6"/>
        <v>0</v>
      </c>
    </row>
    <row r="61" spans="2:23" x14ac:dyDescent="0.15">
      <c r="B61" s="225" t="s">
        <v>37</v>
      </c>
      <c r="C61" s="226" t="s">
        <v>8</v>
      </c>
      <c r="D61" s="216">
        <f t="shared" si="5"/>
        <v>0</v>
      </c>
      <c r="E61" s="216">
        <f t="shared" si="5"/>
        <v>0</v>
      </c>
      <c r="F61" s="216">
        <f t="shared" si="5"/>
        <v>0</v>
      </c>
      <c r="G61" s="216">
        <f t="shared" si="5"/>
        <v>0</v>
      </c>
      <c r="H61" s="216">
        <f t="shared" si="5"/>
        <v>0</v>
      </c>
      <c r="I61" s="216">
        <f t="shared" si="6"/>
        <v>0</v>
      </c>
      <c r="J61" s="216">
        <f t="shared" si="6"/>
        <v>0</v>
      </c>
      <c r="K61" s="216">
        <f t="shared" si="6"/>
        <v>0</v>
      </c>
      <c r="L61" s="216">
        <f t="shared" si="6"/>
        <v>0</v>
      </c>
      <c r="M61" s="216">
        <f t="shared" si="6"/>
        <v>0</v>
      </c>
      <c r="N61" s="216">
        <f t="shared" si="6"/>
        <v>0</v>
      </c>
      <c r="O61" s="216">
        <f t="shared" si="6"/>
        <v>0</v>
      </c>
      <c r="P61" s="216">
        <f t="shared" si="6"/>
        <v>0</v>
      </c>
      <c r="Q61" s="216">
        <f t="shared" si="6"/>
        <v>0</v>
      </c>
      <c r="R61" s="216">
        <f t="shared" si="6"/>
        <v>0</v>
      </c>
      <c r="S61" s="216">
        <f t="shared" si="6"/>
        <v>0</v>
      </c>
      <c r="T61" s="216">
        <f t="shared" si="6"/>
        <v>0</v>
      </c>
      <c r="U61" s="216">
        <f t="shared" si="6"/>
        <v>0</v>
      </c>
      <c r="V61" s="216">
        <f t="shared" si="6"/>
        <v>0</v>
      </c>
      <c r="W61" s="216">
        <f t="shared" si="6"/>
        <v>0</v>
      </c>
    </row>
    <row r="62" spans="2:23" x14ac:dyDescent="0.15">
      <c r="D62" s="272">
        <f t="shared" ref="D62:W62" si="8">SUM(D49:D61)</f>
        <v>0</v>
      </c>
      <c r="E62" s="272">
        <f t="shared" si="8"/>
        <v>0</v>
      </c>
      <c r="F62" s="272">
        <f t="shared" si="8"/>
        <v>0</v>
      </c>
      <c r="G62" s="272">
        <f t="shared" si="8"/>
        <v>0</v>
      </c>
      <c r="H62" s="272">
        <f t="shared" si="8"/>
        <v>0</v>
      </c>
      <c r="I62" s="272">
        <f t="shared" si="8"/>
        <v>0</v>
      </c>
      <c r="J62" s="272">
        <f t="shared" si="8"/>
        <v>0</v>
      </c>
      <c r="K62" s="272">
        <f t="shared" si="8"/>
        <v>0</v>
      </c>
      <c r="L62" s="272">
        <f t="shared" si="8"/>
        <v>0</v>
      </c>
      <c r="M62" s="272">
        <f t="shared" si="8"/>
        <v>0</v>
      </c>
      <c r="N62" s="272">
        <f t="shared" si="8"/>
        <v>0</v>
      </c>
      <c r="O62" s="272">
        <f t="shared" si="8"/>
        <v>0</v>
      </c>
      <c r="P62" s="272">
        <f t="shared" si="8"/>
        <v>0</v>
      </c>
      <c r="Q62" s="272">
        <f t="shared" si="8"/>
        <v>0</v>
      </c>
      <c r="R62" s="272">
        <f t="shared" si="8"/>
        <v>0</v>
      </c>
      <c r="S62" s="272">
        <f t="shared" si="8"/>
        <v>0</v>
      </c>
      <c r="T62" s="272">
        <f t="shared" si="8"/>
        <v>0</v>
      </c>
      <c r="U62" s="272">
        <f t="shared" si="8"/>
        <v>0</v>
      </c>
      <c r="V62" s="272">
        <f t="shared" si="8"/>
        <v>0</v>
      </c>
      <c r="W62" s="272">
        <f t="shared" si="8"/>
        <v>0</v>
      </c>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pageSetUpPr fitToPage="1"/>
  </sheetPr>
  <dimension ref="B2:AB69"/>
  <sheetViews>
    <sheetView showGridLines="0" topLeftCell="A49" workbookViewId="0">
      <selection activeCell="Q46" sqref="Q46"/>
    </sheetView>
  </sheetViews>
  <sheetFormatPr defaultRowHeight="12" x14ac:dyDescent="0.15"/>
  <cols>
    <col min="1" max="1" width="10.28515625" customWidth="1"/>
    <col min="2" max="2" width="3.7109375" customWidth="1"/>
    <col min="3" max="3" width="3" customWidth="1"/>
    <col min="4" max="4" width="6.28515625" style="76" customWidth="1"/>
    <col min="5" max="5" width="5.5703125" customWidth="1"/>
    <col min="6" max="9" width="6.28515625" customWidth="1"/>
    <col min="10" max="34" width="5.5703125" customWidth="1"/>
  </cols>
  <sheetData>
    <row r="2" spans="2:28" ht="14.25" x14ac:dyDescent="0.15">
      <c r="B2" s="178" t="s">
        <v>348</v>
      </c>
    </row>
    <row r="4" spans="2:28" ht="24.6" customHeight="1" thickBot="1" x14ac:dyDescent="0.2">
      <c r="B4" s="102"/>
      <c r="C4" s="103"/>
      <c r="D4" s="104"/>
      <c r="E4" s="103"/>
      <c r="F4" s="103"/>
      <c r="G4" s="103"/>
      <c r="H4" s="103"/>
      <c r="I4" s="103"/>
      <c r="J4" s="103"/>
      <c r="K4" s="103"/>
      <c r="L4" s="103"/>
      <c r="M4" s="103"/>
      <c r="N4" s="103"/>
      <c r="O4" s="103"/>
      <c r="P4" s="103"/>
      <c r="Q4" s="103"/>
      <c r="R4" s="103"/>
      <c r="S4" s="103"/>
      <c r="T4" s="103"/>
      <c r="U4" s="103"/>
      <c r="V4" s="103"/>
      <c r="W4" s="103"/>
      <c r="X4" s="103"/>
      <c r="Y4" s="103"/>
      <c r="Z4" s="103"/>
      <c r="AA4" s="103"/>
      <c r="AB4" s="105"/>
    </row>
    <row r="5" spans="2:28" ht="24.6" customHeight="1" thickTop="1" x14ac:dyDescent="0.15">
      <c r="B5" s="106"/>
      <c r="C5" s="625" t="s">
        <v>336</v>
      </c>
      <c r="D5" s="107"/>
      <c r="E5" s="108" t="s">
        <v>306</v>
      </c>
      <c r="F5" s="49" t="s">
        <v>305</v>
      </c>
      <c r="G5" s="109"/>
      <c r="H5" s="109"/>
      <c r="I5" s="110"/>
      <c r="J5" s="50"/>
      <c r="K5" s="111"/>
      <c r="L5" s="50"/>
      <c r="M5" s="50"/>
      <c r="N5" s="50"/>
      <c r="O5" s="50"/>
      <c r="P5" s="50"/>
      <c r="Q5" s="50"/>
      <c r="R5" s="50"/>
      <c r="S5" s="50"/>
      <c r="T5" s="50"/>
      <c r="U5" s="50"/>
      <c r="V5" s="50"/>
      <c r="W5" s="50"/>
      <c r="X5" s="50"/>
      <c r="Y5" s="50"/>
      <c r="Z5" s="50"/>
      <c r="AA5" s="50"/>
      <c r="AB5" s="112"/>
    </row>
    <row r="6" spans="2:28" ht="24.6" customHeight="1" x14ac:dyDescent="0.15">
      <c r="B6" s="106"/>
      <c r="C6" s="626"/>
      <c r="D6" s="107"/>
      <c r="E6" s="628">
        <f>H27建設計算!D43</f>
        <v>0</v>
      </c>
      <c r="F6" s="629"/>
      <c r="G6" s="629"/>
      <c r="H6" s="629"/>
      <c r="I6" s="113" t="s">
        <v>113</v>
      </c>
      <c r="J6" s="114"/>
      <c r="K6" s="111"/>
      <c r="L6" s="50"/>
      <c r="M6" s="50"/>
      <c r="N6" s="50"/>
      <c r="O6" s="50"/>
      <c r="P6" s="50"/>
      <c r="Q6" s="50"/>
      <c r="R6" s="50"/>
      <c r="S6" s="50"/>
      <c r="T6" s="50"/>
      <c r="U6" s="50"/>
      <c r="V6" s="50"/>
      <c r="W6" s="50"/>
      <c r="X6" s="50"/>
      <c r="Y6" s="50"/>
      <c r="Z6" s="50"/>
      <c r="AA6" s="50"/>
      <c r="AB6" s="112"/>
    </row>
    <row r="7" spans="2:28" ht="24.6" customHeight="1" x14ac:dyDescent="0.15">
      <c r="B7" s="106"/>
      <c r="C7" s="626"/>
      <c r="D7" s="107"/>
      <c r="E7" s="50"/>
      <c r="F7" s="50"/>
      <c r="G7" s="50"/>
      <c r="H7" s="50"/>
      <c r="I7" s="111"/>
      <c r="J7" s="114"/>
      <c r="K7" s="111"/>
      <c r="L7" s="50"/>
      <c r="M7" s="50"/>
      <c r="N7" s="50" t="s">
        <v>345</v>
      </c>
      <c r="O7" s="50"/>
      <c r="P7" s="50"/>
      <c r="Q7" s="50"/>
      <c r="R7" s="50"/>
      <c r="S7" s="50"/>
      <c r="T7" s="50"/>
      <c r="U7" s="50"/>
      <c r="V7" s="50"/>
      <c r="W7" s="50"/>
      <c r="X7" s="50"/>
      <c r="Y7" s="50"/>
      <c r="Z7" s="50"/>
      <c r="AA7" s="50"/>
      <c r="AB7" s="112"/>
    </row>
    <row r="8" spans="2:28" ht="24.6" customHeight="1" x14ac:dyDescent="0.15">
      <c r="B8" s="106"/>
      <c r="C8" s="626"/>
      <c r="D8" s="107"/>
      <c r="E8" s="50"/>
      <c r="F8" s="50"/>
      <c r="G8" s="50"/>
      <c r="H8" s="50"/>
      <c r="I8" s="50"/>
      <c r="J8" s="50"/>
      <c r="K8" s="50"/>
      <c r="L8" s="50"/>
      <c r="M8" s="50"/>
      <c r="N8" s="50"/>
      <c r="O8" s="50"/>
      <c r="P8" s="50"/>
      <c r="Q8" s="50"/>
      <c r="R8" s="50"/>
      <c r="S8" s="50"/>
      <c r="T8" s="50"/>
      <c r="U8" s="50"/>
      <c r="V8" s="50"/>
      <c r="W8" s="50"/>
      <c r="X8" s="50"/>
      <c r="Y8" s="50"/>
      <c r="Z8" s="50"/>
      <c r="AA8" s="50"/>
      <c r="AB8" s="112"/>
    </row>
    <row r="9" spans="2:28" ht="24.6" customHeight="1" x14ac:dyDescent="0.15">
      <c r="B9" s="106"/>
      <c r="C9" s="626"/>
      <c r="D9" s="107"/>
      <c r="E9" s="50" t="s">
        <v>333</v>
      </c>
      <c r="F9" s="50"/>
      <c r="G9" s="50"/>
      <c r="H9" s="50"/>
      <c r="I9" s="50"/>
      <c r="J9" s="50"/>
      <c r="K9" s="50" t="s">
        <v>307</v>
      </c>
      <c r="L9" s="50"/>
      <c r="M9" s="50"/>
      <c r="N9" s="50"/>
      <c r="O9" s="50"/>
      <c r="P9" s="50"/>
      <c r="Q9" s="50" t="s">
        <v>308</v>
      </c>
      <c r="R9" s="50"/>
      <c r="S9" s="50"/>
      <c r="T9" s="50"/>
      <c r="U9" s="50"/>
      <c r="V9" s="50"/>
      <c r="W9" s="50" t="s">
        <v>309</v>
      </c>
      <c r="X9" s="50"/>
      <c r="Y9" s="50"/>
      <c r="Z9" s="50"/>
      <c r="AA9" s="50"/>
      <c r="AB9" s="112"/>
    </row>
    <row r="10" spans="2:28" ht="24.6" customHeight="1" x14ac:dyDescent="0.15">
      <c r="B10" s="106"/>
      <c r="C10" s="626"/>
      <c r="D10" s="107"/>
      <c r="E10" s="108" t="s">
        <v>313</v>
      </c>
      <c r="F10" s="49" t="str">
        <f>H27建設計算!H5</f>
        <v>発生需要額</v>
      </c>
      <c r="G10" s="109"/>
      <c r="H10" s="109"/>
      <c r="I10" s="110"/>
      <c r="J10" s="50"/>
      <c r="K10" s="108" t="s">
        <v>290</v>
      </c>
      <c r="L10" s="49" t="s">
        <v>312</v>
      </c>
      <c r="M10" s="109"/>
      <c r="N10" s="109"/>
      <c r="O10" s="110"/>
      <c r="P10" s="50"/>
      <c r="Q10" s="108" t="s">
        <v>315</v>
      </c>
      <c r="R10" s="49" t="s">
        <v>310</v>
      </c>
      <c r="S10" s="109"/>
      <c r="T10" s="109"/>
      <c r="U10" s="110"/>
      <c r="V10" s="50"/>
      <c r="W10" s="108" t="s">
        <v>316</v>
      </c>
      <c r="X10" s="49" t="s">
        <v>183</v>
      </c>
      <c r="Y10" s="109"/>
      <c r="Z10" s="109"/>
      <c r="AA10" s="110"/>
      <c r="AB10" s="112"/>
    </row>
    <row r="11" spans="2:28" ht="24.6" customHeight="1" thickBot="1" x14ac:dyDescent="0.2">
      <c r="B11" s="106"/>
      <c r="C11" s="627"/>
      <c r="D11" s="107"/>
      <c r="E11" s="621">
        <f>H27建設計算!H43</f>
        <v>0</v>
      </c>
      <c r="F11" s="622"/>
      <c r="G11" s="622"/>
      <c r="H11" s="622"/>
      <c r="I11" s="113" t="s">
        <v>113</v>
      </c>
      <c r="J11" s="50"/>
      <c r="K11" s="621">
        <f>H27建設計算!E43</f>
        <v>0</v>
      </c>
      <c r="L11" s="622"/>
      <c r="M11" s="622"/>
      <c r="N11" s="622"/>
      <c r="O11" s="113" t="s">
        <v>113</v>
      </c>
      <c r="P11" s="50"/>
      <c r="Q11" s="621">
        <f>H27建設計算!F43</f>
        <v>0</v>
      </c>
      <c r="R11" s="622"/>
      <c r="S11" s="622"/>
      <c r="T11" s="622"/>
      <c r="U11" s="113" t="s">
        <v>113</v>
      </c>
      <c r="V11" s="50"/>
      <c r="W11" s="621">
        <f>H27建設計算!G43</f>
        <v>0</v>
      </c>
      <c r="X11" s="622"/>
      <c r="Y11" s="622"/>
      <c r="Z11" s="622"/>
      <c r="AA11" s="113" t="s">
        <v>110</v>
      </c>
      <c r="AB11" s="112"/>
    </row>
    <row r="12" spans="2:28" ht="24.6" customHeight="1" thickTop="1" x14ac:dyDescent="0.15">
      <c r="B12" s="115"/>
      <c r="C12" s="116"/>
      <c r="D12" s="117"/>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8"/>
    </row>
    <row r="13" spans="2:28" ht="24.6" customHeight="1" x14ac:dyDescent="0.15">
      <c r="I13" s="1"/>
      <c r="J13" s="1"/>
    </row>
    <row r="14" spans="2:28" ht="24.6" customHeight="1" x14ac:dyDescent="0.15">
      <c r="E14" s="1" t="s">
        <v>300</v>
      </c>
      <c r="I14" s="1"/>
      <c r="J14" s="1"/>
    </row>
    <row r="15" spans="2:28" ht="24.6" customHeight="1" x14ac:dyDescent="0.15">
      <c r="E15" s="6" t="s">
        <v>317</v>
      </c>
      <c r="F15" s="7" t="str">
        <f>H27建設計算!I5</f>
        <v>市内生産額</v>
      </c>
      <c r="G15" s="5"/>
      <c r="H15" s="5"/>
      <c r="I15" s="8"/>
      <c r="J15" s="1"/>
    </row>
    <row r="16" spans="2:28" ht="24.6" customHeight="1" x14ac:dyDescent="0.15">
      <c r="E16" s="630">
        <f>H27建設計算!I43</f>
        <v>0</v>
      </c>
      <c r="F16" s="631"/>
      <c r="G16" s="631"/>
      <c r="H16" s="631"/>
      <c r="I16" s="77" t="s">
        <v>113</v>
      </c>
      <c r="J16" s="1"/>
    </row>
    <row r="17" spans="2:28" ht="24.6" customHeight="1" x14ac:dyDescent="0.15">
      <c r="I17" s="1"/>
      <c r="J17" s="1"/>
    </row>
    <row r="18" spans="2:28" ht="24.6" customHeight="1" thickBot="1" x14ac:dyDescent="0.2">
      <c r="B18" s="82"/>
      <c r="C18" s="83"/>
      <c r="D18" s="84"/>
      <c r="E18" s="83"/>
      <c r="F18" s="83"/>
      <c r="G18" s="83"/>
      <c r="H18" s="83"/>
      <c r="I18" s="83"/>
      <c r="J18" s="83"/>
      <c r="K18" s="83"/>
      <c r="L18" s="83"/>
      <c r="M18" s="83"/>
      <c r="N18" s="83"/>
      <c r="O18" s="83"/>
      <c r="P18" s="83"/>
      <c r="Q18" s="83"/>
      <c r="R18" s="83"/>
      <c r="S18" s="83"/>
      <c r="T18" s="83"/>
      <c r="U18" s="83"/>
      <c r="V18" s="83"/>
      <c r="W18" s="83"/>
      <c r="X18" s="83"/>
      <c r="Y18" s="83"/>
      <c r="Z18" s="83"/>
      <c r="AA18" s="83"/>
      <c r="AB18" s="85"/>
    </row>
    <row r="19" spans="2:28" ht="24.6" customHeight="1" thickTop="1" x14ac:dyDescent="0.15">
      <c r="B19" s="86"/>
      <c r="C19" s="625" t="s">
        <v>335</v>
      </c>
      <c r="D19" s="87"/>
      <c r="E19" s="88" t="s">
        <v>301</v>
      </c>
      <c r="F19" s="88"/>
      <c r="G19" s="88"/>
      <c r="H19" s="88"/>
      <c r="I19" s="88"/>
      <c r="J19" s="88"/>
      <c r="K19" s="88"/>
      <c r="L19" s="88"/>
      <c r="M19" s="88"/>
      <c r="N19" s="88"/>
      <c r="O19" s="88"/>
      <c r="P19" s="88"/>
      <c r="Q19" s="88"/>
      <c r="R19" s="88"/>
      <c r="S19" s="88"/>
      <c r="T19" s="88"/>
      <c r="U19" s="88"/>
      <c r="V19" s="88"/>
      <c r="W19" s="88"/>
      <c r="X19" s="88"/>
      <c r="Y19" s="88"/>
      <c r="Z19" s="88"/>
      <c r="AA19" s="88"/>
      <c r="AB19" s="89"/>
    </row>
    <row r="20" spans="2:28" ht="24.6" customHeight="1" x14ac:dyDescent="0.15">
      <c r="B20" s="86"/>
      <c r="C20" s="626"/>
      <c r="D20" s="87"/>
      <c r="E20" s="90" t="s">
        <v>318</v>
      </c>
      <c r="F20" s="91" t="s">
        <v>314</v>
      </c>
      <c r="G20" s="92"/>
      <c r="H20" s="92"/>
      <c r="I20" s="93"/>
      <c r="J20" s="88"/>
      <c r="K20" s="88"/>
      <c r="L20" s="88"/>
      <c r="M20" s="88"/>
      <c r="N20" s="88"/>
      <c r="O20" s="88"/>
      <c r="P20" s="88"/>
      <c r="Q20" s="88"/>
      <c r="R20" s="88"/>
      <c r="S20" s="88"/>
      <c r="T20" s="88"/>
      <c r="U20" s="88"/>
      <c r="V20" s="88"/>
      <c r="W20" s="88"/>
      <c r="X20" s="88"/>
      <c r="Y20" s="88"/>
      <c r="Z20" s="88"/>
      <c r="AA20" s="88"/>
      <c r="AB20" s="89"/>
    </row>
    <row r="21" spans="2:28" ht="24.6" customHeight="1" x14ac:dyDescent="0.15">
      <c r="B21" s="86"/>
      <c r="C21" s="626"/>
      <c r="D21" s="87"/>
      <c r="E21" s="623">
        <f>H27建設計算!J43</f>
        <v>0</v>
      </c>
      <c r="F21" s="624"/>
      <c r="G21" s="624"/>
      <c r="H21" s="624"/>
      <c r="I21" s="94" t="s">
        <v>113</v>
      </c>
      <c r="J21" s="88"/>
      <c r="K21" s="88"/>
      <c r="L21" s="88"/>
      <c r="M21" s="88"/>
      <c r="N21" s="88"/>
      <c r="O21" s="88"/>
      <c r="P21" s="88"/>
      <c r="Q21" s="88"/>
      <c r="R21" s="88"/>
      <c r="S21" s="88"/>
      <c r="T21" s="88"/>
      <c r="U21" s="88"/>
      <c r="V21" s="88"/>
      <c r="W21" s="88"/>
      <c r="X21" s="88"/>
      <c r="Y21" s="88"/>
      <c r="Z21" s="88"/>
      <c r="AA21" s="88"/>
      <c r="AB21" s="89"/>
    </row>
    <row r="22" spans="2:28" ht="24.6" customHeight="1" x14ac:dyDescent="0.15">
      <c r="B22" s="86"/>
      <c r="C22" s="626"/>
      <c r="D22" s="87"/>
      <c r="E22" s="95"/>
      <c r="F22" s="95"/>
      <c r="G22" s="95"/>
      <c r="H22" s="95"/>
      <c r="I22" s="96"/>
      <c r="J22" s="88"/>
      <c r="K22" s="88"/>
      <c r="L22" s="88"/>
      <c r="M22" s="88"/>
      <c r="N22" s="88"/>
      <c r="O22" s="88"/>
      <c r="P22" s="88"/>
      <c r="Q22" s="88"/>
      <c r="R22" s="88"/>
      <c r="S22" s="88"/>
      <c r="T22" s="88"/>
      <c r="U22" s="88"/>
      <c r="V22" s="88"/>
      <c r="W22" s="88"/>
      <c r="X22" s="88"/>
      <c r="Y22" s="88"/>
      <c r="Z22" s="88"/>
      <c r="AA22" s="88"/>
      <c r="AB22" s="89"/>
    </row>
    <row r="23" spans="2:28" ht="24.6" customHeight="1" x14ac:dyDescent="0.15">
      <c r="B23" s="86"/>
      <c r="C23" s="626"/>
      <c r="D23" s="87"/>
      <c r="E23" s="88"/>
      <c r="F23" s="88"/>
      <c r="G23" s="88"/>
      <c r="H23" s="88"/>
      <c r="I23" s="88"/>
      <c r="J23" s="88"/>
      <c r="K23" s="88"/>
      <c r="L23" s="88"/>
      <c r="M23" s="88"/>
      <c r="N23" s="88"/>
      <c r="O23" s="88"/>
      <c r="P23" s="88"/>
      <c r="Q23" s="88"/>
      <c r="R23" s="88"/>
      <c r="S23" s="88"/>
      <c r="T23" s="88"/>
      <c r="U23" s="88"/>
      <c r="V23" s="88"/>
      <c r="W23" s="88"/>
      <c r="X23" s="88"/>
      <c r="Y23" s="88"/>
      <c r="Z23" s="88"/>
      <c r="AA23" s="88"/>
      <c r="AB23" s="89"/>
    </row>
    <row r="24" spans="2:28" ht="24.6" customHeight="1" x14ac:dyDescent="0.15">
      <c r="B24" s="86"/>
      <c r="C24" s="626"/>
      <c r="D24" s="87"/>
      <c r="E24" s="142" t="s">
        <v>334</v>
      </c>
      <c r="F24" s="142"/>
      <c r="G24" s="142"/>
      <c r="H24" s="142"/>
      <c r="I24" s="142"/>
      <c r="J24" s="88"/>
      <c r="K24" s="88" t="s">
        <v>302</v>
      </c>
      <c r="L24" s="88"/>
      <c r="M24" s="88"/>
      <c r="N24" s="88"/>
      <c r="O24" s="97"/>
      <c r="P24" s="88"/>
      <c r="Q24" s="88" t="s">
        <v>303</v>
      </c>
      <c r="R24" s="88"/>
      <c r="S24" s="88"/>
      <c r="T24" s="88"/>
      <c r="U24" s="88"/>
      <c r="V24" s="88"/>
      <c r="W24" s="88" t="s">
        <v>304</v>
      </c>
      <c r="X24" s="88"/>
      <c r="Y24" s="88"/>
      <c r="Z24" s="88"/>
      <c r="AA24" s="88"/>
      <c r="AB24" s="89"/>
    </row>
    <row r="25" spans="2:28" ht="24.6" customHeight="1" x14ac:dyDescent="0.15">
      <c r="B25" s="86"/>
      <c r="C25" s="626"/>
      <c r="D25" s="87"/>
      <c r="E25" s="143"/>
      <c r="F25" s="144" t="s">
        <v>331</v>
      </c>
      <c r="G25" s="145"/>
      <c r="H25" s="145"/>
      <c r="I25" s="146"/>
      <c r="J25" s="88"/>
      <c r="K25" s="90" t="s">
        <v>319</v>
      </c>
      <c r="L25" s="91" t="s">
        <v>320</v>
      </c>
      <c r="M25" s="92"/>
      <c r="N25" s="92"/>
      <c r="O25" s="93"/>
      <c r="P25" s="88"/>
      <c r="Q25" s="90" t="s">
        <v>321</v>
      </c>
      <c r="R25" s="91" t="s">
        <v>310</v>
      </c>
      <c r="S25" s="92"/>
      <c r="T25" s="92"/>
      <c r="U25" s="93"/>
      <c r="V25" s="88"/>
      <c r="W25" s="90" t="s">
        <v>322</v>
      </c>
      <c r="X25" s="91" t="s">
        <v>183</v>
      </c>
      <c r="Y25" s="92"/>
      <c r="Z25" s="92"/>
      <c r="AA25" s="93"/>
      <c r="AB25" s="89"/>
    </row>
    <row r="26" spans="2:28" ht="24.6" customHeight="1" thickBot="1" x14ac:dyDescent="0.2">
      <c r="B26" s="86"/>
      <c r="C26" s="627"/>
      <c r="D26" s="87"/>
      <c r="E26" s="632">
        <f>E21-K26</f>
        <v>0</v>
      </c>
      <c r="F26" s="633"/>
      <c r="G26" s="633"/>
      <c r="H26" s="633"/>
      <c r="I26" s="147" t="s">
        <v>113</v>
      </c>
      <c r="J26" s="88"/>
      <c r="K26" s="623">
        <f>H27建設計算!K43</f>
        <v>0</v>
      </c>
      <c r="L26" s="624"/>
      <c r="M26" s="624"/>
      <c r="N26" s="624"/>
      <c r="O26" s="94" t="s">
        <v>113</v>
      </c>
      <c r="P26" s="88"/>
      <c r="Q26" s="623">
        <f>H27建設計算!L43</f>
        <v>0</v>
      </c>
      <c r="R26" s="624"/>
      <c r="S26" s="624"/>
      <c r="T26" s="624"/>
      <c r="U26" s="94" t="s">
        <v>113</v>
      </c>
      <c r="V26" s="88"/>
      <c r="W26" s="623">
        <f>H27建設計算!M43</f>
        <v>0</v>
      </c>
      <c r="X26" s="624"/>
      <c r="Y26" s="624"/>
      <c r="Z26" s="624"/>
      <c r="AA26" s="94" t="s">
        <v>110</v>
      </c>
      <c r="AB26" s="89"/>
    </row>
    <row r="27" spans="2:28" ht="24.6" customHeight="1" thickTop="1" x14ac:dyDescent="0.15">
      <c r="B27" s="98"/>
      <c r="C27" s="99"/>
      <c r="D27" s="100"/>
      <c r="E27" s="99"/>
      <c r="F27" s="99"/>
      <c r="G27" s="99"/>
      <c r="H27" s="99"/>
      <c r="I27" s="99"/>
      <c r="J27" s="99"/>
      <c r="K27" s="99"/>
      <c r="L27" s="99"/>
      <c r="M27" s="99"/>
      <c r="N27" s="99"/>
      <c r="O27" s="99"/>
      <c r="P27" s="99"/>
      <c r="Q27" s="99"/>
      <c r="R27" s="99"/>
      <c r="S27" s="99"/>
      <c r="T27" s="99"/>
      <c r="U27" s="99"/>
      <c r="V27" s="99"/>
      <c r="W27" s="99"/>
      <c r="X27" s="99"/>
      <c r="Y27" s="99"/>
      <c r="Z27" s="99"/>
      <c r="AA27" s="99"/>
      <c r="AB27" s="101"/>
    </row>
    <row r="28" spans="2:28" ht="24.6" customHeight="1" x14ac:dyDescent="0.15">
      <c r="I28" s="1"/>
      <c r="J28" s="1"/>
    </row>
    <row r="29" spans="2:28" ht="24.6" customHeight="1" x14ac:dyDescent="0.15">
      <c r="E29" s="1" t="s">
        <v>311</v>
      </c>
      <c r="I29" s="1"/>
      <c r="J29" s="1"/>
    </row>
    <row r="30" spans="2:28" ht="24.6" customHeight="1" x14ac:dyDescent="0.15">
      <c r="E30" s="6" t="s">
        <v>323</v>
      </c>
      <c r="F30" s="7" t="s">
        <v>293</v>
      </c>
      <c r="G30" s="5"/>
      <c r="H30" s="5"/>
      <c r="I30" s="8"/>
      <c r="J30" s="1"/>
      <c r="K30" s="1"/>
      <c r="L30" s="1"/>
      <c r="M30" s="1"/>
      <c r="N30" s="1"/>
      <c r="O30" s="15"/>
    </row>
    <row r="31" spans="2:28" ht="24.6" customHeight="1" x14ac:dyDescent="0.15">
      <c r="E31" s="630">
        <f>H27建設計算!P43</f>
        <v>0</v>
      </c>
      <c r="F31" s="631"/>
      <c r="G31" s="631"/>
      <c r="H31" s="631"/>
      <c r="I31" s="77" t="s">
        <v>113</v>
      </c>
      <c r="J31" s="1"/>
    </row>
    <row r="32" spans="2:28" ht="24.6" customHeight="1" x14ac:dyDescent="0.15">
      <c r="I32" s="1"/>
      <c r="J32" s="1"/>
    </row>
    <row r="33" spans="2:28" ht="24.6" customHeight="1" x14ac:dyDescent="0.15">
      <c r="I33" s="1"/>
      <c r="J33" s="1"/>
    </row>
    <row r="34" spans="2:28" ht="24.6" customHeight="1" x14ac:dyDescent="0.15">
      <c r="I34" s="1"/>
      <c r="J34" s="1"/>
    </row>
    <row r="35" spans="2:28" ht="24.6" customHeight="1" x14ac:dyDescent="0.15">
      <c r="E35" s="6" t="s">
        <v>324</v>
      </c>
      <c r="F35" s="7" t="s">
        <v>141</v>
      </c>
      <c r="G35" s="5"/>
      <c r="H35" s="5"/>
      <c r="I35" s="8"/>
      <c r="J35" s="1" t="s">
        <v>346</v>
      </c>
      <c r="K35" s="15"/>
      <c r="M35" s="1"/>
    </row>
    <row r="36" spans="2:28" ht="24.6" customHeight="1" x14ac:dyDescent="0.15">
      <c r="E36" s="634">
        <f>H27建設計算!R45</f>
        <v>0.69571883355632147</v>
      </c>
      <c r="F36" s="635"/>
      <c r="G36" s="635"/>
      <c r="H36" s="635"/>
      <c r="I36" s="77"/>
      <c r="J36" s="79"/>
      <c r="K36" s="15"/>
      <c r="L36" s="1"/>
      <c r="M36" s="1"/>
    </row>
    <row r="37" spans="2:28" ht="24.6" customHeight="1" x14ac:dyDescent="0.15">
      <c r="E37" s="81"/>
      <c r="F37" s="81"/>
      <c r="G37" s="81"/>
      <c r="H37" s="81"/>
      <c r="I37" s="79"/>
      <c r="J37" s="79"/>
      <c r="K37" s="15"/>
      <c r="L37" s="1"/>
      <c r="M37" s="1"/>
    </row>
    <row r="38" spans="2:28" ht="24.6" customHeight="1" x14ac:dyDescent="0.15">
      <c r="I38" s="79"/>
      <c r="J38" s="79"/>
      <c r="K38" s="15"/>
    </row>
    <row r="39" spans="2:28" ht="24.6" customHeight="1" x14ac:dyDescent="0.15">
      <c r="E39" s="1" t="s">
        <v>294</v>
      </c>
      <c r="J39" s="1"/>
      <c r="K39" s="15"/>
      <c r="M39" s="1"/>
    </row>
    <row r="40" spans="2:28" ht="24.6" customHeight="1" x14ac:dyDescent="0.15">
      <c r="E40" s="6" t="s">
        <v>325</v>
      </c>
      <c r="F40" s="355" t="str">
        <f>H27建設計算!R5</f>
        <v>発生需要額</v>
      </c>
      <c r="G40" s="356"/>
      <c r="H40" s="356"/>
      <c r="I40" s="357"/>
      <c r="J40" s="79"/>
      <c r="K40" s="15"/>
      <c r="L40" s="1"/>
      <c r="M40" s="1"/>
    </row>
    <row r="41" spans="2:28" ht="24.6" customHeight="1" x14ac:dyDescent="0.15">
      <c r="E41" s="630">
        <f>H27建設計算!R43</f>
        <v>0</v>
      </c>
      <c r="F41" s="631"/>
      <c r="G41" s="631"/>
      <c r="H41" s="631"/>
      <c r="I41" s="77" t="s">
        <v>113</v>
      </c>
      <c r="J41" s="79"/>
      <c r="K41" s="15"/>
    </row>
    <row r="42" spans="2:28" ht="24.6" customHeight="1" x14ac:dyDescent="0.15">
      <c r="J42" s="1"/>
      <c r="K42" s="15"/>
      <c r="M42" s="1"/>
    </row>
    <row r="43" spans="2:28" ht="24.6" customHeight="1" x14ac:dyDescent="0.15">
      <c r="J43" s="1"/>
      <c r="K43" s="1"/>
      <c r="L43" s="1"/>
      <c r="M43" s="1"/>
    </row>
    <row r="44" spans="2:28" ht="24.6" customHeight="1" x14ac:dyDescent="0.15">
      <c r="E44" s="1" t="s">
        <v>295</v>
      </c>
      <c r="I44" s="1"/>
      <c r="J44" s="1"/>
      <c r="L44" s="1"/>
      <c r="M44" s="1"/>
    </row>
    <row r="45" spans="2:28" ht="24.6" customHeight="1" x14ac:dyDescent="0.15">
      <c r="E45" s="6" t="s">
        <v>326</v>
      </c>
      <c r="F45" s="7" t="str">
        <f>H27建設計算!S5</f>
        <v>市内生産額</v>
      </c>
      <c r="G45" s="5"/>
      <c r="H45" s="5"/>
      <c r="I45" s="8"/>
      <c r="L45" s="1"/>
      <c r="M45" s="1"/>
    </row>
    <row r="46" spans="2:28" ht="24.6" customHeight="1" x14ac:dyDescent="0.15">
      <c r="E46" s="630">
        <f>H27建設計算!S43</f>
        <v>0</v>
      </c>
      <c r="F46" s="631"/>
      <c r="G46" s="631"/>
      <c r="H46" s="631"/>
      <c r="I46" s="77" t="s">
        <v>113</v>
      </c>
      <c r="L46" s="1"/>
      <c r="M46" s="1"/>
    </row>
    <row r="47" spans="2:28" ht="24.6" customHeight="1" x14ac:dyDescent="0.15">
      <c r="K47" s="80"/>
      <c r="L47" s="1"/>
      <c r="M47" s="1"/>
    </row>
    <row r="48" spans="2:28" ht="24.6" customHeight="1" thickBot="1" x14ac:dyDescent="0.2">
      <c r="B48" s="119"/>
      <c r="C48" s="120"/>
      <c r="D48" s="121"/>
      <c r="E48" s="120"/>
      <c r="F48" s="120"/>
      <c r="G48" s="120"/>
      <c r="H48" s="120"/>
      <c r="I48" s="120"/>
      <c r="J48" s="120"/>
      <c r="K48" s="122"/>
      <c r="L48" s="120"/>
      <c r="M48" s="120"/>
      <c r="N48" s="120"/>
      <c r="O48" s="120"/>
      <c r="P48" s="120"/>
      <c r="Q48" s="120"/>
      <c r="R48" s="120"/>
      <c r="S48" s="120"/>
      <c r="T48" s="120"/>
      <c r="U48" s="120"/>
      <c r="V48" s="120"/>
      <c r="W48" s="120"/>
      <c r="X48" s="120"/>
      <c r="Y48" s="120"/>
      <c r="Z48" s="120"/>
      <c r="AA48" s="120"/>
      <c r="AB48" s="123"/>
    </row>
    <row r="49" spans="2:28" ht="24.6" customHeight="1" thickTop="1" x14ac:dyDescent="0.15">
      <c r="B49" s="124"/>
      <c r="C49" s="625" t="s">
        <v>337</v>
      </c>
      <c r="D49" s="125"/>
      <c r="E49" s="126" t="s">
        <v>296</v>
      </c>
      <c r="F49" s="126"/>
      <c r="G49" s="126"/>
      <c r="H49" s="126"/>
      <c r="I49" s="126"/>
      <c r="J49" s="126"/>
      <c r="K49" s="127"/>
      <c r="L49" s="126"/>
      <c r="M49" s="126"/>
      <c r="N49" s="126"/>
      <c r="O49" s="126"/>
      <c r="P49" s="126"/>
      <c r="Q49" s="126"/>
      <c r="R49" s="126"/>
      <c r="S49" s="126"/>
      <c r="T49" s="126"/>
      <c r="U49" s="126"/>
      <c r="V49" s="126"/>
      <c r="W49" s="126"/>
      <c r="X49" s="126"/>
      <c r="Y49" s="126"/>
      <c r="Z49" s="126"/>
      <c r="AA49" s="126"/>
      <c r="AB49" s="128"/>
    </row>
    <row r="50" spans="2:28" ht="24.6" customHeight="1" x14ac:dyDescent="0.15">
      <c r="B50" s="124"/>
      <c r="C50" s="626"/>
      <c r="D50" s="125"/>
      <c r="E50" s="129" t="s">
        <v>327</v>
      </c>
      <c r="F50" s="130" t="s">
        <v>314</v>
      </c>
      <c r="G50" s="131"/>
      <c r="H50" s="131"/>
      <c r="I50" s="132"/>
      <c r="J50" s="126"/>
      <c r="K50" s="127"/>
      <c r="L50" s="126"/>
      <c r="M50" s="126"/>
      <c r="N50" s="126"/>
      <c r="O50" s="126"/>
      <c r="P50" s="126"/>
      <c r="Q50" s="126"/>
      <c r="R50" s="126"/>
      <c r="S50" s="126"/>
      <c r="T50" s="126"/>
      <c r="U50" s="126"/>
      <c r="V50" s="126"/>
      <c r="W50" s="126"/>
      <c r="X50" s="126"/>
      <c r="Y50" s="126"/>
      <c r="Z50" s="126"/>
      <c r="AA50" s="126"/>
      <c r="AB50" s="128"/>
    </row>
    <row r="51" spans="2:28" ht="24.6" customHeight="1" x14ac:dyDescent="0.15">
      <c r="B51" s="124"/>
      <c r="C51" s="626"/>
      <c r="D51" s="125"/>
      <c r="E51" s="636">
        <f>H27建設計算!T43</f>
        <v>0</v>
      </c>
      <c r="F51" s="637"/>
      <c r="G51" s="637"/>
      <c r="H51" s="637"/>
      <c r="I51" s="133" t="s">
        <v>113</v>
      </c>
      <c r="J51" s="126"/>
      <c r="K51" s="134"/>
      <c r="L51" s="126"/>
      <c r="M51" s="126"/>
      <c r="N51" s="126"/>
      <c r="O51" s="126"/>
      <c r="P51" s="126"/>
      <c r="Q51" s="126"/>
      <c r="R51" s="126"/>
      <c r="S51" s="126"/>
      <c r="T51" s="126"/>
      <c r="U51" s="126"/>
      <c r="V51" s="126"/>
      <c r="W51" s="126"/>
      <c r="X51" s="126"/>
      <c r="Y51" s="126"/>
      <c r="Z51" s="126"/>
      <c r="AA51" s="126"/>
      <c r="AB51" s="128"/>
    </row>
    <row r="52" spans="2:28" ht="24.6" customHeight="1" x14ac:dyDescent="0.15">
      <c r="B52" s="124"/>
      <c r="C52" s="626"/>
      <c r="D52" s="125"/>
      <c r="E52" s="135"/>
      <c r="F52" s="135"/>
      <c r="G52" s="135"/>
      <c r="H52" s="135"/>
      <c r="I52" s="127"/>
      <c r="J52" s="126"/>
      <c r="K52" s="134"/>
      <c r="L52" s="126"/>
      <c r="M52" s="126"/>
      <c r="N52" s="126"/>
      <c r="O52" s="126"/>
      <c r="P52" s="126"/>
      <c r="Q52" s="126"/>
      <c r="R52" s="126"/>
      <c r="S52" s="126"/>
      <c r="T52" s="126"/>
      <c r="U52" s="126"/>
      <c r="V52" s="126"/>
      <c r="W52" s="126"/>
      <c r="X52" s="126"/>
      <c r="Y52" s="126"/>
      <c r="Z52" s="126"/>
      <c r="AA52" s="126"/>
      <c r="AB52" s="128"/>
    </row>
    <row r="53" spans="2:28" ht="24.6" customHeight="1" x14ac:dyDescent="0.15">
      <c r="B53" s="124"/>
      <c r="C53" s="626"/>
      <c r="D53" s="125"/>
      <c r="E53" s="126"/>
      <c r="F53" s="126"/>
      <c r="G53" s="126"/>
      <c r="H53" s="126"/>
      <c r="I53" s="127"/>
      <c r="J53" s="126"/>
      <c r="K53" s="134"/>
      <c r="L53" s="126"/>
      <c r="M53" s="126"/>
      <c r="N53" s="126"/>
      <c r="O53" s="126"/>
      <c r="P53" s="126"/>
      <c r="Q53" s="126"/>
      <c r="R53" s="126"/>
      <c r="S53" s="126"/>
      <c r="T53" s="126"/>
      <c r="U53" s="126"/>
      <c r="V53" s="126"/>
      <c r="W53" s="126"/>
      <c r="X53" s="126"/>
      <c r="Y53" s="126"/>
      <c r="Z53" s="126"/>
      <c r="AA53" s="126"/>
      <c r="AB53" s="128"/>
    </row>
    <row r="54" spans="2:28" ht="24.6" customHeight="1" x14ac:dyDescent="0.15">
      <c r="B54" s="124"/>
      <c r="C54" s="626"/>
      <c r="D54" s="125"/>
      <c r="E54" s="148" t="s">
        <v>332</v>
      </c>
      <c r="F54" s="148"/>
      <c r="G54" s="148"/>
      <c r="H54" s="148"/>
      <c r="I54" s="148"/>
      <c r="J54" s="126"/>
      <c r="K54" s="126" t="s">
        <v>297</v>
      </c>
      <c r="L54" s="126"/>
      <c r="M54" s="126"/>
      <c r="N54" s="126"/>
      <c r="O54" s="126"/>
      <c r="P54" s="126"/>
      <c r="Q54" s="126" t="s">
        <v>298</v>
      </c>
      <c r="R54" s="126"/>
      <c r="S54" s="126"/>
      <c r="T54" s="126"/>
      <c r="U54" s="126"/>
      <c r="V54" s="126"/>
      <c r="W54" s="126" t="s">
        <v>299</v>
      </c>
      <c r="X54" s="126"/>
      <c r="Y54" s="126"/>
      <c r="Z54" s="126"/>
      <c r="AA54" s="126"/>
      <c r="AB54" s="128"/>
    </row>
    <row r="55" spans="2:28" ht="24.6" customHeight="1" x14ac:dyDescent="0.15">
      <c r="B55" s="124"/>
      <c r="C55" s="626"/>
      <c r="D55" s="125"/>
      <c r="E55" s="149"/>
      <c r="F55" s="150" t="s">
        <v>331</v>
      </c>
      <c r="G55" s="151"/>
      <c r="H55" s="151"/>
      <c r="I55" s="152"/>
      <c r="J55" s="126"/>
      <c r="K55" s="129" t="s">
        <v>328</v>
      </c>
      <c r="L55" s="130" t="s">
        <v>291</v>
      </c>
      <c r="M55" s="131"/>
      <c r="N55" s="131"/>
      <c r="O55" s="132"/>
      <c r="P55" s="126"/>
      <c r="Q55" s="129" t="s">
        <v>329</v>
      </c>
      <c r="R55" s="130" t="s">
        <v>653</v>
      </c>
      <c r="S55" s="131"/>
      <c r="T55" s="131"/>
      <c r="U55" s="132"/>
      <c r="V55" s="126"/>
      <c r="W55" s="129" t="s">
        <v>330</v>
      </c>
      <c r="X55" s="130" t="s">
        <v>292</v>
      </c>
      <c r="Y55" s="131"/>
      <c r="Z55" s="131"/>
      <c r="AA55" s="132"/>
      <c r="AB55" s="128"/>
    </row>
    <row r="56" spans="2:28" ht="24.6" customHeight="1" thickBot="1" x14ac:dyDescent="0.2">
      <c r="B56" s="124"/>
      <c r="C56" s="627"/>
      <c r="D56" s="125"/>
      <c r="E56" s="640">
        <f>E51-K56</f>
        <v>0</v>
      </c>
      <c r="F56" s="641"/>
      <c r="G56" s="641"/>
      <c r="H56" s="641"/>
      <c r="I56" s="153" t="s">
        <v>113</v>
      </c>
      <c r="J56" s="126"/>
      <c r="K56" s="636">
        <f>H27建設計算!U43</f>
        <v>0</v>
      </c>
      <c r="L56" s="637"/>
      <c r="M56" s="637"/>
      <c r="N56" s="637"/>
      <c r="O56" s="133" t="s">
        <v>113</v>
      </c>
      <c r="P56" s="126"/>
      <c r="Q56" s="636">
        <f>H27建設計算!V43</f>
        <v>0</v>
      </c>
      <c r="R56" s="637"/>
      <c r="S56" s="637"/>
      <c r="T56" s="637"/>
      <c r="U56" s="133" t="s">
        <v>113</v>
      </c>
      <c r="V56" s="126"/>
      <c r="W56" s="636">
        <f>H27建設計算!W43</f>
        <v>0</v>
      </c>
      <c r="X56" s="637"/>
      <c r="Y56" s="637"/>
      <c r="Z56" s="637"/>
      <c r="AA56" s="133" t="s">
        <v>110</v>
      </c>
      <c r="AB56" s="128"/>
    </row>
    <row r="57" spans="2:28" ht="24.6" customHeight="1" thickTop="1" x14ac:dyDescent="0.15">
      <c r="B57" s="136"/>
      <c r="C57" s="137"/>
      <c r="D57" s="138"/>
      <c r="E57" s="137"/>
      <c r="F57" s="137"/>
      <c r="G57" s="137"/>
      <c r="H57" s="137"/>
      <c r="I57" s="139"/>
      <c r="J57" s="137"/>
      <c r="K57" s="140"/>
      <c r="L57" s="137"/>
      <c r="M57" s="137"/>
      <c r="N57" s="137"/>
      <c r="O57" s="137"/>
      <c r="P57" s="137"/>
      <c r="Q57" s="137"/>
      <c r="R57" s="137"/>
      <c r="S57" s="137"/>
      <c r="T57" s="137"/>
      <c r="U57" s="137"/>
      <c r="V57" s="137"/>
      <c r="W57" s="137"/>
      <c r="X57" s="137"/>
      <c r="Y57" s="137"/>
      <c r="Z57" s="137"/>
      <c r="AA57" s="137"/>
      <c r="AB57" s="141"/>
    </row>
    <row r="58" spans="2:28" ht="24.6" customHeight="1" x14ac:dyDescent="0.15">
      <c r="I58" s="79"/>
      <c r="K58" s="78"/>
      <c r="L58" s="1"/>
      <c r="M58" s="1"/>
    </row>
    <row r="59" spans="2:28" ht="24.6" customHeight="1" x14ac:dyDescent="0.15">
      <c r="I59" s="79"/>
      <c r="K59" s="78"/>
      <c r="L59" s="1"/>
      <c r="M59" s="1"/>
    </row>
    <row r="60" spans="2:28" ht="24.6" customHeight="1" thickBot="1" x14ac:dyDescent="0.2">
      <c r="B60" s="154"/>
      <c r="C60" s="155"/>
      <c r="D60" s="156"/>
      <c r="E60" s="155"/>
      <c r="F60" s="155"/>
      <c r="G60" s="155"/>
      <c r="H60" s="155"/>
      <c r="I60" s="155"/>
      <c r="J60" s="155"/>
      <c r="K60" s="157"/>
      <c r="L60" s="155"/>
      <c r="M60" s="155"/>
      <c r="N60" s="155"/>
      <c r="O60" s="155"/>
      <c r="P60" s="155"/>
      <c r="Q60" s="155"/>
      <c r="R60" s="155"/>
      <c r="S60" s="155"/>
      <c r="T60" s="155"/>
      <c r="U60" s="155"/>
      <c r="V60" s="155"/>
      <c r="W60" s="155"/>
      <c r="X60" s="155"/>
      <c r="Y60" s="155"/>
      <c r="Z60" s="155"/>
      <c r="AA60" s="155"/>
      <c r="AB60" s="158"/>
    </row>
    <row r="61" spans="2:28" ht="24.6" customHeight="1" thickTop="1" x14ac:dyDescent="0.15">
      <c r="B61" s="159"/>
      <c r="C61" s="625" t="s">
        <v>338</v>
      </c>
      <c r="D61" s="160"/>
      <c r="E61" s="161" t="s">
        <v>340</v>
      </c>
      <c r="F61" s="161"/>
      <c r="G61" s="161"/>
      <c r="H61" s="161"/>
      <c r="I61" s="161"/>
      <c r="J61" s="161"/>
      <c r="K61" s="162"/>
      <c r="L61" s="161"/>
      <c r="M61" s="161"/>
      <c r="N61" s="161"/>
      <c r="O61" s="161"/>
      <c r="P61" s="161"/>
      <c r="Q61" s="161"/>
      <c r="R61" s="161"/>
      <c r="S61" s="161"/>
      <c r="T61" s="161"/>
      <c r="U61" s="161"/>
      <c r="V61" s="161"/>
      <c r="W61" s="161"/>
      <c r="X61" s="161"/>
      <c r="Y61" s="161"/>
      <c r="Z61" s="161"/>
      <c r="AA61" s="161"/>
      <c r="AB61" s="163"/>
    </row>
    <row r="62" spans="2:28" ht="24.6" customHeight="1" x14ac:dyDescent="0.15">
      <c r="B62" s="159"/>
      <c r="C62" s="626"/>
      <c r="D62" s="160"/>
      <c r="E62" s="164" t="s">
        <v>339</v>
      </c>
      <c r="F62" s="165" t="s">
        <v>314</v>
      </c>
      <c r="G62" s="166"/>
      <c r="H62" s="166"/>
      <c r="I62" s="167"/>
      <c r="J62" s="161"/>
      <c r="K62" s="162"/>
      <c r="L62" s="161"/>
      <c r="M62" s="161"/>
      <c r="N62" s="161"/>
      <c r="O62" s="161"/>
      <c r="P62" s="161"/>
      <c r="Q62" s="161"/>
      <c r="R62" s="161"/>
      <c r="S62" s="161"/>
      <c r="T62" s="161"/>
      <c r="U62" s="161"/>
      <c r="V62" s="161"/>
      <c r="W62" s="161"/>
      <c r="X62" s="161"/>
      <c r="Y62" s="161"/>
      <c r="Z62" s="161"/>
      <c r="AA62" s="161"/>
      <c r="AB62" s="163"/>
    </row>
    <row r="63" spans="2:28" ht="24.6" customHeight="1" x14ac:dyDescent="0.15">
      <c r="B63" s="159"/>
      <c r="C63" s="626"/>
      <c r="D63" s="160"/>
      <c r="E63" s="638">
        <f>E6+E21+E51</f>
        <v>0</v>
      </c>
      <c r="F63" s="639"/>
      <c r="G63" s="639"/>
      <c r="H63" s="639"/>
      <c r="I63" s="168" t="s">
        <v>113</v>
      </c>
      <c r="J63" s="161"/>
      <c r="K63" s="169"/>
      <c r="L63" s="161"/>
      <c r="M63" s="161"/>
      <c r="N63" s="161"/>
      <c r="O63" s="161"/>
      <c r="P63" s="161"/>
      <c r="Q63" s="161"/>
      <c r="R63" s="161"/>
      <c r="S63" s="161"/>
      <c r="T63" s="161"/>
      <c r="U63" s="161"/>
      <c r="V63" s="161"/>
      <c r="W63" s="161"/>
      <c r="X63" s="161"/>
      <c r="Y63" s="161"/>
      <c r="Z63" s="161"/>
      <c r="AA63" s="161"/>
      <c r="AB63" s="163"/>
    </row>
    <row r="64" spans="2:28" ht="24.6" customHeight="1" x14ac:dyDescent="0.15">
      <c r="B64" s="159"/>
      <c r="C64" s="626"/>
      <c r="D64" s="160"/>
      <c r="E64" s="170"/>
      <c r="F64" s="170"/>
      <c r="G64" s="170"/>
      <c r="H64" s="170"/>
      <c r="I64" s="162"/>
      <c r="J64" s="161"/>
      <c r="K64" s="169"/>
      <c r="L64" s="161"/>
      <c r="M64" s="161"/>
      <c r="N64" s="161"/>
      <c r="O64" s="161"/>
      <c r="P64" s="161"/>
      <c r="Q64" s="161"/>
      <c r="R64" s="161"/>
      <c r="S64" s="161"/>
      <c r="T64" s="161"/>
      <c r="U64" s="161"/>
      <c r="V64" s="161"/>
      <c r="W64" s="161"/>
      <c r="X64" s="161"/>
      <c r="Y64" s="161"/>
      <c r="Z64" s="161"/>
      <c r="AA64" s="161"/>
      <c r="AB64" s="163"/>
    </row>
    <row r="65" spans="2:28" ht="24.6" customHeight="1" x14ac:dyDescent="0.15">
      <c r="B65" s="159"/>
      <c r="C65" s="626"/>
      <c r="D65" s="160"/>
      <c r="E65" s="161"/>
      <c r="F65" s="161"/>
      <c r="G65" s="161"/>
      <c r="H65" s="161"/>
      <c r="I65" s="162"/>
      <c r="J65" s="161"/>
      <c r="K65" s="169"/>
      <c r="L65" s="161"/>
      <c r="M65" s="161"/>
      <c r="N65" s="161"/>
      <c r="O65" s="161"/>
      <c r="P65" s="161"/>
      <c r="Q65" s="161"/>
      <c r="R65" s="161"/>
      <c r="S65" s="161"/>
      <c r="T65" s="161"/>
      <c r="U65" s="161"/>
      <c r="V65" s="161"/>
      <c r="W65" s="161"/>
      <c r="X65" s="161"/>
      <c r="Y65" s="161"/>
      <c r="Z65" s="161"/>
      <c r="AA65" s="161"/>
      <c r="AB65" s="163"/>
    </row>
    <row r="66" spans="2:28" ht="24.6" customHeight="1" x14ac:dyDescent="0.15">
      <c r="B66" s="159"/>
      <c r="C66" s="626"/>
      <c r="D66" s="160"/>
      <c r="E66" s="171"/>
      <c r="F66" s="171"/>
      <c r="G66" s="171"/>
      <c r="H66" s="171"/>
      <c r="I66" s="171"/>
      <c r="J66" s="161"/>
      <c r="K66" s="161" t="s">
        <v>343</v>
      </c>
      <c r="L66" s="161"/>
      <c r="M66" s="161"/>
      <c r="N66" s="161"/>
      <c r="O66" s="161"/>
      <c r="P66" s="161"/>
      <c r="Q66" s="171"/>
      <c r="R66" s="171"/>
      <c r="S66" s="171"/>
      <c r="T66" s="171"/>
      <c r="U66" s="171"/>
      <c r="V66" s="161"/>
      <c r="W66" s="161" t="s">
        <v>344</v>
      </c>
      <c r="X66" s="161"/>
      <c r="Y66" s="161"/>
      <c r="Z66" s="161"/>
      <c r="AA66" s="161"/>
      <c r="AB66" s="163"/>
    </row>
    <row r="67" spans="2:28" ht="24.6" customHeight="1" x14ac:dyDescent="0.15">
      <c r="B67" s="159"/>
      <c r="C67" s="626"/>
      <c r="D67" s="160"/>
      <c r="E67" s="171"/>
      <c r="F67" s="171"/>
      <c r="G67" s="171"/>
      <c r="H67" s="171"/>
      <c r="I67" s="171"/>
      <c r="J67" s="161"/>
      <c r="K67" s="164" t="s">
        <v>341</v>
      </c>
      <c r="L67" s="165" t="s">
        <v>291</v>
      </c>
      <c r="M67" s="166"/>
      <c r="N67" s="166"/>
      <c r="O67" s="167"/>
      <c r="P67" s="161"/>
      <c r="Q67" s="171"/>
      <c r="R67" s="171"/>
      <c r="S67" s="171"/>
      <c r="T67" s="171"/>
      <c r="U67" s="171"/>
      <c r="V67" s="161"/>
      <c r="W67" s="164" t="s">
        <v>342</v>
      </c>
      <c r="X67" s="165" t="s">
        <v>292</v>
      </c>
      <c r="Y67" s="166"/>
      <c r="Z67" s="166"/>
      <c r="AA67" s="167"/>
      <c r="AB67" s="163"/>
    </row>
    <row r="68" spans="2:28" ht="24.6" customHeight="1" thickBot="1" x14ac:dyDescent="0.2">
      <c r="B68" s="159"/>
      <c r="C68" s="627"/>
      <c r="D68" s="160"/>
      <c r="E68" s="171"/>
      <c r="F68" s="171"/>
      <c r="G68" s="171"/>
      <c r="H68" s="171"/>
      <c r="I68" s="171"/>
      <c r="J68" s="161"/>
      <c r="K68" s="638">
        <f>K11+K26+K56</f>
        <v>0</v>
      </c>
      <c r="L68" s="639"/>
      <c r="M68" s="639"/>
      <c r="N68" s="639"/>
      <c r="O68" s="168" t="s">
        <v>113</v>
      </c>
      <c r="P68" s="161"/>
      <c r="Q68" s="171"/>
      <c r="R68" s="171"/>
      <c r="S68" s="171"/>
      <c r="T68" s="171"/>
      <c r="U68" s="171"/>
      <c r="V68" s="161"/>
      <c r="W68" s="638">
        <f>W11+W26+W56</f>
        <v>0</v>
      </c>
      <c r="X68" s="639"/>
      <c r="Y68" s="639"/>
      <c r="Z68" s="639"/>
      <c r="AA68" s="168" t="s">
        <v>110</v>
      </c>
      <c r="AB68" s="163"/>
    </row>
    <row r="69" spans="2:28" ht="24.6" customHeight="1" thickTop="1" x14ac:dyDescent="0.15">
      <c r="B69" s="172"/>
      <c r="C69" s="173"/>
      <c r="D69" s="174"/>
      <c r="E69" s="173"/>
      <c r="F69" s="173"/>
      <c r="G69" s="173"/>
      <c r="H69" s="173"/>
      <c r="I69" s="175"/>
      <c r="J69" s="173"/>
      <c r="K69" s="176"/>
      <c r="L69" s="173"/>
      <c r="M69" s="173"/>
      <c r="N69" s="173"/>
      <c r="O69" s="173"/>
      <c r="P69" s="173"/>
      <c r="Q69" s="173"/>
      <c r="R69" s="173"/>
      <c r="S69" s="173"/>
      <c r="T69" s="173"/>
      <c r="U69" s="173"/>
      <c r="V69" s="173"/>
      <c r="W69" s="173"/>
      <c r="X69" s="173"/>
      <c r="Y69" s="173"/>
      <c r="Z69" s="173"/>
      <c r="AA69" s="173"/>
      <c r="AB69" s="177"/>
    </row>
  </sheetData>
  <mergeCells count="27">
    <mergeCell ref="C61:C68"/>
    <mergeCell ref="E63:H63"/>
    <mergeCell ref="K68:N68"/>
    <mergeCell ref="W68:Z68"/>
    <mergeCell ref="C49:C56"/>
    <mergeCell ref="E51:H51"/>
    <mergeCell ref="E56:H56"/>
    <mergeCell ref="K56:N56"/>
    <mergeCell ref="Q56:T56"/>
    <mergeCell ref="E31:H31"/>
    <mergeCell ref="E36:H36"/>
    <mergeCell ref="E41:H41"/>
    <mergeCell ref="E46:H46"/>
    <mergeCell ref="W56:Z56"/>
    <mergeCell ref="W11:Z11"/>
    <mergeCell ref="Q26:T26"/>
    <mergeCell ref="C5:C11"/>
    <mergeCell ref="E6:H6"/>
    <mergeCell ref="E11:H11"/>
    <mergeCell ref="K11:N11"/>
    <mergeCell ref="Q11:T11"/>
    <mergeCell ref="E16:H16"/>
    <mergeCell ref="C19:C26"/>
    <mergeCell ref="E21:H21"/>
    <mergeCell ref="E26:H26"/>
    <mergeCell ref="K26:N26"/>
    <mergeCell ref="W26:Z26"/>
  </mergeCells>
  <phoneticPr fontId="3"/>
  <printOptions horizontalCentered="1" verticalCentered="1"/>
  <pageMargins left="0" right="0" top="0.19685039370078741" bottom="0.19685039370078741" header="0" footer="0"/>
  <pageSetup paperSize="9" scale="52" orientation="portrait" verticalDpi="12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F21"/>
  <sheetViews>
    <sheetView showGridLines="0" workbookViewId="0">
      <selection activeCell="D10" sqref="D10"/>
    </sheetView>
  </sheetViews>
  <sheetFormatPr defaultRowHeight="12" x14ac:dyDescent="0.15"/>
  <cols>
    <col min="1" max="1" width="10.28515625" customWidth="1"/>
    <col min="2" max="2" width="13.28515625" customWidth="1"/>
    <col min="3" max="3" width="21.85546875" customWidth="1"/>
    <col min="4" max="4" width="11.140625" customWidth="1"/>
  </cols>
  <sheetData>
    <row r="1" spans="1:6" ht="14.25" x14ac:dyDescent="0.15">
      <c r="A1" s="178" t="s">
        <v>192</v>
      </c>
    </row>
    <row r="3" spans="1:6" ht="18.600000000000001" customHeight="1" x14ac:dyDescent="0.15">
      <c r="B3" s="19" t="s">
        <v>91</v>
      </c>
      <c r="C3" s="23"/>
      <c r="D3" s="12">
        <f>H27建設計算!D43</f>
        <v>0</v>
      </c>
      <c r="E3" s="8" t="s">
        <v>113</v>
      </c>
    </row>
    <row r="4" spans="1:6" ht="18.600000000000001" customHeight="1" x14ac:dyDescent="0.15">
      <c r="B4" s="20" t="s">
        <v>92</v>
      </c>
      <c r="C4" s="24" t="s">
        <v>89</v>
      </c>
      <c r="D4" s="13">
        <f>H27建設計算!D43</f>
        <v>0</v>
      </c>
      <c r="E4" s="14" t="s">
        <v>113</v>
      </c>
    </row>
    <row r="5" spans="1:6" ht="18.600000000000001" customHeight="1" x14ac:dyDescent="0.15">
      <c r="B5" s="21"/>
      <c r="C5" s="25" t="s">
        <v>135</v>
      </c>
      <c r="D5" s="15">
        <f>H27建設計算!E43</f>
        <v>0</v>
      </c>
      <c r="E5" s="4" t="s">
        <v>113</v>
      </c>
    </row>
    <row r="6" spans="1:6" ht="18.600000000000001" customHeight="1" x14ac:dyDescent="0.15">
      <c r="B6" s="22"/>
      <c r="C6" s="26" t="s">
        <v>95</v>
      </c>
      <c r="D6" s="16">
        <f>H27建設計算!G43</f>
        <v>0</v>
      </c>
      <c r="E6" s="17" t="s">
        <v>110</v>
      </c>
    </row>
    <row r="7" spans="1:6" ht="18.600000000000001" customHeight="1" x14ac:dyDescent="0.15">
      <c r="B7" s="20" t="s">
        <v>142</v>
      </c>
      <c r="C7" s="24" t="s">
        <v>93</v>
      </c>
      <c r="D7" s="13">
        <f>H27建設計算!J43</f>
        <v>0</v>
      </c>
      <c r="E7" s="14" t="s">
        <v>113</v>
      </c>
    </row>
    <row r="8" spans="1:6" ht="18.600000000000001" customHeight="1" x14ac:dyDescent="0.15">
      <c r="B8" s="21"/>
      <c r="C8" s="25" t="s">
        <v>94</v>
      </c>
      <c r="D8" s="15">
        <f>H27建設計算!K43</f>
        <v>0</v>
      </c>
      <c r="E8" s="4" t="s">
        <v>113</v>
      </c>
    </row>
    <row r="9" spans="1:6" ht="18.600000000000001" customHeight="1" x14ac:dyDescent="0.15">
      <c r="B9" s="22"/>
      <c r="C9" s="26" t="s">
        <v>95</v>
      </c>
      <c r="D9" s="16">
        <f>H27建設計算!M43</f>
        <v>0</v>
      </c>
      <c r="E9" s="17" t="s">
        <v>110</v>
      </c>
    </row>
    <row r="10" spans="1:6" ht="18.600000000000001" customHeight="1" x14ac:dyDescent="0.15">
      <c r="B10" s="21" t="s">
        <v>92</v>
      </c>
      <c r="C10" s="25" t="s">
        <v>93</v>
      </c>
      <c r="D10" s="15">
        <f>SUM(D4,D7)</f>
        <v>0</v>
      </c>
      <c r="E10" s="4" t="s">
        <v>113</v>
      </c>
    </row>
    <row r="11" spans="1:6" ht="18.600000000000001" customHeight="1" x14ac:dyDescent="0.15">
      <c r="B11" s="21" t="s">
        <v>184</v>
      </c>
      <c r="C11" s="25" t="s">
        <v>94</v>
      </c>
      <c r="D11" s="15">
        <f>SUM(D5,D8)</f>
        <v>0</v>
      </c>
      <c r="E11" s="4" t="s">
        <v>113</v>
      </c>
    </row>
    <row r="12" spans="1:6" ht="18.600000000000001" customHeight="1" x14ac:dyDescent="0.15">
      <c r="B12" s="179"/>
      <c r="C12" s="180" t="s">
        <v>95</v>
      </c>
      <c r="D12" s="181">
        <f>SUM(D6,D9)</f>
        <v>0</v>
      </c>
      <c r="E12" s="182" t="s">
        <v>110</v>
      </c>
    </row>
    <row r="13" spans="1:6" ht="18.600000000000001" customHeight="1" x14ac:dyDescent="0.15">
      <c r="B13" s="183"/>
      <c r="C13" s="184" t="s">
        <v>185</v>
      </c>
      <c r="D13" s="185">
        <f>H27建設計算!P43</f>
        <v>0</v>
      </c>
      <c r="E13" s="186" t="s">
        <v>113</v>
      </c>
    </row>
    <row r="14" spans="1:6" ht="18.600000000000001" customHeight="1" x14ac:dyDescent="0.15">
      <c r="B14" s="21"/>
      <c r="C14" s="25" t="s">
        <v>446</v>
      </c>
      <c r="D14" s="47">
        <f>H27建設計算!R45</f>
        <v>0.69571883355632147</v>
      </c>
      <c r="E14" s="4"/>
    </row>
    <row r="15" spans="1:6" ht="18.600000000000001" customHeight="1" x14ac:dyDescent="0.15">
      <c r="B15" s="22"/>
      <c r="C15" s="26" t="s">
        <v>186</v>
      </c>
      <c r="D15" s="16">
        <f>H27建設計算!R43</f>
        <v>0</v>
      </c>
      <c r="E15" s="17" t="s">
        <v>113</v>
      </c>
    </row>
    <row r="16" spans="1:6" ht="18.600000000000001" customHeight="1" x14ac:dyDescent="0.15">
      <c r="B16" s="20" t="s">
        <v>167</v>
      </c>
      <c r="C16" s="24" t="s">
        <v>93</v>
      </c>
      <c r="D16" s="13">
        <f>H27建設計算!T43</f>
        <v>0</v>
      </c>
      <c r="E16" s="14" t="s">
        <v>113</v>
      </c>
      <c r="F16" s="11"/>
    </row>
    <row r="17" spans="2:5" ht="18.600000000000001" customHeight="1" x14ac:dyDescent="0.15">
      <c r="B17" s="21"/>
      <c r="C17" s="25" t="s">
        <v>94</v>
      </c>
      <c r="D17" s="15">
        <f>H27建設計算!U43</f>
        <v>0</v>
      </c>
      <c r="E17" s="4" t="s">
        <v>113</v>
      </c>
    </row>
    <row r="18" spans="2:5" ht="18.600000000000001" customHeight="1" thickBot="1" x14ac:dyDescent="0.2">
      <c r="B18" s="21"/>
      <c r="C18" s="25" t="s">
        <v>95</v>
      </c>
      <c r="D18" s="15">
        <f>H27建設計算!W43</f>
        <v>0</v>
      </c>
      <c r="E18" s="4" t="s">
        <v>110</v>
      </c>
    </row>
    <row r="19" spans="2:5" ht="18.600000000000001" customHeight="1" thickTop="1" x14ac:dyDescent="0.15">
      <c r="B19" s="27" t="s">
        <v>92</v>
      </c>
      <c r="C19" s="28" t="s">
        <v>93</v>
      </c>
      <c r="D19" s="29">
        <f>D4+D7+D16</f>
        <v>0</v>
      </c>
      <c r="E19" s="30" t="s">
        <v>113</v>
      </c>
    </row>
    <row r="20" spans="2:5" ht="18.600000000000001" customHeight="1" x14ac:dyDescent="0.15">
      <c r="B20" s="21" t="s">
        <v>184</v>
      </c>
      <c r="C20" s="25" t="s">
        <v>94</v>
      </c>
      <c r="D20" s="15">
        <f>D5+D8+D17</f>
        <v>0</v>
      </c>
      <c r="E20" s="4" t="s">
        <v>113</v>
      </c>
    </row>
    <row r="21" spans="2:5" ht="18.600000000000001" customHeight="1" x14ac:dyDescent="0.15">
      <c r="B21" s="22" t="s">
        <v>187</v>
      </c>
      <c r="C21" s="26" t="s">
        <v>95</v>
      </c>
      <c r="D21" s="16">
        <f>D6+D9+D18</f>
        <v>0</v>
      </c>
      <c r="E21" s="17" t="s">
        <v>110</v>
      </c>
    </row>
  </sheetData>
  <phoneticPr fontId="3"/>
  <pageMargins left="0.75" right="0.75" top="1" bottom="1" header="0.51200000000000001" footer="0.51200000000000001"/>
  <pageSetup paperSize="9" orientation="portrait" verticalDpi="12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H85"/>
  <sheetViews>
    <sheetView zoomScale="130" zoomScaleNormal="130" workbookViewId="0">
      <selection activeCell="E12" sqref="E12"/>
    </sheetView>
  </sheetViews>
  <sheetFormatPr defaultRowHeight="13.5" x14ac:dyDescent="0.15"/>
  <cols>
    <col min="1" max="1" width="10.28515625" style="381" customWidth="1"/>
    <col min="2" max="4" width="5.42578125" style="381" customWidth="1"/>
    <col min="5" max="6" width="9.140625" style="381"/>
    <col min="7" max="7" width="29.42578125" style="381" customWidth="1"/>
    <col min="8" max="8" width="73.85546875" style="381" customWidth="1"/>
    <col min="9" max="256" width="9.140625" style="381"/>
    <col min="257" max="257" width="10.28515625" style="381" customWidth="1"/>
    <col min="258" max="260" width="5.42578125" style="381" customWidth="1"/>
    <col min="261" max="262" width="9.140625" style="381"/>
    <col min="263" max="263" width="29.42578125" style="381" customWidth="1"/>
    <col min="264" max="264" width="73.85546875" style="381" customWidth="1"/>
    <col min="265" max="512" width="9.140625" style="381"/>
    <col min="513" max="513" width="10.28515625" style="381" customWidth="1"/>
    <col min="514" max="516" width="5.42578125" style="381" customWidth="1"/>
    <col min="517" max="518" width="9.140625" style="381"/>
    <col min="519" max="519" width="29.42578125" style="381" customWidth="1"/>
    <col min="520" max="520" width="73.85546875" style="381" customWidth="1"/>
    <col min="521" max="768" width="9.140625" style="381"/>
    <col min="769" max="769" width="10.28515625" style="381" customWidth="1"/>
    <col min="770" max="772" width="5.42578125" style="381" customWidth="1"/>
    <col min="773" max="774" width="9.140625" style="381"/>
    <col min="775" max="775" width="29.42578125" style="381" customWidth="1"/>
    <col min="776" max="776" width="73.85546875" style="381" customWidth="1"/>
    <col min="777" max="1024" width="9.140625" style="381"/>
    <col min="1025" max="1025" width="10.28515625" style="381" customWidth="1"/>
    <col min="1026" max="1028" width="5.42578125" style="381" customWidth="1"/>
    <col min="1029" max="1030" width="9.140625" style="381"/>
    <col min="1031" max="1031" width="29.42578125" style="381" customWidth="1"/>
    <col min="1032" max="1032" width="73.85546875" style="381" customWidth="1"/>
    <col min="1033" max="1280" width="9.140625" style="381"/>
    <col min="1281" max="1281" width="10.28515625" style="381" customWidth="1"/>
    <col min="1282" max="1284" width="5.42578125" style="381" customWidth="1"/>
    <col min="1285" max="1286" width="9.140625" style="381"/>
    <col min="1287" max="1287" width="29.42578125" style="381" customWidth="1"/>
    <col min="1288" max="1288" width="73.85546875" style="381" customWidth="1"/>
    <col min="1289" max="1536" width="9.140625" style="381"/>
    <col min="1537" max="1537" width="10.28515625" style="381" customWidth="1"/>
    <col min="1538" max="1540" width="5.42578125" style="381" customWidth="1"/>
    <col min="1541" max="1542" width="9.140625" style="381"/>
    <col min="1543" max="1543" width="29.42578125" style="381" customWidth="1"/>
    <col min="1544" max="1544" width="73.85546875" style="381" customWidth="1"/>
    <col min="1545" max="1792" width="9.140625" style="381"/>
    <col min="1793" max="1793" width="10.28515625" style="381" customWidth="1"/>
    <col min="1794" max="1796" width="5.42578125" style="381" customWidth="1"/>
    <col min="1797" max="1798" width="9.140625" style="381"/>
    <col min="1799" max="1799" width="29.42578125" style="381" customWidth="1"/>
    <col min="1800" max="1800" width="73.85546875" style="381" customWidth="1"/>
    <col min="1801" max="2048" width="9.140625" style="381"/>
    <col min="2049" max="2049" width="10.28515625" style="381" customWidth="1"/>
    <col min="2050" max="2052" width="5.42578125" style="381" customWidth="1"/>
    <col min="2053" max="2054" width="9.140625" style="381"/>
    <col min="2055" max="2055" width="29.42578125" style="381" customWidth="1"/>
    <col min="2056" max="2056" width="73.85546875" style="381" customWidth="1"/>
    <col min="2057" max="2304" width="9.140625" style="381"/>
    <col min="2305" max="2305" width="10.28515625" style="381" customWidth="1"/>
    <col min="2306" max="2308" width="5.42578125" style="381" customWidth="1"/>
    <col min="2309" max="2310" width="9.140625" style="381"/>
    <col min="2311" max="2311" width="29.42578125" style="381" customWidth="1"/>
    <col min="2312" max="2312" width="73.85546875" style="381" customWidth="1"/>
    <col min="2313" max="2560" width="9.140625" style="381"/>
    <col min="2561" max="2561" width="10.28515625" style="381" customWidth="1"/>
    <col min="2562" max="2564" width="5.42578125" style="381" customWidth="1"/>
    <col min="2565" max="2566" width="9.140625" style="381"/>
    <col min="2567" max="2567" width="29.42578125" style="381" customWidth="1"/>
    <col min="2568" max="2568" width="73.85546875" style="381" customWidth="1"/>
    <col min="2569" max="2816" width="9.140625" style="381"/>
    <col min="2817" max="2817" width="10.28515625" style="381" customWidth="1"/>
    <col min="2818" max="2820" width="5.42578125" style="381" customWidth="1"/>
    <col min="2821" max="2822" width="9.140625" style="381"/>
    <col min="2823" max="2823" width="29.42578125" style="381" customWidth="1"/>
    <col min="2824" max="2824" width="73.85546875" style="381" customWidth="1"/>
    <col min="2825" max="3072" width="9.140625" style="381"/>
    <col min="3073" max="3073" width="10.28515625" style="381" customWidth="1"/>
    <col min="3074" max="3076" width="5.42578125" style="381" customWidth="1"/>
    <col min="3077" max="3078" width="9.140625" style="381"/>
    <col min="3079" max="3079" width="29.42578125" style="381" customWidth="1"/>
    <col min="3080" max="3080" width="73.85546875" style="381" customWidth="1"/>
    <col min="3081" max="3328" width="9.140625" style="381"/>
    <col min="3329" max="3329" width="10.28515625" style="381" customWidth="1"/>
    <col min="3330" max="3332" width="5.42578125" style="381" customWidth="1"/>
    <col min="3333" max="3334" width="9.140625" style="381"/>
    <col min="3335" max="3335" width="29.42578125" style="381" customWidth="1"/>
    <col min="3336" max="3336" width="73.85546875" style="381" customWidth="1"/>
    <col min="3337" max="3584" width="9.140625" style="381"/>
    <col min="3585" max="3585" width="10.28515625" style="381" customWidth="1"/>
    <col min="3586" max="3588" width="5.42578125" style="381" customWidth="1"/>
    <col min="3589" max="3590" width="9.140625" style="381"/>
    <col min="3591" max="3591" width="29.42578125" style="381" customWidth="1"/>
    <col min="3592" max="3592" width="73.85546875" style="381" customWidth="1"/>
    <col min="3593" max="3840" width="9.140625" style="381"/>
    <col min="3841" max="3841" width="10.28515625" style="381" customWidth="1"/>
    <col min="3842" max="3844" width="5.42578125" style="381" customWidth="1"/>
    <col min="3845" max="3846" width="9.140625" style="381"/>
    <col min="3847" max="3847" width="29.42578125" style="381" customWidth="1"/>
    <col min="3848" max="3848" width="73.85546875" style="381" customWidth="1"/>
    <col min="3849" max="4096" width="9.140625" style="381"/>
    <col min="4097" max="4097" width="10.28515625" style="381" customWidth="1"/>
    <col min="4098" max="4100" width="5.42578125" style="381" customWidth="1"/>
    <col min="4101" max="4102" width="9.140625" style="381"/>
    <col min="4103" max="4103" width="29.42578125" style="381" customWidth="1"/>
    <col min="4104" max="4104" width="73.85546875" style="381" customWidth="1"/>
    <col min="4105" max="4352" width="9.140625" style="381"/>
    <col min="4353" max="4353" width="10.28515625" style="381" customWidth="1"/>
    <col min="4354" max="4356" width="5.42578125" style="381" customWidth="1"/>
    <col min="4357" max="4358" width="9.140625" style="381"/>
    <col min="4359" max="4359" width="29.42578125" style="381" customWidth="1"/>
    <col min="4360" max="4360" width="73.85546875" style="381" customWidth="1"/>
    <col min="4361" max="4608" width="9.140625" style="381"/>
    <col min="4609" max="4609" width="10.28515625" style="381" customWidth="1"/>
    <col min="4610" max="4612" width="5.42578125" style="381" customWidth="1"/>
    <col min="4613" max="4614" width="9.140625" style="381"/>
    <col min="4615" max="4615" width="29.42578125" style="381" customWidth="1"/>
    <col min="4616" max="4616" width="73.85546875" style="381" customWidth="1"/>
    <col min="4617" max="4864" width="9.140625" style="381"/>
    <col min="4865" max="4865" width="10.28515625" style="381" customWidth="1"/>
    <col min="4866" max="4868" width="5.42578125" style="381" customWidth="1"/>
    <col min="4869" max="4870" width="9.140625" style="381"/>
    <col min="4871" max="4871" width="29.42578125" style="381" customWidth="1"/>
    <col min="4872" max="4872" width="73.85546875" style="381" customWidth="1"/>
    <col min="4873" max="5120" width="9.140625" style="381"/>
    <col min="5121" max="5121" width="10.28515625" style="381" customWidth="1"/>
    <col min="5122" max="5124" width="5.42578125" style="381" customWidth="1"/>
    <col min="5125" max="5126" width="9.140625" style="381"/>
    <col min="5127" max="5127" width="29.42578125" style="381" customWidth="1"/>
    <col min="5128" max="5128" width="73.85546875" style="381" customWidth="1"/>
    <col min="5129" max="5376" width="9.140625" style="381"/>
    <col min="5377" max="5377" width="10.28515625" style="381" customWidth="1"/>
    <col min="5378" max="5380" width="5.42578125" style="381" customWidth="1"/>
    <col min="5381" max="5382" width="9.140625" style="381"/>
    <col min="5383" max="5383" width="29.42578125" style="381" customWidth="1"/>
    <col min="5384" max="5384" width="73.85546875" style="381" customWidth="1"/>
    <col min="5385" max="5632" width="9.140625" style="381"/>
    <col min="5633" max="5633" width="10.28515625" style="381" customWidth="1"/>
    <col min="5634" max="5636" width="5.42578125" style="381" customWidth="1"/>
    <col min="5637" max="5638" width="9.140625" style="381"/>
    <col min="5639" max="5639" width="29.42578125" style="381" customWidth="1"/>
    <col min="5640" max="5640" width="73.85546875" style="381" customWidth="1"/>
    <col min="5641" max="5888" width="9.140625" style="381"/>
    <col min="5889" max="5889" width="10.28515625" style="381" customWidth="1"/>
    <col min="5890" max="5892" width="5.42578125" style="381" customWidth="1"/>
    <col min="5893" max="5894" width="9.140625" style="381"/>
    <col min="5895" max="5895" width="29.42578125" style="381" customWidth="1"/>
    <col min="5896" max="5896" width="73.85546875" style="381" customWidth="1"/>
    <col min="5897" max="6144" width="9.140625" style="381"/>
    <col min="6145" max="6145" width="10.28515625" style="381" customWidth="1"/>
    <col min="6146" max="6148" width="5.42578125" style="381" customWidth="1"/>
    <col min="6149" max="6150" width="9.140625" style="381"/>
    <col min="6151" max="6151" width="29.42578125" style="381" customWidth="1"/>
    <col min="6152" max="6152" width="73.85546875" style="381" customWidth="1"/>
    <col min="6153" max="6400" width="9.140625" style="381"/>
    <col min="6401" max="6401" width="10.28515625" style="381" customWidth="1"/>
    <col min="6402" max="6404" width="5.42578125" style="381" customWidth="1"/>
    <col min="6405" max="6406" width="9.140625" style="381"/>
    <col min="6407" max="6407" width="29.42578125" style="381" customWidth="1"/>
    <col min="6408" max="6408" width="73.85546875" style="381" customWidth="1"/>
    <col min="6409" max="6656" width="9.140625" style="381"/>
    <col min="6657" max="6657" width="10.28515625" style="381" customWidth="1"/>
    <col min="6658" max="6660" width="5.42578125" style="381" customWidth="1"/>
    <col min="6661" max="6662" width="9.140625" style="381"/>
    <col min="6663" max="6663" width="29.42578125" style="381" customWidth="1"/>
    <col min="6664" max="6664" width="73.85546875" style="381" customWidth="1"/>
    <col min="6665" max="6912" width="9.140625" style="381"/>
    <col min="6913" max="6913" width="10.28515625" style="381" customWidth="1"/>
    <col min="6914" max="6916" width="5.42578125" style="381" customWidth="1"/>
    <col min="6917" max="6918" width="9.140625" style="381"/>
    <col min="6919" max="6919" width="29.42578125" style="381" customWidth="1"/>
    <col min="6920" max="6920" width="73.85546875" style="381" customWidth="1"/>
    <col min="6921" max="7168" width="9.140625" style="381"/>
    <col min="7169" max="7169" width="10.28515625" style="381" customWidth="1"/>
    <col min="7170" max="7172" width="5.42578125" style="381" customWidth="1"/>
    <col min="7173" max="7174" width="9.140625" style="381"/>
    <col min="7175" max="7175" width="29.42578125" style="381" customWidth="1"/>
    <col min="7176" max="7176" width="73.85546875" style="381" customWidth="1"/>
    <col min="7177" max="7424" width="9.140625" style="381"/>
    <col min="7425" max="7425" width="10.28515625" style="381" customWidth="1"/>
    <col min="7426" max="7428" width="5.42578125" style="381" customWidth="1"/>
    <col min="7429" max="7430" width="9.140625" style="381"/>
    <col min="7431" max="7431" width="29.42578125" style="381" customWidth="1"/>
    <col min="7432" max="7432" width="73.85546875" style="381" customWidth="1"/>
    <col min="7433" max="7680" width="9.140625" style="381"/>
    <col min="7681" max="7681" width="10.28515625" style="381" customWidth="1"/>
    <col min="7682" max="7684" width="5.42578125" style="381" customWidth="1"/>
    <col min="7685" max="7686" width="9.140625" style="381"/>
    <col min="7687" max="7687" width="29.42578125" style="381" customWidth="1"/>
    <col min="7688" max="7688" width="73.85546875" style="381" customWidth="1"/>
    <col min="7689" max="7936" width="9.140625" style="381"/>
    <col min="7937" max="7937" width="10.28515625" style="381" customWidth="1"/>
    <col min="7938" max="7940" width="5.42578125" style="381" customWidth="1"/>
    <col min="7941" max="7942" width="9.140625" style="381"/>
    <col min="7943" max="7943" width="29.42578125" style="381" customWidth="1"/>
    <col min="7944" max="7944" width="73.85546875" style="381" customWidth="1"/>
    <col min="7945" max="8192" width="9.140625" style="381"/>
    <col min="8193" max="8193" width="10.28515625" style="381" customWidth="1"/>
    <col min="8194" max="8196" width="5.42578125" style="381" customWidth="1"/>
    <col min="8197" max="8198" width="9.140625" style="381"/>
    <col min="8199" max="8199" width="29.42578125" style="381" customWidth="1"/>
    <col min="8200" max="8200" width="73.85546875" style="381" customWidth="1"/>
    <col min="8201" max="8448" width="9.140625" style="381"/>
    <col min="8449" max="8449" width="10.28515625" style="381" customWidth="1"/>
    <col min="8450" max="8452" width="5.42578125" style="381" customWidth="1"/>
    <col min="8453" max="8454" width="9.140625" style="381"/>
    <col min="8455" max="8455" width="29.42578125" style="381" customWidth="1"/>
    <col min="8456" max="8456" width="73.85546875" style="381" customWidth="1"/>
    <col min="8457" max="8704" width="9.140625" style="381"/>
    <col min="8705" max="8705" width="10.28515625" style="381" customWidth="1"/>
    <col min="8706" max="8708" width="5.42578125" style="381" customWidth="1"/>
    <col min="8709" max="8710" width="9.140625" style="381"/>
    <col min="8711" max="8711" width="29.42578125" style="381" customWidth="1"/>
    <col min="8712" max="8712" width="73.85546875" style="381" customWidth="1"/>
    <col min="8713" max="8960" width="9.140625" style="381"/>
    <col min="8961" max="8961" width="10.28515625" style="381" customWidth="1"/>
    <col min="8962" max="8964" width="5.42578125" style="381" customWidth="1"/>
    <col min="8965" max="8966" width="9.140625" style="381"/>
    <col min="8967" max="8967" width="29.42578125" style="381" customWidth="1"/>
    <col min="8968" max="8968" width="73.85546875" style="381" customWidth="1"/>
    <col min="8969" max="9216" width="9.140625" style="381"/>
    <col min="9217" max="9217" width="10.28515625" style="381" customWidth="1"/>
    <col min="9218" max="9220" width="5.42578125" style="381" customWidth="1"/>
    <col min="9221" max="9222" width="9.140625" style="381"/>
    <col min="9223" max="9223" width="29.42578125" style="381" customWidth="1"/>
    <col min="9224" max="9224" width="73.85546875" style="381" customWidth="1"/>
    <col min="9225" max="9472" width="9.140625" style="381"/>
    <col min="9473" max="9473" width="10.28515625" style="381" customWidth="1"/>
    <col min="9474" max="9476" width="5.42578125" style="381" customWidth="1"/>
    <col min="9477" max="9478" width="9.140625" style="381"/>
    <col min="9479" max="9479" width="29.42578125" style="381" customWidth="1"/>
    <col min="9480" max="9480" width="73.85546875" style="381" customWidth="1"/>
    <col min="9481" max="9728" width="9.140625" style="381"/>
    <col min="9729" max="9729" width="10.28515625" style="381" customWidth="1"/>
    <col min="9730" max="9732" width="5.42578125" style="381" customWidth="1"/>
    <col min="9733" max="9734" width="9.140625" style="381"/>
    <col min="9735" max="9735" width="29.42578125" style="381" customWidth="1"/>
    <col min="9736" max="9736" width="73.85546875" style="381" customWidth="1"/>
    <col min="9737" max="9984" width="9.140625" style="381"/>
    <col min="9985" max="9985" width="10.28515625" style="381" customWidth="1"/>
    <col min="9986" max="9988" width="5.42578125" style="381" customWidth="1"/>
    <col min="9989" max="9990" width="9.140625" style="381"/>
    <col min="9991" max="9991" width="29.42578125" style="381" customWidth="1"/>
    <col min="9992" max="9992" width="73.85546875" style="381" customWidth="1"/>
    <col min="9993" max="10240" width="9.140625" style="381"/>
    <col min="10241" max="10241" width="10.28515625" style="381" customWidth="1"/>
    <col min="10242" max="10244" width="5.42578125" style="381" customWidth="1"/>
    <col min="10245" max="10246" width="9.140625" style="381"/>
    <col min="10247" max="10247" width="29.42578125" style="381" customWidth="1"/>
    <col min="10248" max="10248" width="73.85546875" style="381" customWidth="1"/>
    <col min="10249" max="10496" width="9.140625" style="381"/>
    <col min="10497" max="10497" width="10.28515625" style="381" customWidth="1"/>
    <col min="10498" max="10500" width="5.42578125" style="381" customWidth="1"/>
    <col min="10501" max="10502" width="9.140625" style="381"/>
    <col min="10503" max="10503" width="29.42578125" style="381" customWidth="1"/>
    <col min="10504" max="10504" width="73.85546875" style="381" customWidth="1"/>
    <col min="10505" max="10752" width="9.140625" style="381"/>
    <col min="10753" max="10753" width="10.28515625" style="381" customWidth="1"/>
    <col min="10754" max="10756" width="5.42578125" style="381" customWidth="1"/>
    <col min="10757" max="10758" width="9.140625" style="381"/>
    <col min="10759" max="10759" width="29.42578125" style="381" customWidth="1"/>
    <col min="10760" max="10760" width="73.85546875" style="381" customWidth="1"/>
    <col min="10761" max="11008" width="9.140625" style="381"/>
    <col min="11009" max="11009" width="10.28515625" style="381" customWidth="1"/>
    <col min="11010" max="11012" width="5.42578125" style="381" customWidth="1"/>
    <col min="11013" max="11014" width="9.140625" style="381"/>
    <col min="11015" max="11015" width="29.42578125" style="381" customWidth="1"/>
    <col min="11016" max="11016" width="73.85546875" style="381" customWidth="1"/>
    <col min="11017" max="11264" width="9.140625" style="381"/>
    <col min="11265" max="11265" width="10.28515625" style="381" customWidth="1"/>
    <col min="11266" max="11268" width="5.42578125" style="381" customWidth="1"/>
    <col min="11269" max="11270" width="9.140625" style="381"/>
    <col min="11271" max="11271" width="29.42578125" style="381" customWidth="1"/>
    <col min="11272" max="11272" width="73.85546875" style="381" customWidth="1"/>
    <col min="11273" max="11520" width="9.140625" style="381"/>
    <col min="11521" max="11521" width="10.28515625" style="381" customWidth="1"/>
    <col min="11522" max="11524" width="5.42578125" style="381" customWidth="1"/>
    <col min="11525" max="11526" width="9.140625" style="381"/>
    <col min="11527" max="11527" width="29.42578125" style="381" customWidth="1"/>
    <col min="11528" max="11528" width="73.85546875" style="381" customWidth="1"/>
    <col min="11529" max="11776" width="9.140625" style="381"/>
    <col min="11777" max="11777" width="10.28515625" style="381" customWidth="1"/>
    <col min="11778" max="11780" width="5.42578125" style="381" customWidth="1"/>
    <col min="11781" max="11782" width="9.140625" style="381"/>
    <col min="11783" max="11783" width="29.42578125" style="381" customWidth="1"/>
    <col min="11784" max="11784" width="73.85546875" style="381" customWidth="1"/>
    <col min="11785" max="12032" width="9.140625" style="381"/>
    <col min="12033" max="12033" width="10.28515625" style="381" customWidth="1"/>
    <col min="12034" max="12036" width="5.42578125" style="381" customWidth="1"/>
    <col min="12037" max="12038" width="9.140625" style="381"/>
    <col min="12039" max="12039" width="29.42578125" style="381" customWidth="1"/>
    <col min="12040" max="12040" width="73.85546875" style="381" customWidth="1"/>
    <col min="12041" max="12288" width="9.140625" style="381"/>
    <col min="12289" max="12289" width="10.28515625" style="381" customWidth="1"/>
    <col min="12290" max="12292" width="5.42578125" style="381" customWidth="1"/>
    <col min="12293" max="12294" width="9.140625" style="381"/>
    <col min="12295" max="12295" width="29.42578125" style="381" customWidth="1"/>
    <col min="12296" max="12296" width="73.85546875" style="381" customWidth="1"/>
    <col min="12297" max="12544" width="9.140625" style="381"/>
    <col min="12545" max="12545" width="10.28515625" style="381" customWidth="1"/>
    <col min="12546" max="12548" width="5.42578125" style="381" customWidth="1"/>
    <col min="12549" max="12550" width="9.140625" style="381"/>
    <col min="12551" max="12551" width="29.42578125" style="381" customWidth="1"/>
    <col min="12552" max="12552" width="73.85546875" style="381" customWidth="1"/>
    <col min="12553" max="12800" width="9.140625" style="381"/>
    <col min="12801" max="12801" width="10.28515625" style="381" customWidth="1"/>
    <col min="12802" max="12804" width="5.42578125" style="381" customWidth="1"/>
    <col min="12805" max="12806" width="9.140625" style="381"/>
    <col min="12807" max="12807" width="29.42578125" style="381" customWidth="1"/>
    <col min="12808" max="12808" width="73.85546875" style="381" customWidth="1"/>
    <col min="12809" max="13056" width="9.140625" style="381"/>
    <col min="13057" max="13057" width="10.28515625" style="381" customWidth="1"/>
    <col min="13058" max="13060" width="5.42578125" style="381" customWidth="1"/>
    <col min="13061" max="13062" width="9.140625" style="381"/>
    <col min="13063" max="13063" width="29.42578125" style="381" customWidth="1"/>
    <col min="13064" max="13064" width="73.85546875" style="381" customWidth="1"/>
    <col min="13065" max="13312" width="9.140625" style="381"/>
    <col min="13313" max="13313" width="10.28515625" style="381" customWidth="1"/>
    <col min="13314" max="13316" width="5.42578125" style="381" customWidth="1"/>
    <col min="13317" max="13318" width="9.140625" style="381"/>
    <col min="13319" max="13319" width="29.42578125" style="381" customWidth="1"/>
    <col min="13320" max="13320" width="73.85546875" style="381" customWidth="1"/>
    <col min="13321" max="13568" width="9.140625" style="381"/>
    <col min="13569" max="13569" width="10.28515625" style="381" customWidth="1"/>
    <col min="13570" max="13572" width="5.42578125" style="381" customWidth="1"/>
    <col min="13573" max="13574" width="9.140625" style="381"/>
    <col min="13575" max="13575" width="29.42578125" style="381" customWidth="1"/>
    <col min="13576" max="13576" width="73.85546875" style="381" customWidth="1"/>
    <col min="13577" max="13824" width="9.140625" style="381"/>
    <col min="13825" max="13825" width="10.28515625" style="381" customWidth="1"/>
    <col min="13826" max="13828" width="5.42578125" style="381" customWidth="1"/>
    <col min="13829" max="13830" width="9.140625" style="381"/>
    <col min="13831" max="13831" width="29.42578125" style="381" customWidth="1"/>
    <col min="13832" max="13832" width="73.85546875" style="381" customWidth="1"/>
    <col min="13833" max="14080" width="9.140625" style="381"/>
    <col min="14081" max="14081" width="10.28515625" style="381" customWidth="1"/>
    <col min="14082" max="14084" width="5.42578125" style="381" customWidth="1"/>
    <col min="14085" max="14086" width="9.140625" style="381"/>
    <col min="14087" max="14087" width="29.42578125" style="381" customWidth="1"/>
    <col min="14088" max="14088" width="73.85546875" style="381" customWidth="1"/>
    <col min="14089" max="14336" width="9.140625" style="381"/>
    <col min="14337" max="14337" width="10.28515625" style="381" customWidth="1"/>
    <col min="14338" max="14340" width="5.42578125" style="381" customWidth="1"/>
    <col min="14341" max="14342" width="9.140625" style="381"/>
    <col min="14343" max="14343" width="29.42578125" style="381" customWidth="1"/>
    <col min="14344" max="14344" width="73.85546875" style="381" customWidth="1"/>
    <col min="14345" max="14592" width="9.140625" style="381"/>
    <col min="14593" max="14593" width="10.28515625" style="381" customWidth="1"/>
    <col min="14594" max="14596" width="5.42578125" style="381" customWidth="1"/>
    <col min="14597" max="14598" width="9.140625" style="381"/>
    <col min="14599" max="14599" width="29.42578125" style="381" customWidth="1"/>
    <col min="14600" max="14600" width="73.85546875" style="381" customWidth="1"/>
    <col min="14601" max="14848" width="9.140625" style="381"/>
    <col min="14849" max="14849" width="10.28515625" style="381" customWidth="1"/>
    <col min="14850" max="14852" width="5.42578125" style="381" customWidth="1"/>
    <col min="14853" max="14854" width="9.140625" style="381"/>
    <col min="14855" max="14855" width="29.42578125" style="381" customWidth="1"/>
    <col min="14856" max="14856" width="73.85546875" style="381" customWidth="1"/>
    <col min="14857" max="15104" width="9.140625" style="381"/>
    <col min="15105" max="15105" width="10.28515625" style="381" customWidth="1"/>
    <col min="15106" max="15108" width="5.42578125" style="381" customWidth="1"/>
    <col min="15109" max="15110" width="9.140625" style="381"/>
    <col min="15111" max="15111" width="29.42578125" style="381" customWidth="1"/>
    <col min="15112" max="15112" width="73.85546875" style="381" customWidth="1"/>
    <col min="15113" max="15360" width="9.140625" style="381"/>
    <col min="15361" max="15361" width="10.28515625" style="381" customWidth="1"/>
    <col min="15362" max="15364" width="5.42578125" style="381" customWidth="1"/>
    <col min="15365" max="15366" width="9.140625" style="381"/>
    <col min="15367" max="15367" width="29.42578125" style="381" customWidth="1"/>
    <col min="15368" max="15368" width="73.85546875" style="381" customWidth="1"/>
    <col min="15369" max="15616" width="9.140625" style="381"/>
    <col min="15617" max="15617" width="10.28515625" style="381" customWidth="1"/>
    <col min="15618" max="15620" width="5.42578125" style="381" customWidth="1"/>
    <col min="15621" max="15622" width="9.140625" style="381"/>
    <col min="15623" max="15623" width="29.42578125" style="381" customWidth="1"/>
    <col min="15624" max="15624" width="73.85546875" style="381" customWidth="1"/>
    <col min="15625" max="15872" width="9.140625" style="381"/>
    <col min="15873" max="15873" width="10.28515625" style="381" customWidth="1"/>
    <col min="15874" max="15876" width="5.42578125" style="381" customWidth="1"/>
    <col min="15877" max="15878" width="9.140625" style="381"/>
    <col min="15879" max="15879" width="29.42578125" style="381" customWidth="1"/>
    <col min="15880" max="15880" width="73.85546875" style="381" customWidth="1"/>
    <col min="15881" max="16128" width="9.140625" style="381"/>
    <col min="16129" max="16129" width="10.28515625" style="381" customWidth="1"/>
    <col min="16130" max="16132" width="5.42578125" style="381" customWidth="1"/>
    <col min="16133" max="16134" width="9.140625" style="381"/>
    <col min="16135" max="16135" width="29.42578125" style="381" customWidth="1"/>
    <col min="16136" max="16136" width="73.85546875" style="381" customWidth="1"/>
    <col min="16137" max="16384" width="9.140625" style="381"/>
  </cols>
  <sheetData>
    <row r="6" spans="2:8" x14ac:dyDescent="0.15">
      <c r="B6" s="381" t="s">
        <v>641</v>
      </c>
    </row>
    <row r="7" spans="2:8" x14ac:dyDescent="0.15">
      <c r="C7" s="381" t="s">
        <v>642</v>
      </c>
    </row>
    <row r="8" spans="2:8" x14ac:dyDescent="0.15">
      <c r="C8" s="384" t="s">
        <v>738</v>
      </c>
    </row>
    <row r="11" spans="2:8" x14ac:dyDescent="0.15">
      <c r="B11" s="642" t="s">
        <v>739</v>
      </c>
      <c r="C11" s="643"/>
      <c r="D11" s="643"/>
      <c r="E11" s="643"/>
      <c r="F11" s="643"/>
      <c r="G11" s="644"/>
      <c r="H11" s="385" t="s">
        <v>740</v>
      </c>
    </row>
    <row r="12" spans="2:8" x14ac:dyDescent="0.15">
      <c r="B12" s="386"/>
      <c r="C12" s="387"/>
      <c r="D12" s="388" t="s">
        <v>741</v>
      </c>
      <c r="E12" s="389"/>
      <c r="F12" s="389"/>
      <c r="G12" s="389"/>
      <c r="H12" s="390" t="s">
        <v>742</v>
      </c>
    </row>
    <row r="13" spans="2:8" x14ac:dyDescent="0.15">
      <c r="B13" s="391"/>
      <c r="C13" s="392"/>
      <c r="D13" s="388" t="s">
        <v>743</v>
      </c>
      <c r="E13" s="389"/>
      <c r="F13" s="389"/>
      <c r="G13" s="393"/>
      <c r="H13" s="390" t="s">
        <v>744</v>
      </c>
    </row>
    <row r="14" spans="2:8" x14ac:dyDescent="0.15">
      <c r="B14" s="394" t="s">
        <v>745</v>
      </c>
      <c r="C14" s="395"/>
      <c r="D14" s="395"/>
      <c r="E14" s="395"/>
      <c r="F14" s="387"/>
      <c r="G14" s="387"/>
      <c r="H14" s="396"/>
    </row>
    <row r="15" spans="2:8" ht="22.5" x14ac:dyDescent="0.15">
      <c r="B15" s="397"/>
      <c r="C15" s="398" t="s">
        <v>746</v>
      </c>
      <c r="D15" s="399"/>
      <c r="E15" s="399"/>
      <c r="F15" s="400"/>
      <c r="G15" s="400"/>
      <c r="H15" s="401" t="s">
        <v>747</v>
      </c>
    </row>
    <row r="16" spans="2:8" x14ac:dyDescent="0.15">
      <c r="B16" s="397"/>
      <c r="C16" s="402"/>
      <c r="D16" s="403" t="s">
        <v>748</v>
      </c>
      <c r="E16" s="404"/>
      <c r="F16" s="389"/>
      <c r="G16" s="389"/>
      <c r="H16" s="390" t="s">
        <v>749</v>
      </c>
    </row>
    <row r="17" spans="2:8" x14ac:dyDescent="0.15">
      <c r="B17" s="397"/>
      <c r="C17" s="405"/>
      <c r="D17" s="405" t="s">
        <v>750</v>
      </c>
      <c r="E17" s="406"/>
      <c r="F17" s="392"/>
      <c r="G17" s="392"/>
      <c r="H17" s="407" t="s">
        <v>751</v>
      </c>
    </row>
    <row r="18" spans="2:8" x14ac:dyDescent="0.15">
      <c r="B18" s="397"/>
      <c r="C18" s="402" t="s">
        <v>752</v>
      </c>
      <c r="D18" s="395"/>
      <c r="E18" s="395"/>
      <c r="F18" s="387"/>
      <c r="G18" s="387"/>
      <c r="H18" s="396" t="s">
        <v>753</v>
      </c>
    </row>
    <row r="19" spans="2:8" x14ac:dyDescent="0.15">
      <c r="B19" s="397"/>
      <c r="C19" s="402"/>
      <c r="D19" s="398" t="s">
        <v>754</v>
      </c>
      <c r="E19" s="399"/>
      <c r="F19" s="400"/>
      <c r="G19" s="400"/>
      <c r="H19" s="401" t="s">
        <v>755</v>
      </c>
    </row>
    <row r="20" spans="2:8" x14ac:dyDescent="0.15">
      <c r="B20" s="397"/>
      <c r="C20" s="402"/>
      <c r="D20" s="398" t="s">
        <v>756</v>
      </c>
      <c r="E20" s="399"/>
      <c r="F20" s="400"/>
      <c r="G20" s="400"/>
      <c r="H20" s="401" t="s">
        <v>757</v>
      </c>
    </row>
    <row r="21" spans="2:8" x14ac:dyDescent="0.15">
      <c r="B21" s="397"/>
      <c r="C21" s="402"/>
      <c r="D21" s="402"/>
      <c r="E21" s="408" t="s">
        <v>758</v>
      </c>
      <c r="F21" s="389"/>
      <c r="G21" s="389"/>
      <c r="H21" s="390" t="s">
        <v>759</v>
      </c>
    </row>
    <row r="22" spans="2:8" x14ac:dyDescent="0.15">
      <c r="B22" s="397"/>
      <c r="C22" s="402"/>
      <c r="D22" s="405"/>
      <c r="E22" s="409" t="s">
        <v>760</v>
      </c>
      <c r="F22" s="392"/>
      <c r="G22" s="392"/>
      <c r="H22" s="407" t="s">
        <v>761</v>
      </c>
    </row>
    <row r="23" spans="2:8" x14ac:dyDescent="0.15">
      <c r="B23" s="397"/>
      <c r="C23" s="402"/>
      <c r="D23" s="402" t="s">
        <v>762</v>
      </c>
      <c r="E23" s="395"/>
      <c r="F23" s="387"/>
      <c r="G23" s="387"/>
      <c r="H23" s="396" t="s">
        <v>763</v>
      </c>
    </row>
    <row r="24" spans="2:8" x14ac:dyDescent="0.15">
      <c r="B24" s="397"/>
      <c r="C24" s="402"/>
      <c r="D24" s="402"/>
      <c r="E24" s="403" t="s">
        <v>764</v>
      </c>
      <c r="F24" s="389"/>
      <c r="G24" s="389"/>
      <c r="H24" s="390" t="s">
        <v>765</v>
      </c>
    </row>
    <row r="25" spans="2:8" x14ac:dyDescent="0.15">
      <c r="B25" s="397"/>
      <c r="C25" s="402"/>
      <c r="D25" s="402"/>
      <c r="E25" s="405" t="s">
        <v>766</v>
      </c>
      <c r="F25" s="392"/>
      <c r="G25" s="392"/>
      <c r="H25" s="407" t="s">
        <v>761</v>
      </c>
    </row>
    <row r="26" spans="2:8" x14ac:dyDescent="0.15">
      <c r="B26" s="397"/>
      <c r="C26" s="402"/>
      <c r="D26" s="398" t="s">
        <v>767</v>
      </c>
      <c r="E26" s="395"/>
      <c r="F26" s="387"/>
      <c r="G26" s="387"/>
      <c r="H26" s="396" t="s">
        <v>768</v>
      </c>
    </row>
    <row r="27" spans="2:8" x14ac:dyDescent="0.15">
      <c r="B27" s="410" t="s">
        <v>769</v>
      </c>
      <c r="C27" s="399"/>
      <c r="D27" s="399"/>
      <c r="E27" s="399"/>
      <c r="F27" s="400"/>
      <c r="G27" s="400"/>
      <c r="H27" s="401"/>
    </row>
    <row r="28" spans="2:8" x14ac:dyDescent="0.15">
      <c r="B28" s="397"/>
      <c r="C28" s="398" t="s">
        <v>770</v>
      </c>
      <c r="D28" s="399"/>
      <c r="E28" s="399"/>
      <c r="F28" s="400"/>
      <c r="G28" s="400"/>
      <c r="H28" s="401" t="s">
        <v>771</v>
      </c>
    </row>
    <row r="29" spans="2:8" x14ac:dyDescent="0.15">
      <c r="B29" s="397"/>
      <c r="C29" s="402"/>
      <c r="D29" s="403" t="s">
        <v>772</v>
      </c>
      <c r="E29" s="404"/>
      <c r="F29" s="389"/>
      <c r="G29" s="389"/>
      <c r="H29" s="390" t="s">
        <v>773</v>
      </c>
    </row>
    <row r="30" spans="2:8" x14ac:dyDescent="0.15">
      <c r="B30" s="397"/>
      <c r="C30" s="405"/>
      <c r="D30" s="405" t="s">
        <v>774</v>
      </c>
      <c r="E30" s="406"/>
      <c r="F30" s="392"/>
      <c r="G30" s="392"/>
      <c r="H30" s="407" t="s">
        <v>775</v>
      </c>
    </row>
    <row r="31" spans="2:8" x14ac:dyDescent="0.15">
      <c r="B31" s="397"/>
      <c r="C31" s="402" t="s">
        <v>776</v>
      </c>
      <c r="D31" s="395"/>
      <c r="E31" s="395"/>
      <c r="F31" s="387"/>
      <c r="G31" s="387"/>
      <c r="H31" s="396" t="s">
        <v>777</v>
      </c>
    </row>
    <row r="32" spans="2:8" x14ac:dyDescent="0.15">
      <c r="B32" s="397"/>
      <c r="C32" s="402"/>
      <c r="D32" s="398" t="s">
        <v>778</v>
      </c>
      <c r="E32" s="399"/>
      <c r="F32" s="400"/>
      <c r="G32" s="400"/>
      <c r="H32" s="401" t="s">
        <v>779</v>
      </c>
    </row>
    <row r="33" spans="2:8" x14ac:dyDescent="0.15">
      <c r="B33" s="397"/>
      <c r="C33" s="402"/>
      <c r="D33" s="403" t="s">
        <v>780</v>
      </c>
      <c r="E33" s="404"/>
      <c r="F33" s="389"/>
      <c r="G33" s="389"/>
      <c r="H33" s="390" t="s">
        <v>781</v>
      </c>
    </row>
    <row r="34" spans="2:8" x14ac:dyDescent="0.15">
      <c r="B34" s="397"/>
      <c r="C34" s="402"/>
      <c r="D34" s="402" t="s">
        <v>782</v>
      </c>
      <c r="E34" s="395"/>
      <c r="F34" s="387"/>
      <c r="G34" s="387"/>
      <c r="H34" s="396" t="s">
        <v>783</v>
      </c>
    </row>
    <row r="35" spans="2:8" x14ac:dyDescent="0.15">
      <c r="B35" s="397"/>
      <c r="C35" s="402"/>
      <c r="D35" s="403" t="s">
        <v>784</v>
      </c>
      <c r="E35" s="404"/>
      <c r="F35" s="389"/>
      <c r="G35" s="389"/>
      <c r="H35" s="390" t="s">
        <v>785</v>
      </c>
    </row>
    <row r="36" spans="2:8" x14ac:dyDescent="0.15">
      <c r="B36" s="397"/>
      <c r="C36" s="402"/>
      <c r="D36" s="402" t="s">
        <v>786</v>
      </c>
      <c r="E36" s="395"/>
      <c r="F36" s="387"/>
      <c r="G36" s="387"/>
      <c r="H36" s="396" t="s">
        <v>787</v>
      </c>
    </row>
    <row r="37" spans="2:8" x14ac:dyDescent="0.15">
      <c r="B37" s="397"/>
      <c r="C37" s="402"/>
      <c r="D37" s="403" t="s">
        <v>788</v>
      </c>
      <c r="E37" s="404"/>
      <c r="F37" s="389"/>
      <c r="G37" s="389"/>
      <c r="H37" s="390" t="s">
        <v>789</v>
      </c>
    </row>
    <row r="38" spans="2:8" ht="22.5" x14ac:dyDescent="0.15">
      <c r="B38" s="397"/>
      <c r="C38" s="402"/>
      <c r="D38" s="403" t="s">
        <v>790</v>
      </c>
      <c r="E38" s="404"/>
      <c r="F38" s="389"/>
      <c r="G38" s="389"/>
      <c r="H38" s="390" t="s">
        <v>791</v>
      </c>
    </row>
    <row r="39" spans="2:8" x14ac:dyDescent="0.15">
      <c r="B39" s="411"/>
      <c r="C39" s="405"/>
      <c r="D39" s="405" t="s">
        <v>792</v>
      </c>
      <c r="E39" s="406"/>
      <c r="F39" s="392"/>
      <c r="G39" s="392"/>
      <c r="H39" s="407" t="s">
        <v>793</v>
      </c>
    </row>
    <row r="40" spans="2:8" x14ac:dyDescent="0.15">
      <c r="B40" s="412"/>
      <c r="C40" s="404"/>
      <c r="D40" s="403" t="s">
        <v>794</v>
      </c>
      <c r="E40" s="404"/>
      <c r="F40" s="389"/>
      <c r="G40" s="389"/>
      <c r="H40" s="390" t="s">
        <v>795</v>
      </c>
    </row>
    <row r="41" spans="2:8" x14ac:dyDescent="0.15">
      <c r="B41" s="394" t="s">
        <v>796</v>
      </c>
      <c r="C41" s="387"/>
      <c r="D41" s="387"/>
      <c r="E41" s="387"/>
      <c r="F41" s="387"/>
      <c r="G41" s="387"/>
      <c r="H41" s="396" t="s">
        <v>797</v>
      </c>
    </row>
    <row r="42" spans="2:8" x14ac:dyDescent="0.15">
      <c r="B42" s="386"/>
      <c r="C42" s="398" t="s">
        <v>798</v>
      </c>
      <c r="D42" s="399"/>
      <c r="E42" s="399"/>
      <c r="F42" s="399"/>
      <c r="G42" s="399"/>
      <c r="H42" s="401"/>
    </row>
    <row r="43" spans="2:8" x14ac:dyDescent="0.15">
      <c r="B43" s="386"/>
      <c r="C43" s="402"/>
      <c r="D43" s="398" t="s">
        <v>799</v>
      </c>
      <c r="E43" s="399"/>
      <c r="F43" s="399"/>
      <c r="G43" s="399"/>
      <c r="H43" s="401"/>
    </row>
    <row r="44" spans="2:8" x14ac:dyDescent="0.15">
      <c r="B44" s="386"/>
      <c r="C44" s="402"/>
      <c r="D44" s="402"/>
      <c r="E44" s="398" t="s">
        <v>800</v>
      </c>
      <c r="F44" s="399"/>
      <c r="G44" s="399"/>
      <c r="H44" s="401"/>
    </row>
    <row r="45" spans="2:8" x14ac:dyDescent="0.15">
      <c r="B45" s="386"/>
      <c r="C45" s="402"/>
      <c r="D45" s="402"/>
      <c r="E45" s="402"/>
      <c r="F45" s="403" t="s">
        <v>801</v>
      </c>
      <c r="G45" s="404"/>
      <c r="H45" s="390" t="s">
        <v>802</v>
      </c>
    </row>
    <row r="46" spans="2:8" x14ac:dyDescent="0.15">
      <c r="B46" s="386"/>
      <c r="C46" s="402"/>
      <c r="D46" s="402"/>
      <c r="E46" s="402"/>
      <c r="F46" s="402" t="s">
        <v>803</v>
      </c>
      <c r="G46" s="395"/>
      <c r="H46" s="396" t="s">
        <v>804</v>
      </c>
    </row>
    <row r="47" spans="2:8" x14ac:dyDescent="0.15">
      <c r="B47" s="386"/>
      <c r="C47" s="402"/>
      <c r="D47" s="402"/>
      <c r="E47" s="402"/>
      <c r="F47" s="403" t="s">
        <v>805</v>
      </c>
      <c r="G47" s="404"/>
      <c r="H47" s="390" t="s">
        <v>806</v>
      </c>
    </row>
    <row r="48" spans="2:8" x14ac:dyDescent="0.15">
      <c r="B48" s="386"/>
      <c r="C48" s="402"/>
      <c r="D48" s="402"/>
      <c r="E48" s="402"/>
      <c r="F48" s="402" t="s">
        <v>807</v>
      </c>
      <c r="G48" s="395"/>
      <c r="H48" s="396" t="s">
        <v>808</v>
      </c>
    </row>
    <row r="49" spans="2:8" x14ac:dyDescent="0.15">
      <c r="B49" s="386"/>
      <c r="C49" s="402"/>
      <c r="D49" s="402"/>
      <c r="E49" s="402"/>
      <c r="F49" s="403" t="s">
        <v>809</v>
      </c>
      <c r="G49" s="404"/>
      <c r="H49" s="390" t="s">
        <v>810</v>
      </c>
    </row>
    <row r="50" spans="2:8" x14ac:dyDescent="0.15">
      <c r="B50" s="386"/>
      <c r="C50" s="402"/>
      <c r="D50" s="402"/>
      <c r="E50" s="402"/>
      <c r="F50" s="403" t="s">
        <v>811</v>
      </c>
      <c r="G50" s="404"/>
      <c r="H50" s="390" t="s">
        <v>812</v>
      </c>
    </row>
    <row r="51" spans="2:8" x14ac:dyDescent="0.15">
      <c r="B51" s="386"/>
      <c r="C51" s="402"/>
      <c r="D51" s="402"/>
      <c r="E51" s="405"/>
      <c r="F51" s="405" t="s">
        <v>813</v>
      </c>
      <c r="G51" s="406"/>
      <c r="H51" s="407" t="s">
        <v>814</v>
      </c>
    </row>
    <row r="52" spans="2:8" x14ac:dyDescent="0.15">
      <c r="B52" s="386"/>
      <c r="C52" s="402"/>
      <c r="D52" s="402"/>
      <c r="E52" s="402" t="s">
        <v>815</v>
      </c>
      <c r="F52" s="395"/>
      <c r="G52" s="395"/>
      <c r="H52" s="396"/>
    </row>
    <row r="53" spans="2:8" x14ac:dyDescent="0.15">
      <c r="B53" s="386"/>
      <c r="C53" s="402"/>
      <c r="D53" s="402"/>
      <c r="E53" s="402"/>
      <c r="F53" s="398" t="s">
        <v>816</v>
      </c>
      <c r="G53" s="399"/>
      <c r="H53" s="401" t="s">
        <v>817</v>
      </c>
    </row>
    <row r="54" spans="2:8" ht="33.75" x14ac:dyDescent="0.15">
      <c r="B54" s="386"/>
      <c r="C54" s="402"/>
      <c r="D54" s="402"/>
      <c r="E54" s="402"/>
      <c r="F54" s="413"/>
      <c r="G54" s="414" t="s">
        <v>818</v>
      </c>
      <c r="H54" s="396"/>
    </row>
    <row r="55" spans="2:8" x14ac:dyDescent="0.15">
      <c r="B55" s="386"/>
      <c r="C55" s="402"/>
      <c r="D55" s="402"/>
      <c r="E55" s="402"/>
      <c r="F55" s="402"/>
      <c r="G55" s="402" t="s">
        <v>819</v>
      </c>
      <c r="H55" s="396"/>
    </row>
    <row r="56" spans="2:8" x14ac:dyDescent="0.15">
      <c r="B56" s="386"/>
      <c r="C56" s="402"/>
      <c r="D56" s="402"/>
      <c r="E56" s="413"/>
      <c r="F56" s="402"/>
      <c r="G56" s="403" t="s">
        <v>820</v>
      </c>
      <c r="H56" s="396"/>
    </row>
    <row r="57" spans="2:8" x14ac:dyDescent="0.15">
      <c r="B57" s="386"/>
      <c r="C57" s="402"/>
      <c r="D57" s="402"/>
      <c r="E57" s="413"/>
      <c r="F57" s="405"/>
      <c r="G57" s="409" t="s">
        <v>821</v>
      </c>
      <c r="H57" s="407"/>
    </row>
    <row r="58" spans="2:8" x14ac:dyDescent="0.15">
      <c r="B58" s="386"/>
      <c r="C58" s="402"/>
      <c r="D58" s="402"/>
      <c r="E58" s="402"/>
      <c r="F58" s="402" t="s">
        <v>822</v>
      </c>
      <c r="G58" s="395"/>
      <c r="H58" s="396"/>
    </row>
    <row r="59" spans="2:8" ht="33.75" x14ac:dyDescent="0.15">
      <c r="B59" s="386"/>
      <c r="C59" s="402"/>
      <c r="D59" s="402"/>
      <c r="E59" s="402"/>
      <c r="F59" s="402"/>
      <c r="G59" s="415" t="s">
        <v>823</v>
      </c>
      <c r="H59" s="390" t="s">
        <v>824</v>
      </c>
    </row>
    <row r="60" spans="2:8" x14ac:dyDescent="0.15">
      <c r="B60" s="386"/>
      <c r="C60" s="402"/>
      <c r="D60" s="405"/>
      <c r="E60" s="405"/>
      <c r="F60" s="405"/>
      <c r="G60" s="405" t="s">
        <v>825</v>
      </c>
      <c r="H60" s="407" t="s">
        <v>826</v>
      </c>
    </row>
    <row r="61" spans="2:8" x14ac:dyDescent="0.15">
      <c r="B61" s="386"/>
      <c r="C61" s="405"/>
      <c r="D61" s="405" t="s">
        <v>827</v>
      </c>
      <c r="E61" s="406"/>
      <c r="F61" s="406"/>
      <c r="G61" s="406"/>
      <c r="H61" s="407" t="s">
        <v>828</v>
      </c>
    </row>
    <row r="62" spans="2:8" x14ac:dyDescent="0.15">
      <c r="B62" s="386"/>
      <c r="C62" s="402" t="s">
        <v>829</v>
      </c>
      <c r="D62" s="395"/>
      <c r="E62" s="395"/>
      <c r="F62" s="395"/>
      <c r="G62" s="395"/>
      <c r="H62" s="396"/>
    </row>
    <row r="63" spans="2:8" x14ac:dyDescent="0.15">
      <c r="B63" s="386"/>
      <c r="C63" s="402"/>
      <c r="D63" s="398" t="s">
        <v>830</v>
      </c>
      <c r="E63" s="399"/>
      <c r="F63" s="399"/>
      <c r="G63" s="399"/>
      <c r="H63" s="401"/>
    </row>
    <row r="64" spans="2:8" x14ac:dyDescent="0.15">
      <c r="B64" s="386"/>
      <c r="C64" s="402"/>
      <c r="D64" s="402"/>
      <c r="E64" s="403" t="s">
        <v>831</v>
      </c>
      <c r="F64" s="404"/>
      <c r="G64" s="404"/>
      <c r="H64" s="390" t="s">
        <v>832</v>
      </c>
    </row>
    <row r="65" spans="2:8" x14ac:dyDescent="0.15">
      <c r="B65" s="386"/>
      <c r="C65" s="402"/>
      <c r="D65" s="402"/>
      <c r="E65" s="402" t="s">
        <v>833</v>
      </c>
      <c r="F65" s="395"/>
      <c r="G65" s="395"/>
      <c r="H65" s="396" t="s">
        <v>834</v>
      </c>
    </row>
    <row r="66" spans="2:8" x14ac:dyDescent="0.15">
      <c r="B66" s="386"/>
      <c r="C66" s="402"/>
      <c r="D66" s="402"/>
      <c r="E66" s="403" t="s">
        <v>835</v>
      </c>
      <c r="F66" s="404"/>
      <c r="G66" s="404"/>
      <c r="H66" s="390" t="s">
        <v>836</v>
      </c>
    </row>
    <row r="67" spans="2:8" x14ac:dyDescent="0.15">
      <c r="B67" s="386"/>
      <c r="C67" s="402"/>
      <c r="D67" s="405"/>
      <c r="E67" s="405" t="s">
        <v>837</v>
      </c>
      <c r="F67" s="406"/>
      <c r="G67" s="406"/>
      <c r="H67" s="407" t="s">
        <v>838</v>
      </c>
    </row>
    <row r="68" spans="2:8" x14ac:dyDescent="0.15">
      <c r="B68" s="386"/>
      <c r="C68" s="402"/>
      <c r="D68" s="402" t="s">
        <v>839</v>
      </c>
      <c r="E68" s="395"/>
      <c r="F68" s="395"/>
      <c r="G68" s="395"/>
      <c r="H68" s="396" t="s">
        <v>840</v>
      </c>
    </row>
    <row r="69" spans="2:8" x14ac:dyDescent="0.15">
      <c r="B69" s="386"/>
      <c r="C69" s="402"/>
      <c r="D69" s="403" t="s">
        <v>841</v>
      </c>
      <c r="E69" s="404"/>
      <c r="F69" s="404"/>
      <c r="G69" s="404"/>
      <c r="H69" s="390" t="s">
        <v>842</v>
      </c>
    </row>
    <row r="70" spans="2:8" ht="22.5" x14ac:dyDescent="0.15">
      <c r="B70" s="386"/>
      <c r="C70" s="402"/>
      <c r="D70" s="403" t="s">
        <v>843</v>
      </c>
      <c r="E70" s="404"/>
      <c r="F70" s="404"/>
      <c r="G70" s="404"/>
      <c r="H70" s="390" t="s">
        <v>844</v>
      </c>
    </row>
    <row r="71" spans="2:8" x14ac:dyDescent="0.15">
      <c r="B71" s="386"/>
      <c r="C71" s="402"/>
      <c r="D71" s="402" t="s">
        <v>845</v>
      </c>
      <c r="E71" s="395"/>
      <c r="F71" s="395"/>
      <c r="G71" s="395"/>
      <c r="H71" s="396" t="s">
        <v>846</v>
      </c>
    </row>
    <row r="72" spans="2:8" x14ac:dyDescent="0.15">
      <c r="B72" s="386"/>
      <c r="C72" s="402"/>
      <c r="D72" s="403" t="s">
        <v>847</v>
      </c>
      <c r="E72" s="404"/>
      <c r="F72" s="404"/>
      <c r="G72" s="404"/>
      <c r="H72" s="390" t="s">
        <v>848</v>
      </c>
    </row>
    <row r="73" spans="2:8" x14ac:dyDescent="0.15">
      <c r="B73" s="386"/>
      <c r="C73" s="402"/>
      <c r="D73" s="402" t="s">
        <v>849</v>
      </c>
      <c r="E73" s="395"/>
      <c r="F73" s="395"/>
      <c r="G73" s="395"/>
      <c r="H73" s="396" t="s">
        <v>850</v>
      </c>
    </row>
    <row r="74" spans="2:8" x14ac:dyDescent="0.15">
      <c r="B74" s="403" t="s">
        <v>851</v>
      </c>
      <c r="C74" s="389"/>
      <c r="D74" s="404"/>
      <c r="E74" s="404"/>
      <c r="F74" s="404"/>
      <c r="G74" s="404"/>
      <c r="H74" s="390" t="s">
        <v>852</v>
      </c>
    </row>
    <row r="75" spans="2:8" x14ac:dyDescent="0.15">
      <c r="B75" s="402" t="s">
        <v>853</v>
      </c>
      <c r="C75" s="395"/>
      <c r="D75" s="395"/>
      <c r="E75" s="395"/>
      <c r="F75" s="395"/>
      <c r="G75" s="395"/>
      <c r="H75" s="396"/>
    </row>
    <row r="76" spans="2:8" ht="33.75" x14ac:dyDescent="0.15">
      <c r="B76" s="386"/>
      <c r="C76" s="403" t="s">
        <v>854</v>
      </c>
      <c r="D76" s="404"/>
      <c r="E76" s="404"/>
      <c r="F76" s="404"/>
      <c r="G76" s="404"/>
      <c r="H76" s="390" t="s">
        <v>855</v>
      </c>
    </row>
    <row r="77" spans="2:8" ht="22.5" x14ac:dyDescent="0.15">
      <c r="B77" s="386"/>
      <c r="C77" s="405" t="s">
        <v>856</v>
      </c>
      <c r="D77" s="406"/>
      <c r="E77" s="406"/>
      <c r="F77" s="406"/>
      <c r="G77" s="406"/>
      <c r="H77" s="407" t="s">
        <v>857</v>
      </c>
    </row>
    <row r="78" spans="2:8" ht="22.5" x14ac:dyDescent="0.15">
      <c r="B78" s="386"/>
      <c r="C78" s="402" t="s">
        <v>858</v>
      </c>
      <c r="D78" s="395"/>
      <c r="E78" s="395"/>
      <c r="F78" s="395"/>
      <c r="G78" s="395"/>
      <c r="H78" s="396" t="s">
        <v>859</v>
      </c>
    </row>
    <row r="79" spans="2:8" x14ac:dyDescent="0.15">
      <c r="B79" s="386"/>
      <c r="C79" s="398" t="s">
        <v>4</v>
      </c>
      <c r="D79" s="399"/>
      <c r="E79" s="399"/>
      <c r="F79" s="399"/>
      <c r="G79" s="399"/>
      <c r="H79" s="401"/>
    </row>
    <row r="80" spans="2:8" x14ac:dyDescent="0.15">
      <c r="B80" s="386"/>
      <c r="C80" s="402"/>
      <c r="D80" s="403" t="s">
        <v>860</v>
      </c>
      <c r="E80" s="404"/>
      <c r="F80" s="404"/>
      <c r="G80" s="404"/>
      <c r="H80" s="390" t="s">
        <v>861</v>
      </c>
    </row>
    <row r="81" spans="2:8" ht="22.5" x14ac:dyDescent="0.15">
      <c r="B81" s="386"/>
      <c r="C81" s="402"/>
      <c r="D81" s="403" t="s">
        <v>862</v>
      </c>
      <c r="E81" s="404"/>
      <c r="F81" s="404"/>
      <c r="G81" s="404"/>
      <c r="H81" s="390" t="s">
        <v>863</v>
      </c>
    </row>
    <row r="82" spans="2:8" x14ac:dyDescent="0.15">
      <c r="B82" s="386"/>
      <c r="C82" s="402"/>
      <c r="D82" s="402" t="s">
        <v>864</v>
      </c>
      <c r="E82" s="395"/>
      <c r="F82" s="395"/>
      <c r="G82" s="395"/>
      <c r="H82" s="396"/>
    </row>
    <row r="83" spans="2:8" x14ac:dyDescent="0.15">
      <c r="B83" s="386"/>
      <c r="C83" s="402"/>
      <c r="D83" s="402"/>
      <c r="E83" s="403" t="s">
        <v>865</v>
      </c>
      <c r="F83" s="404"/>
      <c r="G83" s="404"/>
      <c r="H83" s="390" t="s">
        <v>866</v>
      </c>
    </row>
    <row r="84" spans="2:8" x14ac:dyDescent="0.15">
      <c r="B84" s="386"/>
      <c r="C84" s="402"/>
      <c r="D84" s="402"/>
      <c r="E84" s="405" t="s">
        <v>867</v>
      </c>
      <c r="F84" s="406"/>
      <c r="G84" s="406"/>
      <c r="H84" s="407" t="s">
        <v>868</v>
      </c>
    </row>
    <row r="85" spans="2:8" x14ac:dyDescent="0.15">
      <c r="B85" s="391"/>
      <c r="C85" s="405"/>
      <c r="D85" s="405"/>
      <c r="E85" s="405" t="s">
        <v>869</v>
      </c>
      <c r="F85" s="406"/>
      <c r="G85" s="406"/>
      <c r="H85" s="407" t="s">
        <v>870</v>
      </c>
    </row>
  </sheetData>
  <mergeCells count="1">
    <mergeCell ref="B11:G11"/>
  </mergeCells>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22"/>
  <sheetViews>
    <sheetView workbookViewId="0">
      <pane xSplit="7" ySplit="4" topLeftCell="H5" activePane="bottomRight" state="frozen"/>
      <selection activeCell="C22" sqref="C22"/>
      <selection pane="topRight" activeCell="C22" sqref="C22"/>
      <selection pane="bottomLeft" activeCell="C22" sqref="C22"/>
      <selection pane="bottomRight" sqref="A1:XFD1048576"/>
    </sheetView>
  </sheetViews>
  <sheetFormatPr defaultRowHeight="13.5" x14ac:dyDescent="0.15"/>
  <cols>
    <col min="1" max="1" width="10.85546875" style="422" bestFit="1" customWidth="1"/>
    <col min="2" max="2" width="4.28515625" style="423" customWidth="1"/>
    <col min="3" max="4" width="1.28515625" style="422" customWidth="1"/>
    <col min="5" max="5" width="60.140625" style="424" customWidth="1"/>
    <col min="6" max="6" width="1.28515625" style="425" customWidth="1"/>
    <col min="7" max="8" width="16.7109375" style="425" customWidth="1"/>
    <col min="9" max="18" width="16.7109375" customWidth="1"/>
    <col min="19" max="28" width="20.140625" customWidth="1"/>
    <col min="29" max="39" width="18.28515625" customWidth="1"/>
    <col min="40" max="79" width="20.140625" customWidth="1"/>
    <col min="257" max="257" width="10.85546875" bestFit="1" customWidth="1"/>
    <col min="258" max="258" width="4.28515625" customWidth="1"/>
    <col min="259" max="260" width="1.28515625" customWidth="1"/>
    <col min="261" max="261" width="60.140625" customWidth="1"/>
    <col min="262" max="262" width="1.28515625" customWidth="1"/>
    <col min="263" max="274" width="16.7109375" customWidth="1"/>
    <col min="275" max="284" width="20.140625" customWidth="1"/>
    <col min="285" max="295" width="18.28515625" customWidth="1"/>
    <col min="296" max="335" width="20.140625" customWidth="1"/>
    <col min="513" max="513" width="10.85546875" bestFit="1" customWidth="1"/>
    <col min="514" max="514" width="4.28515625" customWidth="1"/>
    <col min="515" max="516" width="1.28515625" customWidth="1"/>
    <col min="517" max="517" width="60.140625" customWidth="1"/>
    <col min="518" max="518" width="1.28515625" customWidth="1"/>
    <col min="519" max="530" width="16.7109375" customWidth="1"/>
    <col min="531" max="540" width="20.140625" customWidth="1"/>
    <col min="541" max="551" width="18.28515625" customWidth="1"/>
    <col min="552" max="591" width="20.140625" customWidth="1"/>
    <col min="769" max="769" width="10.85546875" bestFit="1" customWidth="1"/>
    <col min="770" max="770" width="4.28515625" customWidth="1"/>
    <col min="771" max="772" width="1.28515625" customWidth="1"/>
    <col min="773" max="773" width="60.140625" customWidth="1"/>
    <col min="774" max="774" width="1.28515625" customWidth="1"/>
    <col min="775" max="786" width="16.7109375" customWidth="1"/>
    <col min="787" max="796" width="20.140625" customWidth="1"/>
    <col min="797" max="807" width="18.28515625" customWidth="1"/>
    <col min="808" max="847" width="20.140625" customWidth="1"/>
    <col min="1025" max="1025" width="10.85546875" bestFit="1" customWidth="1"/>
    <col min="1026" max="1026" width="4.28515625" customWidth="1"/>
    <col min="1027" max="1028" width="1.28515625" customWidth="1"/>
    <col min="1029" max="1029" width="60.140625" customWidth="1"/>
    <col min="1030" max="1030" width="1.28515625" customWidth="1"/>
    <col min="1031" max="1042" width="16.7109375" customWidth="1"/>
    <col min="1043" max="1052" width="20.140625" customWidth="1"/>
    <col min="1053" max="1063" width="18.28515625" customWidth="1"/>
    <col min="1064" max="1103" width="20.140625" customWidth="1"/>
    <col min="1281" max="1281" width="10.85546875" bestFit="1" customWidth="1"/>
    <col min="1282" max="1282" width="4.28515625" customWidth="1"/>
    <col min="1283" max="1284" width="1.28515625" customWidth="1"/>
    <col min="1285" max="1285" width="60.140625" customWidth="1"/>
    <col min="1286" max="1286" width="1.28515625" customWidth="1"/>
    <col min="1287" max="1298" width="16.7109375" customWidth="1"/>
    <col min="1299" max="1308" width="20.140625" customWidth="1"/>
    <col min="1309" max="1319" width="18.28515625" customWidth="1"/>
    <col min="1320" max="1359" width="20.140625" customWidth="1"/>
    <col min="1537" max="1537" width="10.85546875" bestFit="1" customWidth="1"/>
    <col min="1538" max="1538" width="4.28515625" customWidth="1"/>
    <col min="1539" max="1540" width="1.28515625" customWidth="1"/>
    <col min="1541" max="1541" width="60.140625" customWidth="1"/>
    <col min="1542" max="1542" width="1.28515625" customWidth="1"/>
    <col min="1543" max="1554" width="16.7109375" customWidth="1"/>
    <col min="1555" max="1564" width="20.140625" customWidth="1"/>
    <col min="1565" max="1575" width="18.28515625" customWidth="1"/>
    <col min="1576" max="1615" width="20.140625" customWidth="1"/>
    <col min="1793" max="1793" width="10.85546875" bestFit="1" customWidth="1"/>
    <col min="1794" max="1794" width="4.28515625" customWidth="1"/>
    <col min="1795" max="1796" width="1.28515625" customWidth="1"/>
    <col min="1797" max="1797" width="60.140625" customWidth="1"/>
    <col min="1798" max="1798" width="1.28515625" customWidth="1"/>
    <col min="1799" max="1810" width="16.7109375" customWidth="1"/>
    <col min="1811" max="1820" width="20.140625" customWidth="1"/>
    <col min="1821" max="1831" width="18.28515625" customWidth="1"/>
    <col min="1832" max="1871" width="20.140625" customWidth="1"/>
    <col min="2049" max="2049" width="10.85546875" bestFit="1" customWidth="1"/>
    <col min="2050" max="2050" width="4.28515625" customWidth="1"/>
    <col min="2051" max="2052" width="1.28515625" customWidth="1"/>
    <col min="2053" max="2053" width="60.140625" customWidth="1"/>
    <col min="2054" max="2054" width="1.28515625" customWidth="1"/>
    <col min="2055" max="2066" width="16.7109375" customWidth="1"/>
    <col min="2067" max="2076" width="20.140625" customWidth="1"/>
    <col min="2077" max="2087" width="18.28515625" customWidth="1"/>
    <col min="2088" max="2127" width="20.140625" customWidth="1"/>
    <col min="2305" max="2305" width="10.85546875" bestFit="1" customWidth="1"/>
    <col min="2306" max="2306" width="4.28515625" customWidth="1"/>
    <col min="2307" max="2308" width="1.28515625" customWidth="1"/>
    <col min="2309" max="2309" width="60.140625" customWidth="1"/>
    <col min="2310" max="2310" width="1.28515625" customWidth="1"/>
    <col min="2311" max="2322" width="16.7109375" customWidth="1"/>
    <col min="2323" max="2332" width="20.140625" customWidth="1"/>
    <col min="2333" max="2343" width="18.28515625" customWidth="1"/>
    <col min="2344" max="2383" width="20.140625" customWidth="1"/>
    <col min="2561" max="2561" width="10.85546875" bestFit="1" customWidth="1"/>
    <col min="2562" max="2562" width="4.28515625" customWidth="1"/>
    <col min="2563" max="2564" width="1.28515625" customWidth="1"/>
    <col min="2565" max="2565" width="60.140625" customWidth="1"/>
    <col min="2566" max="2566" width="1.28515625" customWidth="1"/>
    <col min="2567" max="2578" width="16.7109375" customWidth="1"/>
    <col min="2579" max="2588" width="20.140625" customWidth="1"/>
    <col min="2589" max="2599" width="18.28515625" customWidth="1"/>
    <col min="2600" max="2639" width="20.140625" customWidth="1"/>
    <col min="2817" max="2817" width="10.85546875" bestFit="1" customWidth="1"/>
    <col min="2818" max="2818" width="4.28515625" customWidth="1"/>
    <col min="2819" max="2820" width="1.28515625" customWidth="1"/>
    <col min="2821" max="2821" width="60.140625" customWidth="1"/>
    <col min="2822" max="2822" width="1.28515625" customWidth="1"/>
    <col min="2823" max="2834" width="16.7109375" customWidth="1"/>
    <col min="2835" max="2844" width="20.140625" customWidth="1"/>
    <col min="2845" max="2855" width="18.28515625" customWidth="1"/>
    <col min="2856" max="2895" width="20.140625" customWidth="1"/>
    <col min="3073" max="3073" width="10.85546875" bestFit="1" customWidth="1"/>
    <col min="3074" max="3074" width="4.28515625" customWidth="1"/>
    <col min="3075" max="3076" width="1.28515625" customWidth="1"/>
    <col min="3077" max="3077" width="60.140625" customWidth="1"/>
    <col min="3078" max="3078" width="1.28515625" customWidth="1"/>
    <col min="3079" max="3090" width="16.7109375" customWidth="1"/>
    <col min="3091" max="3100" width="20.140625" customWidth="1"/>
    <col min="3101" max="3111" width="18.28515625" customWidth="1"/>
    <col min="3112" max="3151" width="20.140625" customWidth="1"/>
    <col min="3329" max="3329" width="10.85546875" bestFit="1" customWidth="1"/>
    <col min="3330" max="3330" width="4.28515625" customWidth="1"/>
    <col min="3331" max="3332" width="1.28515625" customWidth="1"/>
    <col min="3333" max="3333" width="60.140625" customWidth="1"/>
    <col min="3334" max="3334" width="1.28515625" customWidth="1"/>
    <col min="3335" max="3346" width="16.7109375" customWidth="1"/>
    <col min="3347" max="3356" width="20.140625" customWidth="1"/>
    <col min="3357" max="3367" width="18.28515625" customWidth="1"/>
    <col min="3368" max="3407" width="20.140625" customWidth="1"/>
    <col min="3585" max="3585" width="10.85546875" bestFit="1" customWidth="1"/>
    <col min="3586" max="3586" width="4.28515625" customWidth="1"/>
    <col min="3587" max="3588" width="1.28515625" customWidth="1"/>
    <col min="3589" max="3589" width="60.140625" customWidth="1"/>
    <col min="3590" max="3590" width="1.28515625" customWidth="1"/>
    <col min="3591" max="3602" width="16.7109375" customWidth="1"/>
    <col min="3603" max="3612" width="20.140625" customWidth="1"/>
    <col min="3613" max="3623" width="18.28515625" customWidth="1"/>
    <col min="3624" max="3663" width="20.140625" customWidth="1"/>
    <col min="3841" max="3841" width="10.85546875" bestFit="1" customWidth="1"/>
    <col min="3842" max="3842" width="4.28515625" customWidth="1"/>
    <col min="3843" max="3844" width="1.28515625" customWidth="1"/>
    <col min="3845" max="3845" width="60.140625" customWidth="1"/>
    <col min="3846" max="3846" width="1.28515625" customWidth="1"/>
    <col min="3847" max="3858" width="16.7109375" customWidth="1"/>
    <col min="3859" max="3868" width="20.140625" customWidth="1"/>
    <col min="3869" max="3879" width="18.28515625" customWidth="1"/>
    <col min="3880" max="3919" width="20.140625" customWidth="1"/>
    <col min="4097" max="4097" width="10.85546875" bestFit="1" customWidth="1"/>
    <col min="4098" max="4098" width="4.28515625" customWidth="1"/>
    <col min="4099" max="4100" width="1.28515625" customWidth="1"/>
    <col min="4101" max="4101" width="60.140625" customWidth="1"/>
    <col min="4102" max="4102" width="1.28515625" customWidth="1"/>
    <col min="4103" max="4114" width="16.7109375" customWidth="1"/>
    <col min="4115" max="4124" width="20.140625" customWidth="1"/>
    <col min="4125" max="4135" width="18.28515625" customWidth="1"/>
    <col min="4136" max="4175" width="20.140625" customWidth="1"/>
    <col min="4353" max="4353" width="10.85546875" bestFit="1" customWidth="1"/>
    <col min="4354" max="4354" width="4.28515625" customWidth="1"/>
    <col min="4355" max="4356" width="1.28515625" customWidth="1"/>
    <col min="4357" max="4357" width="60.140625" customWidth="1"/>
    <col min="4358" max="4358" width="1.28515625" customWidth="1"/>
    <col min="4359" max="4370" width="16.7109375" customWidth="1"/>
    <col min="4371" max="4380" width="20.140625" customWidth="1"/>
    <col min="4381" max="4391" width="18.28515625" customWidth="1"/>
    <col min="4392" max="4431" width="20.140625" customWidth="1"/>
    <col min="4609" max="4609" width="10.85546875" bestFit="1" customWidth="1"/>
    <col min="4610" max="4610" width="4.28515625" customWidth="1"/>
    <col min="4611" max="4612" width="1.28515625" customWidth="1"/>
    <col min="4613" max="4613" width="60.140625" customWidth="1"/>
    <col min="4614" max="4614" width="1.28515625" customWidth="1"/>
    <col min="4615" max="4626" width="16.7109375" customWidth="1"/>
    <col min="4627" max="4636" width="20.140625" customWidth="1"/>
    <col min="4637" max="4647" width="18.28515625" customWidth="1"/>
    <col min="4648" max="4687" width="20.140625" customWidth="1"/>
    <col min="4865" max="4865" width="10.85546875" bestFit="1" customWidth="1"/>
    <col min="4866" max="4866" width="4.28515625" customWidth="1"/>
    <col min="4867" max="4868" width="1.28515625" customWidth="1"/>
    <col min="4869" max="4869" width="60.140625" customWidth="1"/>
    <col min="4870" max="4870" width="1.28515625" customWidth="1"/>
    <col min="4871" max="4882" width="16.7109375" customWidth="1"/>
    <col min="4883" max="4892" width="20.140625" customWidth="1"/>
    <col min="4893" max="4903" width="18.28515625" customWidth="1"/>
    <col min="4904" max="4943" width="20.140625" customWidth="1"/>
    <col min="5121" max="5121" width="10.85546875" bestFit="1" customWidth="1"/>
    <col min="5122" max="5122" width="4.28515625" customWidth="1"/>
    <col min="5123" max="5124" width="1.28515625" customWidth="1"/>
    <col min="5125" max="5125" width="60.140625" customWidth="1"/>
    <col min="5126" max="5126" width="1.28515625" customWidth="1"/>
    <col min="5127" max="5138" width="16.7109375" customWidth="1"/>
    <col min="5139" max="5148" width="20.140625" customWidth="1"/>
    <col min="5149" max="5159" width="18.28515625" customWidth="1"/>
    <col min="5160" max="5199" width="20.140625" customWidth="1"/>
    <col min="5377" max="5377" width="10.85546875" bestFit="1" customWidth="1"/>
    <col min="5378" max="5378" width="4.28515625" customWidth="1"/>
    <col min="5379" max="5380" width="1.28515625" customWidth="1"/>
    <col min="5381" max="5381" width="60.140625" customWidth="1"/>
    <col min="5382" max="5382" width="1.28515625" customWidth="1"/>
    <col min="5383" max="5394" width="16.7109375" customWidth="1"/>
    <col min="5395" max="5404" width="20.140625" customWidth="1"/>
    <col min="5405" max="5415" width="18.28515625" customWidth="1"/>
    <col min="5416" max="5455" width="20.140625" customWidth="1"/>
    <col min="5633" max="5633" width="10.85546875" bestFit="1" customWidth="1"/>
    <col min="5634" max="5634" width="4.28515625" customWidth="1"/>
    <col min="5635" max="5636" width="1.28515625" customWidth="1"/>
    <col min="5637" max="5637" width="60.140625" customWidth="1"/>
    <col min="5638" max="5638" width="1.28515625" customWidth="1"/>
    <col min="5639" max="5650" width="16.7109375" customWidth="1"/>
    <col min="5651" max="5660" width="20.140625" customWidth="1"/>
    <col min="5661" max="5671" width="18.28515625" customWidth="1"/>
    <col min="5672" max="5711" width="20.140625" customWidth="1"/>
    <col min="5889" max="5889" width="10.85546875" bestFit="1" customWidth="1"/>
    <col min="5890" max="5890" width="4.28515625" customWidth="1"/>
    <col min="5891" max="5892" width="1.28515625" customWidth="1"/>
    <col min="5893" max="5893" width="60.140625" customWidth="1"/>
    <col min="5894" max="5894" width="1.28515625" customWidth="1"/>
    <col min="5895" max="5906" width="16.7109375" customWidth="1"/>
    <col min="5907" max="5916" width="20.140625" customWidth="1"/>
    <col min="5917" max="5927" width="18.28515625" customWidth="1"/>
    <col min="5928" max="5967" width="20.140625" customWidth="1"/>
    <col min="6145" max="6145" width="10.85546875" bestFit="1" customWidth="1"/>
    <col min="6146" max="6146" width="4.28515625" customWidth="1"/>
    <col min="6147" max="6148" width="1.28515625" customWidth="1"/>
    <col min="6149" max="6149" width="60.140625" customWidth="1"/>
    <col min="6150" max="6150" width="1.28515625" customWidth="1"/>
    <col min="6151" max="6162" width="16.7109375" customWidth="1"/>
    <col min="6163" max="6172" width="20.140625" customWidth="1"/>
    <col min="6173" max="6183" width="18.28515625" customWidth="1"/>
    <col min="6184" max="6223" width="20.140625" customWidth="1"/>
    <col min="6401" max="6401" width="10.85546875" bestFit="1" customWidth="1"/>
    <col min="6402" max="6402" width="4.28515625" customWidth="1"/>
    <col min="6403" max="6404" width="1.28515625" customWidth="1"/>
    <col min="6405" max="6405" width="60.140625" customWidth="1"/>
    <col min="6406" max="6406" width="1.28515625" customWidth="1"/>
    <col min="6407" max="6418" width="16.7109375" customWidth="1"/>
    <col min="6419" max="6428" width="20.140625" customWidth="1"/>
    <col min="6429" max="6439" width="18.28515625" customWidth="1"/>
    <col min="6440" max="6479" width="20.140625" customWidth="1"/>
    <col min="6657" max="6657" width="10.85546875" bestFit="1" customWidth="1"/>
    <col min="6658" max="6658" width="4.28515625" customWidth="1"/>
    <col min="6659" max="6660" width="1.28515625" customWidth="1"/>
    <col min="6661" max="6661" width="60.140625" customWidth="1"/>
    <col min="6662" max="6662" width="1.28515625" customWidth="1"/>
    <col min="6663" max="6674" width="16.7109375" customWidth="1"/>
    <col min="6675" max="6684" width="20.140625" customWidth="1"/>
    <col min="6685" max="6695" width="18.28515625" customWidth="1"/>
    <col min="6696" max="6735" width="20.140625" customWidth="1"/>
    <col min="6913" max="6913" width="10.85546875" bestFit="1" customWidth="1"/>
    <col min="6914" max="6914" width="4.28515625" customWidth="1"/>
    <col min="6915" max="6916" width="1.28515625" customWidth="1"/>
    <col min="6917" max="6917" width="60.140625" customWidth="1"/>
    <col min="6918" max="6918" width="1.28515625" customWidth="1"/>
    <col min="6919" max="6930" width="16.7109375" customWidth="1"/>
    <col min="6931" max="6940" width="20.140625" customWidth="1"/>
    <col min="6941" max="6951" width="18.28515625" customWidth="1"/>
    <col min="6952" max="6991" width="20.140625" customWidth="1"/>
    <col min="7169" max="7169" width="10.85546875" bestFit="1" customWidth="1"/>
    <col min="7170" max="7170" width="4.28515625" customWidth="1"/>
    <col min="7171" max="7172" width="1.28515625" customWidth="1"/>
    <col min="7173" max="7173" width="60.140625" customWidth="1"/>
    <col min="7174" max="7174" width="1.28515625" customWidth="1"/>
    <col min="7175" max="7186" width="16.7109375" customWidth="1"/>
    <col min="7187" max="7196" width="20.140625" customWidth="1"/>
    <col min="7197" max="7207" width="18.28515625" customWidth="1"/>
    <col min="7208" max="7247" width="20.140625" customWidth="1"/>
    <col min="7425" max="7425" width="10.85546875" bestFit="1" customWidth="1"/>
    <col min="7426" max="7426" width="4.28515625" customWidth="1"/>
    <col min="7427" max="7428" width="1.28515625" customWidth="1"/>
    <col min="7429" max="7429" width="60.140625" customWidth="1"/>
    <col min="7430" max="7430" width="1.28515625" customWidth="1"/>
    <col min="7431" max="7442" width="16.7109375" customWidth="1"/>
    <col min="7443" max="7452" width="20.140625" customWidth="1"/>
    <col min="7453" max="7463" width="18.28515625" customWidth="1"/>
    <col min="7464" max="7503" width="20.140625" customWidth="1"/>
    <col min="7681" max="7681" width="10.85546875" bestFit="1" customWidth="1"/>
    <col min="7682" max="7682" width="4.28515625" customWidth="1"/>
    <col min="7683" max="7684" width="1.28515625" customWidth="1"/>
    <col min="7685" max="7685" width="60.140625" customWidth="1"/>
    <col min="7686" max="7686" width="1.28515625" customWidth="1"/>
    <col min="7687" max="7698" width="16.7109375" customWidth="1"/>
    <col min="7699" max="7708" width="20.140625" customWidth="1"/>
    <col min="7709" max="7719" width="18.28515625" customWidth="1"/>
    <col min="7720" max="7759" width="20.140625" customWidth="1"/>
    <col min="7937" max="7937" width="10.85546875" bestFit="1" customWidth="1"/>
    <col min="7938" max="7938" width="4.28515625" customWidth="1"/>
    <col min="7939" max="7940" width="1.28515625" customWidth="1"/>
    <col min="7941" max="7941" width="60.140625" customWidth="1"/>
    <col min="7942" max="7942" width="1.28515625" customWidth="1"/>
    <col min="7943" max="7954" width="16.7109375" customWidth="1"/>
    <col min="7955" max="7964" width="20.140625" customWidth="1"/>
    <col min="7965" max="7975" width="18.28515625" customWidth="1"/>
    <col min="7976" max="8015" width="20.140625" customWidth="1"/>
    <col min="8193" max="8193" width="10.85546875" bestFit="1" customWidth="1"/>
    <col min="8194" max="8194" width="4.28515625" customWidth="1"/>
    <col min="8195" max="8196" width="1.28515625" customWidth="1"/>
    <col min="8197" max="8197" width="60.140625" customWidth="1"/>
    <col min="8198" max="8198" width="1.28515625" customWidth="1"/>
    <col min="8199" max="8210" width="16.7109375" customWidth="1"/>
    <col min="8211" max="8220" width="20.140625" customWidth="1"/>
    <col min="8221" max="8231" width="18.28515625" customWidth="1"/>
    <col min="8232" max="8271" width="20.140625" customWidth="1"/>
    <col min="8449" max="8449" width="10.85546875" bestFit="1" customWidth="1"/>
    <col min="8450" max="8450" width="4.28515625" customWidth="1"/>
    <col min="8451" max="8452" width="1.28515625" customWidth="1"/>
    <col min="8453" max="8453" width="60.140625" customWidth="1"/>
    <col min="8454" max="8454" width="1.28515625" customWidth="1"/>
    <col min="8455" max="8466" width="16.7109375" customWidth="1"/>
    <col min="8467" max="8476" width="20.140625" customWidth="1"/>
    <col min="8477" max="8487" width="18.28515625" customWidth="1"/>
    <col min="8488" max="8527" width="20.140625" customWidth="1"/>
    <col min="8705" max="8705" width="10.85546875" bestFit="1" customWidth="1"/>
    <col min="8706" max="8706" width="4.28515625" customWidth="1"/>
    <col min="8707" max="8708" width="1.28515625" customWidth="1"/>
    <col min="8709" max="8709" width="60.140625" customWidth="1"/>
    <col min="8710" max="8710" width="1.28515625" customWidth="1"/>
    <col min="8711" max="8722" width="16.7109375" customWidth="1"/>
    <col min="8723" max="8732" width="20.140625" customWidth="1"/>
    <col min="8733" max="8743" width="18.28515625" customWidth="1"/>
    <col min="8744" max="8783" width="20.140625" customWidth="1"/>
    <col min="8961" max="8961" width="10.85546875" bestFit="1" customWidth="1"/>
    <col min="8962" max="8962" width="4.28515625" customWidth="1"/>
    <col min="8963" max="8964" width="1.28515625" customWidth="1"/>
    <col min="8965" max="8965" width="60.140625" customWidth="1"/>
    <col min="8966" max="8966" width="1.28515625" customWidth="1"/>
    <col min="8967" max="8978" width="16.7109375" customWidth="1"/>
    <col min="8979" max="8988" width="20.140625" customWidth="1"/>
    <col min="8989" max="8999" width="18.28515625" customWidth="1"/>
    <col min="9000" max="9039" width="20.140625" customWidth="1"/>
    <col min="9217" max="9217" width="10.85546875" bestFit="1" customWidth="1"/>
    <col min="9218" max="9218" width="4.28515625" customWidth="1"/>
    <col min="9219" max="9220" width="1.28515625" customWidth="1"/>
    <col min="9221" max="9221" width="60.140625" customWidth="1"/>
    <col min="9222" max="9222" width="1.28515625" customWidth="1"/>
    <col min="9223" max="9234" width="16.7109375" customWidth="1"/>
    <col min="9235" max="9244" width="20.140625" customWidth="1"/>
    <col min="9245" max="9255" width="18.28515625" customWidth="1"/>
    <col min="9256" max="9295" width="20.140625" customWidth="1"/>
    <col min="9473" max="9473" width="10.85546875" bestFit="1" customWidth="1"/>
    <col min="9474" max="9474" width="4.28515625" customWidth="1"/>
    <col min="9475" max="9476" width="1.28515625" customWidth="1"/>
    <col min="9477" max="9477" width="60.140625" customWidth="1"/>
    <col min="9478" max="9478" width="1.28515625" customWidth="1"/>
    <col min="9479" max="9490" width="16.7109375" customWidth="1"/>
    <col min="9491" max="9500" width="20.140625" customWidth="1"/>
    <col min="9501" max="9511" width="18.28515625" customWidth="1"/>
    <col min="9512" max="9551" width="20.140625" customWidth="1"/>
    <col min="9729" max="9729" width="10.85546875" bestFit="1" customWidth="1"/>
    <col min="9730" max="9730" width="4.28515625" customWidth="1"/>
    <col min="9731" max="9732" width="1.28515625" customWidth="1"/>
    <col min="9733" max="9733" width="60.140625" customWidth="1"/>
    <col min="9734" max="9734" width="1.28515625" customWidth="1"/>
    <col min="9735" max="9746" width="16.7109375" customWidth="1"/>
    <col min="9747" max="9756" width="20.140625" customWidth="1"/>
    <col min="9757" max="9767" width="18.28515625" customWidth="1"/>
    <col min="9768" max="9807" width="20.140625" customWidth="1"/>
    <col min="9985" max="9985" width="10.85546875" bestFit="1" customWidth="1"/>
    <col min="9986" max="9986" width="4.28515625" customWidth="1"/>
    <col min="9987" max="9988" width="1.28515625" customWidth="1"/>
    <col min="9989" max="9989" width="60.140625" customWidth="1"/>
    <col min="9990" max="9990" width="1.28515625" customWidth="1"/>
    <col min="9991" max="10002" width="16.7109375" customWidth="1"/>
    <col min="10003" max="10012" width="20.140625" customWidth="1"/>
    <col min="10013" max="10023" width="18.28515625" customWidth="1"/>
    <col min="10024" max="10063" width="20.140625" customWidth="1"/>
    <col min="10241" max="10241" width="10.85546875" bestFit="1" customWidth="1"/>
    <col min="10242" max="10242" width="4.28515625" customWidth="1"/>
    <col min="10243" max="10244" width="1.28515625" customWidth="1"/>
    <col min="10245" max="10245" width="60.140625" customWidth="1"/>
    <col min="10246" max="10246" width="1.28515625" customWidth="1"/>
    <col min="10247" max="10258" width="16.7109375" customWidth="1"/>
    <col min="10259" max="10268" width="20.140625" customWidth="1"/>
    <col min="10269" max="10279" width="18.28515625" customWidth="1"/>
    <col min="10280" max="10319" width="20.140625" customWidth="1"/>
    <col min="10497" max="10497" width="10.85546875" bestFit="1" customWidth="1"/>
    <col min="10498" max="10498" width="4.28515625" customWidth="1"/>
    <col min="10499" max="10500" width="1.28515625" customWidth="1"/>
    <col min="10501" max="10501" width="60.140625" customWidth="1"/>
    <col min="10502" max="10502" width="1.28515625" customWidth="1"/>
    <col min="10503" max="10514" width="16.7109375" customWidth="1"/>
    <col min="10515" max="10524" width="20.140625" customWidth="1"/>
    <col min="10525" max="10535" width="18.28515625" customWidth="1"/>
    <col min="10536" max="10575" width="20.140625" customWidth="1"/>
    <col min="10753" max="10753" width="10.85546875" bestFit="1" customWidth="1"/>
    <col min="10754" max="10754" width="4.28515625" customWidth="1"/>
    <col min="10755" max="10756" width="1.28515625" customWidth="1"/>
    <col min="10757" max="10757" width="60.140625" customWidth="1"/>
    <col min="10758" max="10758" width="1.28515625" customWidth="1"/>
    <col min="10759" max="10770" width="16.7109375" customWidth="1"/>
    <col min="10771" max="10780" width="20.140625" customWidth="1"/>
    <col min="10781" max="10791" width="18.28515625" customWidth="1"/>
    <col min="10792" max="10831" width="20.140625" customWidth="1"/>
    <col min="11009" max="11009" width="10.85546875" bestFit="1" customWidth="1"/>
    <col min="11010" max="11010" width="4.28515625" customWidth="1"/>
    <col min="11011" max="11012" width="1.28515625" customWidth="1"/>
    <col min="11013" max="11013" width="60.140625" customWidth="1"/>
    <col min="11014" max="11014" width="1.28515625" customWidth="1"/>
    <col min="11015" max="11026" width="16.7109375" customWidth="1"/>
    <col min="11027" max="11036" width="20.140625" customWidth="1"/>
    <col min="11037" max="11047" width="18.28515625" customWidth="1"/>
    <col min="11048" max="11087" width="20.140625" customWidth="1"/>
    <col min="11265" max="11265" width="10.85546875" bestFit="1" customWidth="1"/>
    <col min="11266" max="11266" width="4.28515625" customWidth="1"/>
    <col min="11267" max="11268" width="1.28515625" customWidth="1"/>
    <col min="11269" max="11269" width="60.140625" customWidth="1"/>
    <col min="11270" max="11270" width="1.28515625" customWidth="1"/>
    <col min="11271" max="11282" width="16.7109375" customWidth="1"/>
    <col min="11283" max="11292" width="20.140625" customWidth="1"/>
    <col min="11293" max="11303" width="18.28515625" customWidth="1"/>
    <col min="11304" max="11343" width="20.140625" customWidth="1"/>
    <col min="11521" max="11521" width="10.85546875" bestFit="1" customWidth="1"/>
    <col min="11522" max="11522" width="4.28515625" customWidth="1"/>
    <col min="11523" max="11524" width="1.28515625" customWidth="1"/>
    <col min="11525" max="11525" width="60.140625" customWidth="1"/>
    <col min="11526" max="11526" width="1.28515625" customWidth="1"/>
    <col min="11527" max="11538" width="16.7109375" customWidth="1"/>
    <col min="11539" max="11548" width="20.140625" customWidth="1"/>
    <col min="11549" max="11559" width="18.28515625" customWidth="1"/>
    <col min="11560" max="11599" width="20.140625" customWidth="1"/>
    <col min="11777" max="11777" width="10.85546875" bestFit="1" customWidth="1"/>
    <col min="11778" max="11778" width="4.28515625" customWidth="1"/>
    <col min="11779" max="11780" width="1.28515625" customWidth="1"/>
    <col min="11781" max="11781" width="60.140625" customWidth="1"/>
    <col min="11782" max="11782" width="1.28515625" customWidth="1"/>
    <col min="11783" max="11794" width="16.7109375" customWidth="1"/>
    <col min="11795" max="11804" width="20.140625" customWidth="1"/>
    <col min="11805" max="11815" width="18.28515625" customWidth="1"/>
    <col min="11816" max="11855" width="20.140625" customWidth="1"/>
    <col min="12033" max="12033" width="10.85546875" bestFit="1" customWidth="1"/>
    <col min="12034" max="12034" width="4.28515625" customWidth="1"/>
    <col min="12035" max="12036" width="1.28515625" customWidth="1"/>
    <col min="12037" max="12037" width="60.140625" customWidth="1"/>
    <col min="12038" max="12038" width="1.28515625" customWidth="1"/>
    <col min="12039" max="12050" width="16.7109375" customWidth="1"/>
    <col min="12051" max="12060" width="20.140625" customWidth="1"/>
    <col min="12061" max="12071" width="18.28515625" customWidth="1"/>
    <col min="12072" max="12111" width="20.140625" customWidth="1"/>
    <col min="12289" max="12289" width="10.85546875" bestFit="1" customWidth="1"/>
    <col min="12290" max="12290" width="4.28515625" customWidth="1"/>
    <col min="12291" max="12292" width="1.28515625" customWidth="1"/>
    <col min="12293" max="12293" width="60.140625" customWidth="1"/>
    <col min="12294" max="12294" width="1.28515625" customWidth="1"/>
    <col min="12295" max="12306" width="16.7109375" customWidth="1"/>
    <col min="12307" max="12316" width="20.140625" customWidth="1"/>
    <col min="12317" max="12327" width="18.28515625" customWidth="1"/>
    <col min="12328" max="12367" width="20.140625" customWidth="1"/>
    <col min="12545" max="12545" width="10.85546875" bestFit="1" customWidth="1"/>
    <col min="12546" max="12546" width="4.28515625" customWidth="1"/>
    <col min="12547" max="12548" width="1.28515625" customWidth="1"/>
    <col min="12549" max="12549" width="60.140625" customWidth="1"/>
    <col min="12550" max="12550" width="1.28515625" customWidth="1"/>
    <col min="12551" max="12562" width="16.7109375" customWidth="1"/>
    <col min="12563" max="12572" width="20.140625" customWidth="1"/>
    <col min="12573" max="12583" width="18.28515625" customWidth="1"/>
    <col min="12584" max="12623" width="20.140625" customWidth="1"/>
    <col min="12801" max="12801" width="10.85546875" bestFit="1" customWidth="1"/>
    <col min="12802" max="12802" width="4.28515625" customWidth="1"/>
    <col min="12803" max="12804" width="1.28515625" customWidth="1"/>
    <col min="12805" max="12805" width="60.140625" customWidth="1"/>
    <col min="12806" max="12806" width="1.28515625" customWidth="1"/>
    <col min="12807" max="12818" width="16.7109375" customWidth="1"/>
    <col min="12819" max="12828" width="20.140625" customWidth="1"/>
    <col min="12829" max="12839" width="18.28515625" customWidth="1"/>
    <col min="12840" max="12879" width="20.140625" customWidth="1"/>
    <col min="13057" max="13057" width="10.85546875" bestFit="1" customWidth="1"/>
    <col min="13058" max="13058" width="4.28515625" customWidth="1"/>
    <col min="13059" max="13060" width="1.28515625" customWidth="1"/>
    <col min="13061" max="13061" width="60.140625" customWidth="1"/>
    <col min="13062" max="13062" width="1.28515625" customWidth="1"/>
    <col min="13063" max="13074" width="16.7109375" customWidth="1"/>
    <col min="13075" max="13084" width="20.140625" customWidth="1"/>
    <col min="13085" max="13095" width="18.28515625" customWidth="1"/>
    <col min="13096" max="13135" width="20.140625" customWidth="1"/>
    <col min="13313" max="13313" width="10.85546875" bestFit="1" customWidth="1"/>
    <col min="13314" max="13314" width="4.28515625" customWidth="1"/>
    <col min="13315" max="13316" width="1.28515625" customWidth="1"/>
    <col min="13317" max="13317" width="60.140625" customWidth="1"/>
    <col min="13318" max="13318" width="1.28515625" customWidth="1"/>
    <col min="13319" max="13330" width="16.7109375" customWidth="1"/>
    <col min="13331" max="13340" width="20.140625" customWidth="1"/>
    <col min="13341" max="13351" width="18.28515625" customWidth="1"/>
    <col min="13352" max="13391" width="20.140625" customWidth="1"/>
    <col min="13569" max="13569" width="10.85546875" bestFit="1" customWidth="1"/>
    <col min="13570" max="13570" width="4.28515625" customWidth="1"/>
    <col min="13571" max="13572" width="1.28515625" customWidth="1"/>
    <col min="13573" max="13573" width="60.140625" customWidth="1"/>
    <col min="13574" max="13574" width="1.28515625" customWidth="1"/>
    <col min="13575" max="13586" width="16.7109375" customWidth="1"/>
    <col min="13587" max="13596" width="20.140625" customWidth="1"/>
    <col min="13597" max="13607" width="18.28515625" customWidth="1"/>
    <col min="13608" max="13647" width="20.140625" customWidth="1"/>
    <col min="13825" max="13825" width="10.85546875" bestFit="1" customWidth="1"/>
    <col min="13826" max="13826" width="4.28515625" customWidth="1"/>
    <col min="13827" max="13828" width="1.28515625" customWidth="1"/>
    <col min="13829" max="13829" width="60.140625" customWidth="1"/>
    <col min="13830" max="13830" width="1.28515625" customWidth="1"/>
    <col min="13831" max="13842" width="16.7109375" customWidth="1"/>
    <col min="13843" max="13852" width="20.140625" customWidth="1"/>
    <col min="13853" max="13863" width="18.28515625" customWidth="1"/>
    <col min="13864" max="13903" width="20.140625" customWidth="1"/>
    <col min="14081" max="14081" width="10.85546875" bestFit="1" customWidth="1"/>
    <col min="14082" max="14082" width="4.28515625" customWidth="1"/>
    <col min="14083" max="14084" width="1.28515625" customWidth="1"/>
    <col min="14085" max="14085" width="60.140625" customWidth="1"/>
    <col min="14086" max="14086" width="1.28515625" customWidth="1"/>
    <col min="14087" max="14098" width="16.7109375" customWidth="1"/>
    <col min="14099" max="14108" width="20.140625" customWidth="1"/>
    <col min="14109" max="14119" width="18.28515625" customWidth="1"/>
    <col min="14120" max="14159" width="20.140625" customWidth="1"/>
    <col min="14337" max="14337" width="10.85546875" bestFit="1" customWidth="1"/>
    <col min="14338" max="14338" width="4.28515625" customWidth="1"/>
    <col min="14339" max="14340" width="1.28515625" customWidth="1"/>
    <col min="14341" max="14341" width="60.140625" customWidth="1"/>
    <col min="14342" max="14342" width="1.28515625" customWidth="1"/>
    <col min="14343" max="14354" width="16.7109375" customWidth="1"/>
    <col min="14355" max="14364" width="20.140625" customWidth="1"/>
    <col min="14365" max="14375" width="18.28515625" customWidth="1"/>
    <col min="14376" max="14415" width="20.140625" customWidth="1"/>
    <col min="14593" max="14593" width="10.85546875" bestFit="1" customWidth="1"/>
    <col min="14594" max="14594" width="4.28515625" customWidth="1"/>
    <col min="14595" max="14596" width="1.28515625" customWidth="1"/>
    <col min="14597" max="14597" width="60.140625" customWidth="1"/>
    <col min="14598" max="14598" width="1.28515625" customWidth="1"/>
    <col min="14599" max="14610" width="16.7109375" customWidth="1"/>
    <col min="14611" max="14620" width="20.140625" customWidth="1"/>
    <col min="14621" max="14631" width="18.28515625" customWidth="1"/>
    <col min="14632" max="14671" width="20.140625" customWidth="1"/>
    <col min="14849" max="14849" width="10.85546875" bestFit="1" customWidth="1"/>
    <col min="14850" max="14850" width="4.28515625" customWidth="1"/>
    <col min="14851" max="14852" width="1.28515625" customWidth="1"/>
    <col min="14853" max="14853" width="60.140625" customWidth="1"/>
    <col min="14854" max="14854" width="1.28515625" customWidth="1"/>
    <col min="14855" max="14866" width="16.7109375" customWidth="1"/>
    <col min="14867" max="14876" width="20.140625" customWidth="1"/>
    <col min="14877" max="14887" width="18.28515625" customWidth="1"/>
    <col min="14888" max="14927" width="20.140625" customWidth="1"/>
    <col min="15105" max="15105" width="10.85546875" bestFit="1" customWidth="1"/>
    <col min="15106" max="15106" width="4.28515625" customWidth="1"/>
    <col min="15107" max="15108" width="1.28515625" customWidth="1"/>
    <col min="15109" max="15109" width="60.140625" customWidth="1"/>
    <col min="15110" max="15110" width="1.28515625" customWidth="1"/>
    <col min="15111" max="15122" width="16.7109375" customWidth="1"/>
    <col min="15123" max="15132" width="20.140625" customWidth="1"/>
    <col min="15133" max="15143" width="18.28515625" customWidth="1"/>
    <col min="15144" max="15183" width="20.140625" customWidth="1"/>
    <col min="15361" max="15361" width="10.85546875" bestFit="1" customWidth="1"/>
    <col min="15362" max="15362" width="4.28515625" customWidth="1"/>
    <col min="15363" max="15364" width="1.28515625" customWidth="1"/>
    <col min="15365" max="15365" width="60.140625" customWidth="1"/>
    <col min="15366" max="15366" width="1.28515625" customWidth="1"/>
    <col min="15367" max="15378" width="16.7109375" customWidth="1"/>
    <col min="15379" max="15388" width="20.140625" customWidth="1"/>
    <col min="15389" max="15399" width="18.28515625" customWidth="1"/>
    <col min="15400" max="15439" width="20.140625" customWidth="1"/>
    <col min="15617" max="15617" width="10.85546875" bestFit="1" customWidth="1"/>
    <col min="15618" max="15618" width="4.28515625" customWidth="1"/>
    <col min="15619" max="15620" width="1.28515625" customWidth="1"/>
    <col min="15621" max="15621" width="60.140625" customWidth="1"/>
    <col min="15622" max="15622" width="1.28515625" customWidth="1"/>
    <col min="15623" max="15634" width="16.7109375" customWidth="1"/>
    <col min="15635" max="15644" width="20.140625" customWidth="1"/>
    <col min="15645" max="15655" width="18.28515625" customWidth="1"/>
    <col min="15656" max="15695" width="20.140625" customWidth="1"/>
    <col min="15873" max="15873" width="10.85546875" bestFit="1" customWidth="1"/>
    <col min="15874" max="15874" width="4.28515625" customWidth="1"/>
    <col min="15875" max="15876" width="1.28515625" customWidth="1"/>
    <col min="15877" max="15877" width="60.140625" customWidth="1"/>
    <col min="15878" max="15878" width="1.28515625" customWidth="1"/>
    <col min="15879" max="15890" width="16.7109375" customWidth="1"/>
    <col min="15891" max="15900" width="20.140625" customWidth="1"/>
    <col min="15901" max="15911" width="18.28515625" customWidth="1"/>
    <col min="15912" max="15951" width="20.140625" customWidth="1"/>
    <col min="16129" max="16129" width="10.85546875" bestFit="1" customWidth="1"/>
    <col min="16130" max="16130" width="4.28515625" customWidth="1"/>
    <col min="16131" max="16132" width="1.28515625" customWidth="1"/>
    <col min="16133" max="16133" width="60.140625" customWidth="1"/>
    <col min="16134" max="16134" width="1.28515625" customWidth="1"/>
    <col min="16135" max="16146" width="16.7109375" customWidth="1"/>
    <col min="16147" max="16156" width="20.140625" customWidth="1"/>
    <col min="16157" max="16167" width="18.28515625" customWidth="1"/>
    <col min="16168" max="16207" width="20.140625" customWidth="1"/>
  </cols>
  <sheetData>
    <row r="1" spans="1:79" s="421" customFormat="1" ht="42" x14ac:dyDescent="0.15">
      <c r="A1" s="416"/>
      <c r="B1" s="417" t="s">
        <v>871</v>
      </c>
      <c r="C1" s="416"/>
      <c r="D1" s="416"/>
      <c r="E1" s="418"/>
      <c r="F1" s="419"/>
      <c r="G1" s="420" t="s">
        <v>479</v>
      </c>
      <c r="H1" s="419"/>
      <c r="I1" s="420"/>
      <c r="S1" s="420" t="s">
        <v>479</v>
      </c>
      <c r="AC1" s="420" t="s">
        <v>479</v>
      </c>
      <c r="AN1" s="420" t="s">
        <v>479</v>
      </c>
      <c r="AX1" s="420" t="s">
        <v>479</v>
      </c>
      <c r="BH1" s="420" t="s">
        <v>479</v>
      </c>
      <c r="BR1" s="420" t="s">
        <v>479</v>
      </c>
    </row>
    <row r="2" spans="1:79" ht="15" customHeight="1" thickBot="1" x14ac:dyDescent="0.2">
      <c r="R2" s="426" t="s">
        <v>480</v>
      </c>
      <c r="AB2" s="426" t="s">
        <v>480</v>
      </c>
      <c r="AM2" s="426" t="s">
        <v>480</v>
      </c>
      <c r="AW2" s="426" t="s">
        <v>480</v>
      </c>
      <c r="BG2" s="426" t="s">
        <v>480</v>
      </c>
      <c r="BQ2" s="426" t="s">
        <v>480</v>
      </c>
      <c r="CA2" s="426" t="s">
        <v>480</v>
      </c>
    </row>
    <row r="3" spans="1:79" s="430" customFormat="1" ht="18.75" customHeight="1" x14ac:dyDescent="0.15">
      <c r="A3" s="427"/>
      <c r="B3" s="428"/>
      <c r="C3" s="428"/>
      <c r="D3" s="428"/>
      <c r="E3" s="428"/>
      <c r="F3" s="429"/>
      <c r="G3" s="648" t="s">
        <v>872</v>
      </c>
      <c r="H3" s="649"/>
      <c r="I3" s="650" t="s">
        <v>873</v>
      </c>
      <c r="J3" s="646"/>
      <c r="K3" s="646"/>
      <c r="L3" s="646"/>
      <c r="M3" s="646"/>
      <c r="N3" s="646"/>
      <c r="O3" s="646"/>
      <c r="P3" s="646"/>
      <c r="Q3" s="646"/>
      <c r="R3" s="647"/>
      <c r="S3" s="645" t="s">
        <v>873</v>
      </c>
      <c r="T3" s="646"/>
      <c r="U3" s="646"/>
      <c r="V3" s="646"/>
      <c r="W3" s="646"/>
      <c r="X3" s="646"/>
      <c r="Y3" s="646"/>
      <c r="Z3" s="646"/>
      <c r="AA3" s="646"/>
      <c r="AB3" s="647"/>
      <c r="AC3" s="645" t="s">
        <v>874</v>
      </c>
      <c r="AD3" s="646"/>
      <c r="AE3" s="646"/>
      <c r="AF3" s="646"/>
      <c r="AG3" s="646"/>
      <c r="AH3" s="646"/>
      <c r="AI3" s="646"/>
      <c r="AJ3" s="646"/>
      <c r="AK3" s="646"/>
      <c r="AL3" s="646"/>
      <c r="AM3" s="647"/>
      <c r="AN3" s="645" t="s">
        <v>874</v>
      </c>
      <c r="AO3" s="646"/>
      <c r="AP3" s="646"/>
      <c r="AQ3" s="646"/>
      <c r="AR3" s="646"/>
      <c r="AS3" s="646"/>
      <c r="AT3" s="646"/>
      <c r="AU3" s="646"/>
      <c r="AV3" s="646"/>
      <c r="AW3" s="647"/>
      <c r="AX3" s="645" t="s">
        <v>874</v>
      </c>
      <c r="AY3" s="646"/>
      <c r="AZ3" s="646"/>
      <c r="BA3" s="646"/>
      <c r="BB3" s="646"/>
      <c r="BC3" s="646"/>
      <c r="BD3" s="646"/>
      <c r="BE3" s="646"/>
      <c r="BF3" s="646"/>
      <c r="BG3" s="647"/>
      <c r="BH3" s="645" t="s">
        <v>874</v>
      </c>
      <c r="BI3" s="646"/>
      <c r="BJ3" s="646"/>
      <c r="BK3" s="646"/>
      <c r="BL3" s="646"/>
      <c r="BM3" s="646"/>
      <c r="BN3" s="646"/>
      <c r="BO3" s="646"/>
      <c r="BP3" s="646"/>
      <c r="BQ3" s="647"/>
      <c r="BR3" s="646" t="s">
        <v>874</v>
      </c>
      <c r="BS3" s="646"/>
      <c r="BT3" s="646"/>
      <c r="BU3" s="646"/>
      <c r="BV3" s="646"/>
      <c r="BW3" s="646"/>
      <c r="BX3" s="646"/>
      <c r="BY3" s="646"/>
      <c r="BZ3" s="646"/>
      <c r="CA3" s="647"/>
    </row>
    <row r="4" spans="1:79" s="430" customFormat="1" ht="18.75" customHeight="1" x14ac:dyDescent="0.15">
      <c r="A4" s="431"/>
      <c r="B4" s="432"/>
      <c r="C4" s="432"/>
      <c r="D4" s="432"/>
      <c r="E4" s="432"/>
      <c r="F4" s="433"/>
      <c r="G4" s="434">
        <v>72</v>
      </c>
      <c r="H4" s="435">
        <v>73</v>
      </c>
      <c r="I4" s="436">
        <v>1</v>
      </c>
      <c r="J4" s="436">
        <v>2</v>
      </c>
      <c r="K4" s="436">
        <v>3</v>
      </c>
      <c r="L4" s="436">
        <v>4</v>
      </c>
      <c r="M4" s="436">
        <v>5</v>
      </c>
      <c r="N4" s="436">
        <v>6</v>
      </c>
      <c r="O4" s="436">
        <v>7</v>
      </c>
      <c r="P4" s="436">
        <v>8</v>
      </c>
      <c r="Q4" s="436">
        <v>9</v>
      </c>
      <c r="R4" s="437">
        <v>10</v>
      </c>
      <c r="S4" s="436">
        <v>11</v>
      </c>
      <c r="T4" s="436">
        <v>12</v>
      </c>
      <c r="U4" s="436">
        <v>13</v>
      </c>
      <c r="V4" s="436">
        <v>14</v>
      </c>
      <c r="W4" s="436">
        <v>15</v>
      </c>
      <c r="X4" s="436">
        <v>16</v>
      </c>
      <c r="Y4" s="436">
        <v>17</v>
      </c>
      <c r="Z4" s="436">
        <v>18</v>
      </c>
      <c r="AA4" s="436">
        <v>19</v>
      </c>
      <c r="AB4" s="437">
        <v>20</v>
      </c>
      <c r="AC4" s="436">
        <v>21</v>
      </c>
      <c r="AD4" s="436">
        <v>22</v>
      </c>
      <c r="AE4" s="436">
        <v>23</v>
      </c>
      <c r="AF4" s="436">
        <v>24</v>
      </c>
      <c r="AG4" s="436">
        <v>25</v>
      </c>
      <c r="AH4" s="436">
        <v>26</v>
      </c>
      <c r="AI4" s="436">
        <v>27</v>
      </c>
      <c r="AJ4" s="436">
        <v>28</v>
      </c>
      <c r="AK4" s="436" t="s">
        <v>390</v>
      </c>
      <c r="AL4" s="436">
        <v>29</v>
      </c>
      <c r="AM4" s="437">
        <v>30</v>
      </c>
      <c r="AN4" s="436">
        <v>31</v>
      </c>
      <c r="AO4" s="436">
        <v>32</v>
      </c>
      <c r="AP4" s="436">
        <v>33</v>
      </c>
      <c r="AQ4" s="436">
        <v>34</v>
      </c>
      <c r="AR4" s="436">
        <v>35</v>
      </c>
      <c r="AS4" s="436">
        <v>36</v>
      </c>
      <c r="AT4" s="436">
        <v>37</v>
      </c>
      <c r="AU4" s="436">
        <v>38</v>
      </c>
      <c r="AV4" s="436">
        <v>39</v>
      </c>
      <c r="AW4" s="437">
        <v>40</v>
      </c>
      <c r="AX4" s="436">
        <v>41</v>
      </c>
      <c r="AY4" s="436">
        <v>42</v>
      </c>
      <c r="AZ4" s="436">
        <v>43</v>
      </c>
      <c r="BA4" s="436">
        <v>44</v>
      </c>
      <c r="BB4" s="436">
        <v>45</v>
      </c>
      <c r="BC4" s="436">
        <v>46</v>
      </c>
      <c r="BD4" s="436">
        <v>47</v>
      </c>
      <c r="BE4" s="436">
        <v>48</v>
      </c>
      <c r="BF4" s="436">
        <v>49</v>
      </c>
      <c r="BG4" s="437">
        <v>50</v>
      </c>
      <c r="BH4" s="436">
        <v>51</v>
      </c>
      <c r="BI4" s="436">
        <v>52</v>
      </c>
      <c r="BJ4" s="436">
        <v>53</v>
      </c>
      <c r="BK4" s="436">
        <v>54</v>
      </c>
      <c r="BL4" s="436">
        <v>55</v>
      </c>
      <c r="BM4" s="436">
        <v>56</v>
      </c>
      <c r="BN4" s="436">
        <v>57</v>
      </c>
      <c r="BO4" s="436">
        <v>58</v>
      </c>
      <c r="BP4" s="436">
        <v>59</v>
      </c>
      <c r="BQ4" s="437">
        <v>60</v>
      </c>
      <c r="BR4" s="436">
        <v>61</v>
      </c>
      <c r="BS4" s="436">
        <v>62</v>
      </c>
      <c r="BT4" s="436">
        <v>63</v>
      </c>
      <c r="BU4" s="436">
        <v>64</v>
      </c>
      <c r="BV4" s="436">
        <v>65</v>
      </c>
      <c r="BW4" s="436">
        <v>66</v>
      </c>
      <c r="BX4" s="436">
        <v>67</v>
      </c>
      <c r="BY4" s="436">
        <v>68</v>
      </c>
      <c r="BZ4" s="436">
        <v>69</v>
      </c>
      <c r="CA4" s="437">
        <v>70</v>
      </c>
    </row>
    <row r="5" spans="1:79" s="440" customFormat="1" ht="85.5" x14ac:dyDescent="0.15">
      <c r="A5" s="282" t="s">
        <v>875</v>
      </c>
      <c r="B5" s="283"/>
      <c r="C5" s="283"/>
      <c r="D5" s="283"/>
      <c r="E5" s="283"/>
      <c r="F5" s="438"/>
      <c r="G5" s="284" t="s">
        <v>876</v>
      </c>
      <c r="H5" s="439" t="s">
        <v>877</v>
      </c>
      <c r="I5" s="284" t="s">
        <v>481</v>
      </c>
      <c r="J5" s="284" t="s">
        <v>482</v>
      </c>
      <c r="K5" s="284" t="s">
        <v>54</v>
      </c>
      <c r="L5" s="284" t="s">
        <v>878</v>
      </c>
      <c r="M5" s="284" t="s">
        <v>879</v>
      </c>
      <c r="N5" s="284" t="s">
        <v>880</v>
      </c>
      <c r="O5" s="284" t="s">
        <v>881</v>
      </c>
      <c r="P5" s="284" t="s">
        <v>25</v>
      </c>
      <c r="Q5" s="284" t="s">
        <v>483</v>
      </c>
      <c r="R5" s="285" t="s">
        <v>484</v>
      </c>
      <c r="S5" s="284" t="s">
        <v>485</v>
      </c>
      <c r="T5" s="284" t="s">
        <v>486</v>
      </c>
      <c r="U5" s="284" t="s">
        <v>26</v>
      </c>
      <c r="V5" s="284" t="s">
        <v>27</v>
      </c>
      <c r="W5" s="284" t="s">
        <v>487</v>
      </c>
      <c r="X5" s="284" t="s">
        <v>28</v>
      </c>
      <c r="Y5" s="284" t="s">
        <v>488</v>
      </c>
      <c r="Z5" s="284" t="s">
        <v>489</v>
      </c>
      <c r="AA5" s="284" t="s">
        <v>29</v>
      </c>
      <c r="AB5" s="285" t="s">
        <v>490</v>
      </c>
      <c r="AC5" s="284" t="s">
        <v>30</v>
      </c>
      <c r="AD5" s="284" t="s">
        <v>491</v>
      </c>
      <c r="AE5" s="284" t="s">
        <v>492</v>
      </c>
      <c r="AF5" s="284" t="s">
        <v>493</v>
      </c>
      <c r="AG5" s="284" t="s">
        <v>31</v>
      </c>
      <c r="AH5" s="284" t="s">
        <v>494</v>
      </c>
      <c r="AI5" s="284" t="s">
        <v>495</v>
      </c>
      <c r="AJ5" s="284" t="s">
        <v>32</v>
      </c>
      <c r="AK5" s="284" t="s">
        <v>876</v>
      </c>
      <c r="AL5" s="284" t="s">
        <v>496</v>
      </c>
      <c r="AM5" s="285" t="s">
        <v>497</v>
      </c>
      <c r="AN5" s="284" t="s">
        <v>498</v>
      </c>
      <c r="AO5" s="284" t="s">
        <v>499</v>
      </c>
      <c r="AP5" s="284" t="s">
        <v>500</v>
      </c>
      <c r="AQ5" s="284" t="s">
        <v>501</v>
      </c>
      <c r="AR5" s="284" t="s">
        <v>502</v>
      </c>
      <c r="AS5" s="284" t="s">
        <v>503</v>
      </c>
      <c r="AT5" s="284" t="s">
        <v>504</v>
      </c>
      <c r="AU5" s="284" t="s">
        <v>505</v>
      </c>
      <c r="AV5" s="284" t="s">
        <v>506</v>
      </c>
      <c r="AW5" s="285" t="s">
        <v>507</v>
      </c>
      <c r="AX5" s="284" t="s">
        <v>508</v>
      </c>
      <c r="AY5" s="284" t="s">
        <v>509</v>
      </c>
      <c r="AZ5" s="284" t="s">
        <v>510</v>
      </c>
      <c r="BA5" s="284" t="s">
        <v>511</v>
      </c>
      <c r="BB5" s="284" t="s">
        <v>512</v>
      </c>
      <c r="BC5" s="284" t="s">
        <v>513</v>
      </c>
      <c r="BD5" s="284" t="s">
        <v>514</v>
      </c>
      <c r="BE5" s="284" t="s">
        <v>510</v>
      </c>
      <c r="BF5" s="284" t="s">
        <v>882</v>
      </c>
      <c r="BG5" s="285" t="s">
        <v>515</v>
      </c>
      <c r="BH5" s="284" t="s">
        <v>516</v>
      </c>
      <c r="BI5" s="284" t="s">
        <v>517</v>
      </c>
      <c r="BJ5" s="284" t="s">
        <v>518</v>
      </c>
      <c r="BK5" s="284" t="s">
        <v>883</v>
      </c>
      <c r="BL5" s="284" t="s">
        <v>519</v>
      </c>
      <c r="BM5" s="284" t="s">
        <v>520</v>
      </c>
      <c r="BN5" s="284" t="s">
        <v>521</v>
      </c>
      <c r="BO5" s="284" t="s">
        <v>33</v>
      </c>
      <c r="BP5" s="284" t="s">
        <v>522</v>
      </c>
      <c r="BQ5" s="285" t="s">
        <v>884</v>
      </c>
      <c r="BR5" s="284" t="s">
        <v>523</v>
      </c>
      <c r="BS5" s="284" t="s">
        <v>524</v>
      </c>
      <c r="BT5" s="284" t="s">
        <v>525</v>
      </c>
      <c r="BU5" s="284" t="s">
        <v>526</v>
      </c>
      <c r="BV5" s="284" t="s">
        <v>527</v>
      </c>
      <c r="BW5" s="284" t="s">
        <v>528</v>
      </c>
      <c r="BX5" s="284" t="s">
        <v>529</v>
      </c>
      <c r="BY5" s="284" t="s">
        <v>530</v>
      </c>
      <c r="BZ5" s="284" t="s">
        <v>531</v>
      </c>
      <c r="CA5" s="285" t="s">
        <v>532</v>
      </c>
    </row>
    <row r="6" spans="1:79" ht="15" customHeight="1" x14ac:dyDescent="0.15">
      <c r="A6" s="441" t="str">
        <f>+IF(OR(LEFT(B6,2)="19",LEFT(B6,2)="23"),"39",LEFT(B6,2))</f>
        <v>01</v>
      </c>
      <c r="B6" s="442" t="s">
        <v>885</v>
      </c>
      <c r="C6" s="443"/>
      <c r="D6" s="444"/>
      <c r="E6" s="445" t="s">
        <v>533</v>
      </c>
      <c r="F6" s="446"/>
      <c r="G6" s="447">
        <v>16</v>
      </c>
      <c r="H6" s="448">
        <v>14</v>
      </c>
      <c r="I6" s="447">
        <v>61038</v>
      </c>
      <c r="J6" s="447">
        <v>20642</v>
      </c>
      <c r="K6" s="447">
        <v>9109</v>
      </c>
      <c r="L6" s="447">
        <v>1901</v>
      </c>
      <c r="M6" s="447">
        <v>1833</v>
      </c>
      <c r="N6" s="447">
        <v>68</v>
      </c>
      <c r="O6" s="447">
        <v>7208</v>
      </c>
      <c r="P6" s="447">
        <v>116</v>
      </c>
      <c r="Q6" s="447">
        <v>4669</v>
      </c>
      <c r="R6" s="449">
        <v>4619</v>
      </c>
      <c r="S6" s="447">
        <v>50</v>
      </c>
      <c r="T6" s="447">
        <v>2396</v>
      </c>
      <c r="U6" s="447">
        <v>952</v>
      </c>
      <c r="V6" s="447">
        <v>1444</v>
      </c>
      <c r="W6" s="447">
        <v>27</v>
      </c>
      <c r="X6" s="447">
        <v>11533</v>
      </c>
      <c r="Y6" s="447">
        <v>430</v>
      </c>
      <c r="Z6" s="447">
        <v>15</v>
      </c>
      <c r="AA6" s="447">
        <v>415</v>
      </c>
      <c r="AB6" s="449">
        <v>11103</v>
      </c>
      <c r="AC6" s="447">
        <v>102</v>
      </c>
      <c r="AD6" s="447">
        <v>178</v>
      </c>
      <c r="AE6" s="447">
        <v>640</v>
      </c>
      <c r="AF6" s="447">
        <v>1037</v>
      </c>
      <c r="AG6" s="447">
        <v>3142</v>
      </c>
      <c r="AH6" s="447">
        <v>1714</v>
      </c>
      <c r="AI6" s="447">
        <v>4146</v>
      </c>
      <c r="AJ6" s="447">
        <v>144</v>
      </c>
      <c r="AK6" s="447">
        <v>59</v>
      </c>
      <c r="AL6" s="447">
        <v>40337</v>
      </c>
      <c r="AM6" s="449">
        <v>28293</v>
      </c>
      <c r="AN6" s="447">
        <v>19086</v>
      </c>
      <c r="AO6" s="447">
        <v>18130</v>
      </c>
      <c r="AP6" s="447">
        <v>17797</v>
      </c>
      <c r="AQ6" s="447">
        <v>14396</v>
      </c>
      <c r="AR6" s="447">
        <v>42</v>
      </c>
      <c r="AS6" s="447">
        <v>12</v>
      </c>
      <c r="AT6" s="447">
        <v>1491</v>
      </c>
      <c r="AU6" s="447">
        <v>1855</v>
      </c>
      <c r="AV6" s="447">
        <v>1</v>
      </c>
      <c r="AW6" s="449">
        <v>0</v>
      </c>
      <c r="AX6" s="447">
        <v>333</v>
      </c>
      <c r="AY6" s="447">
        <v>129</v>
      </c>
      <c r="AZ6" s="447">
        <v>30</v>
      </c>
      <c r="BA6" s="447">
        <v>75</v>
      </c>
      <c r="BB6" s="447">
        <v>2</v>
      </c>
      <c r="BC6" s="447">
        <v>22</v>
      </c>
      <c r="BD6" s="447">
        <v>204</v>
      </c>
      <c r="BE6" s="447">
        <v>165</v>
      </c>
      <c r="BF6" s="447">
        <v>39</v>
      </c>
      <c r="BG6" s="449">
        <v>956</v>
      </c>
      <c r="BH6" s="447">
        <v>8546</v>
      </c>
      <c r="BI6" s="447">
        <v>4623</v>
      </c>
      <c r="BJ6" s="447">
        <v>2794</v>
      </c>
      <c r="BK6" s="447">
        <v>560</v>
      </c>
      <c r="BL6" s="447">
        <v>31</v>
      </c>
      <c r="BM6" s="447">
        <v>1238</v>
      </c>
      <c r="BN6" s="447">
        <v>36</v>
      </c>
      <c r="BO6" s="447">
        <v>76</v>
      </c>
      <c r="BP6" s="447">
        <v>70</v>
      </c>
      <c r="BQ6" s="449">
        <v>179</v>
      </c>
      <c r="BR6" s="447">
        <v>2011</v>
      </c>
      <c r="BS6" s="447">
        <v>1551</v>
      </c>
      <c r="BT6" s="447">
        <v>661</v>
      </c>
      <c r="BU6" s="447">
        <v>12044</v>
      </c>
      <c r="BV6" s="447">
        <v>507</v>
      </c>
      <c r="BW6" s="447">
        <v>227</v>
      </c>
      <c r="BX6" s="447">
        <v>7</v>
      </c>
      <c r="BY6" s="447">
        <v>90</v>
      </c>
      <c r="BZ6" s="447">
        <v>2186</v>
      </c>
      <c r="CA6" s="449">
        <v>9027</v>
      </c>
    </row>
    <row r="7" spans="1:79" ht="15" customHeight="1" x14ac:dyDescent="0.15">
      <c r="A7" s="450" t="str">
        <f t="shared" ref="A7:A70" si="0">+IF(OR(LEFT(B7,2)="19",LEFT(B7,2)="23"),"39",LEFT(B7,2))</f>
        <v>01</v>
      </c>
      <c r="B7" s="442" t="s">
        <v>886</v>
      </c>
      <c r="C7" s="443"/>
      <c r="D7" s="444"/>
      <c r="E7" s="445" t="s">
        <v>534</v>
      </c>
      <c r="F7" s="446"/>
      <c r="G7" s="447">
        <v>0</v>
      </c>
      <c r="H7" s="451">
        <v>0</v>
      </c>
      <c r="I7" s="447">
        <v>0</v>
      </c>
      <c r="J7" s="447">
        <v>0</v>
      </c>
      <c r="K7" s="447">
        <v>0</v>
      </c>
      <c r="L7" s="447">
        <v>0</v>
      </c>
      <c r="M7" s="447">
        <v>0</v>
      </c>
      <c r="N7" s="447">
        <v>0</v>
      </c>
      <c r="O7" s="447">
        <v>0</v>
      </c>
      <c r="P7" s="447">
        <v>0</v>
      </c>
      <c r="Q7" s="447">
        <v>0</v>
      </c>
      <c r="R7" s="449">
        <v>0</v>
      </c>
      <c r="S7" s="447">
        <v>0</v>
      </c>
      <c r="T7" s="447">
        <v>0</v>
      </c>
      <c r="U7" s="447">
        <v>0</v>
      </c>
      <c r="V7" s="447">
        <v>0</v>
      </c>
      <c r="W7" s="447">
        <v>0</v>
      </c>
      <c r="X7" s="447">
        <v>0</v>
      </c>
      <c r="Y7" s="447">
        <v>0</v>
      </c>
      <c r="Z7" s="447">
        <v>0</v>
      </c>
      <c r="AA7" s="447">
        <v>0</v>
      </c>
      <c r="AB7" s="449">
        <v>0</v>
      </c>
      <c r="AC7" s="447">
        <v>0</v>
      </c>
      <c r="AD7" s="447">
        <v>0</v>
      </c>
      <c r="AE7" s="447">
        <v>0</v>
      </c>
      <c r="AF7" s="447">
        <v>0</v>
      </c>
      <c r="AG7" s="447">
        <v>0</v>
      </c>
      <c r="AH7" s="447">
        <v>0</v>
      </c>
      <c r="AI7" s="447">
        <v>0</v>
      </c>
      <c r="AJ7" s="447">
        <v>0</v>
      </c>
      <c r="AK7" s="447">
        <v>0</v>
      </c>
      <c r="AL7" s="447">
        <v>0</v>
      </c>
      <c r="AM7" s="449">
        <v>0</v>
      </c>
      <c r="AN7" s="447">
        <v>0</v>
      </c>
      <c r="AO7" s="447">
        <v>0</v>
      </c>
      <c r="AP7" s="447">
        <v>0</v>
      </c>
      <c r="AQ7" s="447">
        <v>0</v>
      </c>
      <c r="AR7" s="447">
        <v>0</v>
      </c>
      <c r="AS7" s="447">
        <v>0</v>
      </c>
      <c r="AT7" s="447">
        <v>0</v>
      </c>
      <c r="AU7" s="447">
        <v>0</v>
      </c>
      <c r="AV7" s="447">
        <v>0</v>
      </c>
      <c r="AW7" s="449">
        <v>0</v>
      </c>
      <c r="AX7" s="447">
        <v>0</v>
      </c>
      <c r="AY7" s="447">
        <v>0</v>
      </c>
      <c r="AZ7" s="447">
        <v>0</v>
      </c>
      <c r="BA7" s="447">
        <v>0</v>
      </c>
      <c r="BB7" s="447">
        <v>0</v>
      </c>
      <c r="BC7" s="447">
        <v>0</v>
      </c>
      <c r="BD7" s="447">
        <v>0</v>
      </c>
      <c r="BE7" s="447">
        <v>0</v>
      </c>
      <c r="BF7" s="447">
        <v>0</v>
      </c>
      <c r="BG7" s="449">
        <v>0</v>
      </c>
      <c r="BH7" s="447">
        <v>0</v>
      </c>
      <c r="BI7" s="447">
        <v>0</v>
      </c>
      <c r="BJ7" s="447">
        <v>0</v>
      </c>
      <c r="BK7" s="447">
        <v>0</v>
      </c>
      <c r="BL7" s="447">
        <v>0</v>
      </c>
      <c r="BM7" s="447">
        <v>0</v>
      </c>
      <c r="BN7" s="447">
        <v>0</v>
      </c>
      <c r="BO7" s="447">
        <v>0</v>
      </c>
      <c r="BP7" s="447">
        <v>0</v>
      </c>
      <c r="BQ7" s="449">
        <v>0</v>
      </c>
      <c r="BR7" s="447">
        <v>0</v>
      </c>
      <c r="BS7" s="447">
        <v>0</v>
      </c>
      <c r="BT7" s="447">
        <v>0</v>
      </c>
      <c r="BU7" s="447">
        <v>0</v>
      </c>
      <c r="BV7" s="447">
        <v>0</v>
      </c>
      <c r="BW7" s="447">
        <v>0</v>
      </c>
      <c r="BX7" s="447">
        <v>0</v>
      </c>
      <c r="BY7" s="447">
        <v>0</v>
      </c>
      <c r="BZ7" s="447">
        <v>0</v>
      </c>
      <c r="CA7" s="449">
        <v>0</v>
      </c>
    </row>
    <row r="8" spans="1:79" ht="15" customHeight="1" x14ac:dyDescent="0.15">
      <c r="A8" s="450" t="str">
        <f t="shared" si="0"/>
        <v>01</v>
      </c>
      <c r="B8" s="442" t="s">
        <v>887</v>
      </c>
      <c r="C8" s="443"/>
      <c r="D8" s="444"/>
      <c r="E8" s="445" t="s">
        <v>535</v>
      </c>
      <c r="F8" s="446"/>
      <c r="G8" s="447">
        <v>0</v>
      </c>
      <c r="H8" s="451">
        <v>0</v>
      </c>
      <c r="I8" s="447">
        <v>0</v>
      </c>
      <c r="J8" s="447">
        <v>0</v>
      </c>
      <c r="K8" s="447">
        <v>0</v>
      </c>
      <c r="L8" s="447">
        <v>0</v>
      </c>
      <c r="M8" s="447">
        <v>0</v>
      </c>
      <c r="N8" s="447">
        <v>0</v>
      </c>
      <c r="O8" s="447">
        <v>0</v>
      </c>
      <c r="P8" s="447">
        <v>0</v>
      </c>
      <c r="Q8" s="447">
        <v>0</v>
      </c>
      <c r="R8" s="449">
        <v>0</v>
      </c>
      <c r="S8" s="447">
        <v>0</v>
      </c>
      <c r="T8" s="447">
        <v>0</v>
      </c>
      <c r="U8" s="447">
        <v>0</v>
      </c>
      <c r="V8" s="447">
        <v>0</v>
      </c>
      <c r="W8" s="447">
        <v>0</v>
      </c>
      <c r="X8" s="447">
        <v>0</v>
      </c>
      <c r="Y8" s="447">
        <v>0</v>
      </c>
      <c r="Z8" s="447">
        <v>0</v>
      </c>
      <c r="AA8" s="447">
        <v>0</v>
      </c>
      <c r="AB8" s="449">
        <v>0</v>
      </c>
      <c r="AC8" s="447">
        <v>0</v>
      </c>
      <c r="AD8" s="447">
        <v>0</v>
      </c>
      <c r="AE8" s="447">
        <v>0</v>
      </c>
      <c r="AF8" s="447">
        <v>0</v>
      </c>
      <c r="AG8" s="447">
        <v>0</v>
      </c>
      <c r="AH8" s="447">
        <v>0</v>
      </c>
      <c r="AI8" s="447">
        <v>0</v>
      </c>
      <c r="AJ8" s="447">
        <v>0</v>
      </c>
      <c r="AK8" s="447">
        <v>0</v>
      </c>
      <c r="AL8" s="447">
        <v>0</v>
      </c>
      <c r="AM8" s="449">
        <v>0</v>
      </c>
      <c r="AN8" s="447">
        <v>0</v>
      </c>
      <c r="AO8" s="447">
        <v>0</v>
      </c>
      <c r="AP8" s="447">
        <v>0</v>
      </c>
      <c r="AQ8" s="447">
        <v>0</v>
      </c>
      <c r="AR8" s="447">
        <v>0</v>
      </c>
      <c r="AS8" s="447">
        <v>0</v>
      </c>
      <c r="AT8" s="447">
        <v>0</v>
      </c>
      <c r="AU8" s="447">
        <v>0</v>
      </c>
      <c r="AV8" s="447">
        <v>0</v>
      </c>
      <c r="AW8" s="449">
        <v>0</v>
      </c>
      <c r="AX8" s="447">
        <v>0</v>
      </c>
      <c r="AY8" s="447">
        <v>0</v>
      </c>
      <c r="AZ8" s="447">
        <v>0</v>
      </c>
      <c r="BA8" s="447">
        <v>0</v>
      </c>
      <c r="BB8" s="447">
        <v>0</v>
      </c>
      <c r="BC8" s="447">
        <v>0</v>
      </c>
      <c r="BD8" s="447">
        <v>0</v>
      </c>
      <c r="BE8" s="447">
        <v>0</v>
      </c>
      <c r="BF8" s="447">
        <v>0</v>
      </c>
      <c r="BG8" s="449">
        <v>0</v>
      </c>
      <c r="BH8" s="447">
        <v>0</v>
      </c>
      <c r="BI8" s="447">
        <v>0</v>
      </c>
      <c r="BJ8" s="447">
        <v>0</v>
      </c>
      <c r="BK8" s="447">
        <v>0</v>
      </c>
      <c r="BL8" s="447">
        <v>0</v>
      </c>
      <c r="BM8" s="447">
        <v>0</v>
      </c>
      <c r="BN8" s="447">
        <v>0</v>
      </c>
      <c r="BO8" s="447">
        <v>0</v>
      </c>
      <c r="BP8" s="447">
        <v>0</v>
      </c>
      <c r="BQ8" s="449">
        <v>0</v>
      </c>
      <c r="BR8" s="447">
        <v>0</v>
      </c>
      <c r="BS8" s="447">
        <v>0</v>
      </c>
      <c r="BT8" s="447">
        <v>0</v>
      </c>
      <c r="BU8" s="447">
        <v>0</v>
      </c>
      <c r="BV8" s="447">
        <v>0</v>
      </c>
      <c r="BW8" s="447">
        <v>0</v>
      </c>
      <c r="BX8" s="447">
        <v>0</v>
      </c>
      <c r="BY8" s="447">
        <v>0</v>
      </c>
      <c r="BZ8" s="447">
        <v>0</v>
      </c>
      <c r="CA8" s="449">
        <v>0</v>
      </c>
    </row>
    <row r="9" spans="1:79" ht="15" customHeight="1" x14ac:dyDescent="0.15">
      <c r="A9" s="450" t="str">
        <f t="shared" si="0"/>
        <v>01</v>
      </c>
      <c r="B9" s="442" t="s">
        <v>888</v>
      </c>
      <c r="C9" s="443"/>
      <c r="D9" s="444"/>
      <c r="E9" s="445" t="s">
        <v>536</v>
      </c>
      <c r="F9" s="446"/>
      <c r="G9" s="447">
        <v>84</v>
      </c>
      <c r="H9" s="451">
        <v>88</v>
      </c>
      <c r="I9" s="447">
        <v>2234</v>
      </c>
      <c r="J9" s="447">
        <v>345</v>
      </c>
      <c r="K9" s="447">
        <v>195</v>
      </c>
      <c r="L9" s="447">
        <v>163</v>
      </c>
      <c r="M9" s="447">
        <v>158</v>
      </c>
      <c r="N9" s="447">
        <v>5</v>
      </c>
      <c r="O9" s="447">
        <v>32</v>
      </c>
      <c r="P9" s="447">
        <v>1</v>
      </c>
      <c r="Q9" s="447">
        <v>16</v>
      </c>
      <c r="R9" s="449">
        <v>15</v>
      </c>
      <c r="S9" s="447">
        <v>1</v>
      </c>
      <c r="T9" s="447">
        <v>14</v>
      </c>
      <c r="U9" s="447">
        <v>5</v>
      </c>
      <c r="V9" s="447">
        <v>9</v>
      </c>
      <c r="W9" s="447">
        <v>1</v>
      </c>
      <c r="X9" s="447">
        <v>150</v>
      </c>
      <c r="Y9" s="447">
        <v>15</v>
      </c>
      <c r="Z9" s="447">
        <v>2</v>
      </c>
      <c r="AA9" s="447">
        <v>13</v>
      </c>
      <c r="AB9" s="449">
        <v>135</v>
      </c>
      <c r="AC9" s="447">
        <v>1</v>
      </c>
      <c r="AD9" s="447">
        <v>6</v>
      </c>
      <c r="AE9" s="447">
        <v>3</v>
      </c>
      <c r="AF9" s="447">
        <v>9</v>
      </c>
      <c r="AG9" s="447">
        <v>30</v>
      </c>
      <c r="AH9" s="447">
        <v>24</v>
      </c>
      <c r="AI9" s="447">
        <v>60</v>
      </c>
      <c r="AJ9" s="447">
        <v>2</v>
      </c>
      <c r="AK9" s="447">
        <v>319</v>
      </c>
      <c r="AL9" s="447">
        <v>1570</v>
      </c>
      <c r="AM9" s="449">
        <v>1323</v>
      </c>
      <c r="AN9" s="447">
        <v>216</v>
      </c>
      <c r="AO9" s="447">
        <v>216</v>
      </c>
      <c r="AP9" s="447">
        <v>210</v>
      </c>
      <c r="AQ9" s="447">
        <v>201</v>
      </c>
      <c r="AR9" s="447">
        <v>0</v>
      </c>
      <c r="AS9" s="447">
        <v>1</v>
      </c>
      <c r="AT9" s="447">
        <v>5</v>
      </c>
      <c r="AU9" s="447">
        <v>3</v>
      </c>
      <c r="AV9" s="447">
        <v>0</v>
      </c>
      <c r="AW9" s="449">
        <v>0</v>
      </c>
      <c r="AX9" s="447">
        <v>6</v>
      </c>
      <c r="AY9" s="447">
        <v>3</v>
      </c>
      <c r="AZ9" s="447">
        <v>3</v>
      </c>
      <c r="BA9" s="447">
        <v>0</v>
      </c>
      <c r="BB9" s="447">
        <v>0</v>
      </c>
      <c r="BC9" s="447">
        <v>0</v>
      </c>
      <c r="BD9" s="447">
        <v>3</v>
      </c>
      <c r="BE9" s="447">
        <v>2</v>
      </c>
      <c r="BF9" s="447">
        <v>1</v>
      </c>
      <c r="BG9" s="449">
        <v>0</v>
      </c>
      <c r="BH9" s="447">
        <v>106</v>
      </c>
      <c r="BI9" s="447">
        <v>14</v>
      </c>
      <c r="BJ9" s="447">
        <v>2</v>
      </c>
      <c r="BK9" s="447">
        <v>0</v>
      </c>
      <c r="BL9" s="447">
        <v>0</v>
      </c>
      <c r="BM9" s="447">
        <v>12</v>
      </c>
      <c r="BN9" s="447">
        <v>3</v>
      </c>
      <c r="BO9" s="447">
        <v>48</v>
      </c>
      <c r="BP9" s="447">
        <v>0</v>
      </c>
      <c r="BQ9" s="449">
        <v>0</v>
      </c>
      <c r="BR9" s="447">
        <v>39</v>
      </c>
      <c r="BS9" s="447">
        <v>2</v>
      </c>
      <c r="BT9" s="447">
        <v>1001</v>
      </c>
      <c r="BU9" s="447">
        <v>247</v>
      </c>
      <c r="BV9" s="447">
        <v>24</v>
      </c>
      <c r="BW9" s="447">
        <v>7</v>
      </c>
      <c r="BX9" s="447">
        <v>5</v>
      </c>
      <c r="BY9" s="447">
        <v>9</v>
      </c>
      <c r="BZ9" s="447">
        <v>74</v>
      </c>
      <c r="CA9" s="449">
        <v>128</v>
      </c>
    </row>
    <row r="10" spans="1:79" ht="24" customHeight="1" x14ac:dyDescent="0.15">
      <c r="A10" s="450" t="str">
        <f t="shared" si="0"/>
        <v>01</v>
      </c>
      <c r="B10" s="442" t="s">
        <v>889</v>
      </c>
      <c r="C10" s="443"/>
      <c r="D10" s="444"/>
      <c r="E10" s="445" t="s">
        <v>537</v>
      </c>
      <c r="F10" s="446"/>
      <c r="G10" s="447">
        <v>0</v>
      </c>
      <c r="H10" s="451">
        <v>0</v>
      </c>
      <c r="I10" s="447">
        <v>0</v>
      </c>
      <c r="J10" s="447">
        <v>0</v>
      </c>
      <c r="K10" s="447">
        <v>0</v>
      </c>
      <c r="L10" s="447">
        <v>0</v>
      </c>
      <c r="M10" s="447">
        <v>0</v>
      </c>
      <c r="N10" s="447">
        <v>0</v>
      </c>
      <c r="O10" s="447">
        <v>0</v>
      </c>
      <c r="P10" s="447">
        <v>0</v>
      </c>
      <c r="Q10" s="447">
        <v>0</v>
      </c>
      <c r="R10" s="449">
        <v>0</v>
      </c>
      <c r="S10" s="447">
        <v>0</v>
      </c>
      <c r="T10" s="447">
        <v>0</v>
      </c>
      <c r="U10" s="447">
        <v>0</v>
      </c>
      <c r="V10" s="447">
        <v>0</v>
      </c>
      <c r="W10" s="447">
        <v>0</v>
      </c>
      <c r="X10" s="447">
        <v>0</v>
      </c>
      <c r="Y10" s="447">
        <v>0</v>
      </c>
      <c r="Z10" s="447">
        <v>0</v>
      </c>
      <c r="AA10" s="447">
        <v>0</v>
      </c>
      <c r="AB10" s="449">
        <v>0</v>
      </c>
      <c r="AC10" s="447">
        <v>0</v>
      </c>
      <c r="AD10" s="447">
        <v>0</v>
      </c>
      <c r="AE10" s="447">
        <v>0</v>
      </c>
      <c r="AF10" s="447">
        <v>0</v>
      </c>
      <c r="AG10" s="447">
        <v>0</v>
      </c>
      <c r="AH10" s="447">
        <v>0</v>
      </c>
      <c r="AI10" s="447">
        <v>0</v>
      </c>
      <c r="AJ10" s="447">
        <v>0</v>
      </c>
      <c r="AK10" s="447">
        <v>0</v>
      </c>
      <c r="AL10" s="447">
        <v>0</v>
      </c>
      <c r="AM10" s="449">
        <v>0</v>
      </c>
      <c r="AN10" s="447">
        <v>0</v>
      </c>
      <c r="AO10" s="447">
        <v>0</v>
      </c>
      <c r="AP10" s="447">
        <v>0</v>
      </c>
      <c r="AQ10" s="447">
        <v>0</v>
      </c>
      <c r="AR10" s="447">
        <v>0</v>
      </c>
      <c r="AS10" s="447">
        <v>0</v>
      </c>
      <c r="AT10" s="447">
        <v>0</v>
      </c>
      <c r="AU10" s="447">
        <v>0</v>
      </c>
      <c r="AV10" s="447">
        <v>0</v>
      </c>
      <c r="AW10" s="449">
        <v>0</v>
      </c>
      <c r="AX10" s="447">
        <v>0</v>
      </c>
      <c r="AY10" s="447">
        <v>0</v>
      </c>
      <c r="AZ10" s="447">
        <v>0</v>
      </c>
      <c r="BA10" s="447">
        <v>0</v>
      </c>
      <c r="BB10" s="447">
        <v>0</v>
      </c>
      <c r="BC10" s="447">
        <v>0</v>
      </c>
      <c r="BD10" s="447">
        <v>0</v>
      </c>
      <c r="BE10" s="447">
        <v>0</v>
      </c>
      <c r="BF10" s="447">
        <v>0</v>
      </c>
      <c r="BG10" s="449">
        <v>0</v>
      </c>
      <c r="BH10" s="447">
        <v>0</v>
      </c>
      <c r="BI10" s="447">
        <v>0</v>
      </c>
      <c r="BJ10" s="447">
        <v>0</v>
      </c>
      <c r="BK10" s="447">
        <v>0</v>
      </c>
      <c r="BL10" s="447">
        <v>0</v>
      </c>
      <c r="BM10" s="447">
        <v>0</v>
      </c>
      <c r="BN10" s="447">
        <v>0</v>
      </c>
      <c r="BO10" s="447">
        <v>0</v>
      </c>
      <c r="BP10" s="447">
        <v>0</v>
      </c>
      <c r="BQ10" s="449">
        <v>0</v>
      </c>
      <c r="BR10" s="447">
        <v>0</v>
      </c>
      <c r="BS10" s="447">
        <v>0</v>
      </c>
      <c r="BT10" s="447">
        <v>0</v>
      </c>
      <c r="BU10" s="447">
        <v>0</v>
      </c>
      <c r="BV10" s="447">
        <v>0</v>
      </c>
      <c r="BW10" s="447">
        <v>0</v>
      </c>
      <c r="BX10" s="447">
        <v>0</v>
      </c>
      <c r="BY10" s="447">
        <v>0</v>
      </c>
      <c r="BZ10" s="447">
        <v>0</v>
      </c>
      <c r="CA10" s="449">
        <v>0</v>
      </c>
    </row>
    <row r="11" spans="1:79" ht="15" customHeight="1" x14ac:dyDescent="0.15">
      <c r="A11" s="450" t="str">
        <f t="shared" si="0"/>
        <v>06</v>
      </c>
      <c r="B11" s="442" t="s">
        <v>890</v>
      </c>
      <c r="C11" s="443"/>
      <c r="D11" s="444"/>
      <c r="E11" s="445" t="s">
        <v>538</v>
      </c>
      <c r="F11" s="446"/>
      <c r="G11" s="447">
        <v>0</v>
      </c>
      <c r="H11" s="451">
        <v>6</v>
      </c>
      <c r="I11" s="447">
        <v>211</v>
      </c>
      <c r="J11" s="447">
        <v>20</v>
      </c>
      <c r="K11" s="447">
        <v>12</v>
      </c>
      <c r="L11" s="447">
        <v>7</v>
      </c>
      <c r="M11" s="447">
        <v>7</v>
      </c>
      <c r="N11" s="447">
        <v>0</v>
      </c>
      <c r="O11" s="447">
        <v>5</v>
      </c>
      <c r="P11" s="447">
        <v>0</v>
      </c>
      <c r="Q11" s="447">
        <v>3</v>
      </c>
      <c r="R11" s="449">
        <v>3</v>
      </c>
      <c r="S11" s="447">
        <v>0</v>
      </c>
      <c r="T11" s="447">
        <v>2</v>
      </c>
      <c r="U11" s="447">
        <v>1</v>
      </c>
      <c r="V11" s="447">
        <v>1</v>
      </c>
      <c r="W11" s="447">
        <v>0</v>
      </c>
      <c r="X11" s="447">
        <v>8</v>
      </c>
      <c r="Y11" s="447">
        <v>1</v>
      </c>
      <c r="Z11" s="447">
        <v>0</v>
      </c>
      <c r="AA11" s="447">
        <v>1</v>
      </c>
      <c r="AB11" s="449">
        <v>7</v>
      </c>
      <c r="AC11" s="447">
        <v>0</v>
      </c>
      <c r="AD11" s="447">
        <v>0</v>
      </c>
      <c r="AE11" s="447">
        <v>0</v>
      </c>
      <c r="AF11" s="447">
        <v>0</v>
      </c>
      <c r="AG11" s="447">
        <v>2</v>
      </c>
      <c r="AH11" s="447">
        <v>1</v>
      </c>
      <c r="AI11" s="447">
        <v>4</v>
      </c>
      <c r="AJ11" s="447">
        <v>0</v>
      </c>
      <c r="AK11" s="447">
        <v>2</v>
      </c>
      <c r="AL11" s="447">
        <v>189</v>
      </c>
      <c r="AM11" s="449">
        <v>133</v>
      </c>
      <c r="AN11" s="447">
        <v>77</v>
      </c>
      <c r="AO11" s="447">
        <v>73</v>
      </c>
      <c r="AP11" s="447">
        <v>57</v>
      </c>
      <c r="AQ11" s="447">
        <v>23</v>
      </c>
      <c r="AR11" s="447">
        <v>2</v>
      </c>
      <c r="AS11" s="447">
        <v>7</v>
      </c>
      <c r="AT11" s="447">
        <v>19</v>
      </c>
      <c r="AU11" s="447">
        <v>6</v>
      </c>
      <c r="AV11" s="447">
        <v>0</v>
      </c>
      <c r="AW11" s="449">
        <v>0</v>
      </c>
      <c r="AX11" s="447">
        <v>16</v>
      </c>
      <c r="AY11" s="447">
        <v>15</v>
      </c>
      <c r="AZ11" s="447">
        <v>10</v>
      </c>
      <c r="BA11" s="447">
        <v>3</v>
      </c>
      <c r="BB11" s="447">
        <v>2</v>
      </c>
      <c r="BC11" s="447">
        <v>0</v>
      </c>
      <c r="BD11" s="447">
        <v>1</v>
      </c>
      <c r="BE11" s="447">
        <v>1</v>
      </c>
      <c r="BF11" s="447">
        <v>0</v>
      </c>
      <c r="BG11" s="449">
        <v>4</v>
      </c>
      <c r="BH11" s="447">
        <v>56</v>
      </c>
      <c r="BI11" s="447">
        <v>21</v>
      </c>
      <c r="BJ11" s="447">
        <v>11</v>
      </c>
      <c r="BK11" s="447">
        <v>3</v>
      </c>
      <c r="BL11" s="447">
        <v>1</v>
      </c>
      <c r="BM11" s="447">
        <v>6</v>
      </c>
      <c r="BN11" s="447">
        <v>10</v>
      </c>
      <c r="BO11" s="447">
        <v>7</v>
      </c>
      <c r="BP11" s="447">
        <v>2</v>
      </c>
      <c r="BQ11" s="449">
        <v>2</v>
      </c>
      <c r="BR11" s="447">
        <v>6</v>
      </c>
      <c r="BS11" s="447">
        <v>8</v>
      </c>
      <c r="BT11" s="447">
        <v>0</v>
      </c>
      <c r="BU11" s="447">
        <v>56</v>
      </c>
      <c r="BV11" s="447">
        <v>0</v>
      </c>
      <c r="BW11" s="447">
        <v>0</v>
      </c>
      <c r="BX11" s="447">
        <v>0</v>
      </c>
      <c r="BY11" s="447">
        <v>14</v>
      </c>
      <c r="BZ11" s="447">
        <v>9</v>
      </c>
      <c r="CA11" s="449">
        <v>33</v>
      </c>
    </row>
    <row r="12" spans="1:79" ht="15" customHeight="1" x14ac:dyDescent="0.15">
      <c r="A12" s="450" t="str">
        <f t="shared" si="0"/>
        <v>06</v>
      </c>
      <c r="B12" s="442" t="s">
        <v>891</v>
      </c>
      <c r="C12" s="443"/>
      <c r="D12" s="444"/>
      <c r="E12" s="445" t="s">
        <v>892</v>
      </c>
      <c r="F12" s="446"/>
      <c r="G12" s="447">
        <v>255</v>
      </c>
      <c r="H12" s="451">
        <v>1740</v>
      </c>
      <c r="I12" s="447">
        <v>378198</v>
      </c>
      <c r="J12" s="447">
        <v>63737</v>
      </c>
      <c r="K12" s="447">
        <v>30730</v>
      </c>
      <c r="L12" s="447">
        <v>17318</v>
      </c>
      <c r="M12" s="447">
        <v>16960</v>
      </c>
      <c r="N12" s="447">
        <v>358</v>
      </c>
      <c r="O12" s="447">
        <v>13412</v>
      </c>
      <c r="P12" s="447">
        <v>139</v>
      </c>
      <c r="Q12" s="447">
        <v>7558</v>
      </c>
      <c r="R12" s="449">
        <v>7414</v>
      </c>
      <c r="S12" s="447">
        <v>144</v>
      </c>
      <c r="T12" s="447">
        <v>5603</v>
      </c>
      <c r="U12" s="447">
        <v>1639</v>
      </c>
      <c r="V12" s="447">
        <v>3964</v>
      </c>
      <c r="W12" s="447">
        <v>112</v>
      </c>
      <c r="X12" s="447">
        <v>33007</v>
      </c>
      <c r="Y12" s="447">
        <v>2489</v>
      </c>
      <c r="Z12" s="447">
        <v>511</v>
      </c>
      <c r="AA12" s="447">
        <v>1978</v>
      </c>
      <c r="AB12" s="449">
        <v>30518</v>
      </c>
      <c r="AC12" s="447">
        <v>320</v>
      </c>
      <c r="AD12" s="447">
        <v>837</v>
      </c>
      <c r="AE12" s="447">
        <v>1512</v>
      </c>
      <c r="AF12" s="447">
        <v>2006</v>
      </c>
      <c r="AG12" s="447">
        <v>6402</v>
      </c>
      <c r="AH12" s="447">
        <v>7929</v>
      </c>
      <c r="AI12" s="447">
        <v>10909</v>
      </c>
      <c r="AJ12" s="447">
        <v>603</v>
      </c>
      <c r="AK12" s="447">
        <v>952</v>
      </c>
      <c r="AL12" s="447">
        <v>313509</v>
      </c>
      <c r="AM12" s="449">
        <v>191776</v>
      </c>
      <c r="AN12" s="447">
        <v>85304</v>
      </c>
      <c r="AO12" s="447">
        <v>81948</v>
      </c>
      <c r="AP12" s="447">
        <v>72978</v>
      </c>
      <c r="AQ12" s="447">
        <v>51835</v>
      </c>
      <c r="AR12" s="447">
        <v>4828</v>
      </c>
      <c r="AS12" s="447">
        <v>1535</v>
      </c>
      <c r="AT12" s="447">
        <v>6402</v>
      </c>
      <c r="AU12" s="447">
        <v>8096</v>
      </c>
      <c r="AV12" s="447">
        <v>182</v>
      </c>
      <c r="AW12" s="449">
        <v>100</v>
      </c>
      <c r="AX12" s="447">
        <v>8970</v>
      </c>
      <c r="AY12" s="447">
        <v>7265</v>
      </c>
      <c r="AZ12" s="447">
        <v>6365</v>
      </c>
      <c r="BA12" s="447">
        <v>543</v>
      </c>
      <c r="BB12" s="447">
        <v>311</v>
      </c>
      <c r="BC12" s="447">
        <v>46</v>
      </c>
      <c r="BD12" s="447">
        <v>1705</v>
      </c>
      <c r="BE12" s="447">
        <v>1386</v>
      </c>
      <c r="BF12" s="447">
        <v>319</v>
      </c>
      <c r="BG12" s="449">
        <v>3356</v>
      </c>
      <c r="BH12" s="447">
        <v>76587</v>
      </c>
      <c r="BI12" s="447">
        <v>18552</v>
      </c>
      <c r="BJ12" s="447">
        <v>13410</v>
      </c>
      <c r="BK12" s="447">
        <v>1527</v>
      </c>
      <c r="BL12" s="447">
        <v>2837</v>
      </c>
      <c r="BM12" s="447">
        <v>778</v>
      </c>
      <c r="BN12" s="447">
        <v>6750</v>
      </c>
      <c r="BO12" s="447">
        <v>17712</v>
      </c>
      <c r="BP12" s="447">
        <v>13648</v>
      </c>
      <c r="BQ12" s="449">
        <v>4193</v>
      </c>
      <c r="BR12" s="447">
        <v>3268</v>
      </c>
      <c r="BS12" s="447">
        <v>12464</v>
      </c>
      <c r="BT12" s="447">
        <v>29885</v>
      </c>
      <c r="BU12" s="447">
        <v>121733</v>
      </c>
      <c r="BV12" s="447">
        <v>16466</v>
      </c>
      <c r="BW12" s="447">
        <v>2951</v>
      </c>
      <c r="BX12" s="447">
        <v>212</v>
      </c>
      <c r="BY12" s="447">
        <v>18597</v>
      </c>
      <c r="BZ12" s="447">
        <v>31454</v>
      </c>
      <c r="CA12" s="449">
        <v>52053</v>
      </c>
    </row>
    <row r="13" spans="1:79" ht="15" customHeight="1" x14ac:dyDescent="0.15">
      <c r="A13" s="450" t="str">
        <f t="shared" si="0"/>
        <v>11</v>
      </c>
      <c r="B13" s="442" t="s">
        <v>893</v>
      </c>
      <c r="C13" s="443"/>
      <c r="D13" s="444"/>
      <c r="E13" s="445" t="s">
        <v>0</v>
      </c>
      <c r="F13" s="446"/>
      <c r="G13" s="447">
        <v>0</v>
      </c>
      <c r="H13" s="451">
        <v>0</v>
      </c>
      <c r="I13" s="447">
        <v>0</v>
      </c>
      <c r="J13" s="447">
        <v>0</v>
      </c>
      <c r="K13" s="447">
        <v>0</v>
      </c>
      <c r="L13" s="447">
        <v>0</v>
      </c>
      <c r="M13" s="447">
        <v>0</v>
      </c>
      <c r="N13" s="447">
        <v>0</v>
      </c>
      <c r="O13" s="447">
        <v>0</v>
      </c>
      <c r="P13" s="447">
        <v>0</v>
      </c>
      <c r="Q13" s="447">
        <v>0</v>
      </c>
      <c r="R13" s="449">
        <v>0</v>
      </c>
      <c r="S13" s="447">
        <v>0</v>
      </c>
      <c r="T13" s="447">
        <v>0</v>
      </c>
      <c r="U13" s="447">
        <v>0</v>
      </c>
      <c r="V13" s="447">
        <v>0</v>
      </c>
      <c r="W13" s="447">
        <v>0</v>
      </c>
      <c r="X13" s="447">
        <v>0</v>
      </c>
      <c r="Y13" s="447">
        <v>0</v>
      </c>
      <c r="Z13" s="447">
        <v>0</v>
      </c>
      <c r="AA13" s="447">
        <v>0</v>
      </c>
      <c r="AB13" s="449">
        <v>0</v>
      </c>
      <c r="AC13" s="447">
        <v>0</v>
      </c>
      <c r="AD13" s="447">
        <v>0</v>
      </c>
      <c r="AE13" s="447">
        <v>0</v>
      </c>
      <c r="AF13" s="447">
        <v>0</v>
      </c>
      <c r="AG13" s="447">
        <v>0</v>
      </c>
      <c r="AH13" s="447">
        <v>0</v>
      </c>
      <c r="AI13" s="447">
        <v>0</v>
      </c>
      <c r="AJ13" s="447">
        <v>0</v>
      </c>
      <c r="AK13" s="447">
        <v>0</v>
      </c>
      <c r="AL13" s="447">
        <v>0</v>
      </c>
      <c r="AM13" s="449">
        <v>0</v>
      </c>
      <c r="AN13" s="447">
        <v>0</v>
      </c>
      <c r="AO13" s="447">
        <v>0</v>
      </c>
      <c r="AP13" s="447">
        <v>0</v>
      </c>
      <c r="AQ13" s="447">
        <v>0</v>
      </c>
      <c r="AR13" s="447">
        <v>0</v>
      </c>
      <c r="AS13" s="447">
        <v>0</v>
      </c>
      <c r="AT13" s="447">
        <v>0</v>
      </c>
      <c r="AU13" s="447">
        <v>0</v>
      </c>
      <c r="AV13" s="447">
        <v>0</v>
      </c>
      <c r="AW13" s="449">
        <v>0</v>
      </c>
      <c r="AX13" s="447">
        <v>0</v>
      </c>
      <c r="AY13" s="447">
        <v>0</v>
      </c>
      <c r="AZ13" s="447">
        <v>0</v>
      </c>
      <c r="BA13" s="447">
        <v>0</v>
      </c>
      <c r="BB13" s="447">
        <v>0</v>
      </c>
      <c r="BC13" s="447">
        <v>0</v>
      </c>
      <c r="BD13" s="447">
        <v>0</v>
      </c>
      <c r="BE13" s="447">
        <v>0</v>
      </c>
      <c r="BF13" s="447">
        <v>0</v>
      </c>
      <c r="BG13" s="449">
        <v>0</v>
      </c>
      <c r="BH13" s="447">
        <v>0</v>
      </c>
      <c r="BI13" s="447">
        <v>0</v>
      </c>
      <c r="BJ13" s="447">
        <v>0</v>
      </c>
      <c r="BK13" s="447">
        <v>0</v>
      </c>
      <c r="BL13" s="447">
        <v>0</v>
      </c>
      <c r="BM13" s="447">
        <v>0</v>
      </c>
      <c r="BN13" s="447">
        <v>0</v>
      </c>
      <c r="BO13" s="447">
        <v>0</v>
      </c>
      <c r="BP13" s="447">
        <v>0</v>
      </c>
      <c r="BQ13" s="449">
        <v>0</v>
      </c>
      <c r="BR13" s="447">
        <v>0</v>
      </c>
      <c r="BS13" s="447">
        <v>0</v>
      </c>
      <c r="BT13" s="447">
        <v>0</v>
      </c>
      <c r="BU13" s="447">
        <v>0</v>
      </c>
      <c r="BV13" s="447">
        <v>0</v>
      </c>
      <c r="BW13" s="447">
        <v>0</v>
      </c>
      <c r="BX13" s="447">
        <v>0</v>
      </c>
      <c r="BY13" s="447">
        <v>0</v>
      </c>
      <c r="BZ13" s="447">
        <v>0</v>
      </c>
      <c r="CA13" s="449">
        <v>0</v>
      </c>
    </row>
    <row r="14" spans="1:79" ht="15" customHeight="1" x14ac:dyDescent="0.15">
      <c r="A14" s="450" t="str">
        <f t="shared" si="0"/>
        <v>11</v>
      </c>
      <c r="B14" s="442" t="s">
        <v>894</v>
      </c>
      <c r="C14" s="443"/>
      <c r="D14" s="444"/>
      <c r="E14" s="445" t="s">
        <v>895</v>
      </c>
      <c r="F14" s="446"/>
      <c r="G14" s="447">
        <v>0</v>
      </c>
      <c r="H14" s="451">
        <v>0</v>
      </c>
      <c r="I14" s="447">
        <v>0</v>
      </c>
      <c r="J14" s="447">
        <v>0</v>
      </c>
      <c r="K14" s="447">
        <v>0</v>
      </c>
      <c r="L14" s="447">
        <v>0</v>
      </c>
      <c r="M14" s="447">
        <v>0</v>
      </c>
      <c r="N14" s="447">
        <v>0</v>
      </c>
      <c r="O14" s="447">
        <v>0</v>
      </c>
      <c r="P14" s="447">
        <v>0</v>
      </c>
      <c r="Q14" s="447">
        <v>0</v>
      </c>
      <c r="R14" s="449">
        <v>0</v>
      </c>
      <c r="S14" s="447">
        <v>0</v>
      </c>
      <c r="T14" s="447">
        <v>0</v>
      </c>
      <c r="U14" s="447">
        <v>0</v>
      </c>
      <c r="V14" s="447">
        <v>0</v>
      </c>
      <c r="W14" s="447">
        <v>0</v>
      </c>
      <c r="X14" s="447">
        <v>0</v>
      </c>
      <c r="Y14" s="447">
        <v>0</v>
      </c>
      <c r="Z14" s="447">
        <v>0</v>
      </c>
      <c r="AA14" s="447">
        <v>0</v>
      </c>
      <c r="AB14" s="449">
        <v>0</v>
      </c>
      <c r="AC14" s="447">
        <v>0</v>
      </c>
      <c r="AD14" s="447">
        <v>0</v>
      </c>
      <c r="AE14" s="447">
        <v>0</v>
      </c>
      <c r="AF14" s="447">
        <v>0</v>
      </c>
      <c r="AG14" s="447">
        <v>0</v>
      </c>
      <c r="AH14" s="447">
        <v>0</v>
      </c>
      <c r="AI14" s="447">
        <v>0</v>
      </c>
      <c r="AJ14" s="447">
        <v>0</v>
      </c>
      <c r="AK14" s="447">
        <v>0</v>
      </c>
      <c r="AL14" s="447">
        <v>0</v>
      </c>
      <c r="AM14" s="449">
        <v>0</v>
      </c>
      <c r="AN14" s="447">
        <v>0</v>
      </c>
      <c r="AO14" s="447">
        <v>0</v>
      </c>
      <c r="AP14" s="447">
        <v>0</v>
      </c>
      <c r="AQ14" s="447">
        <v>0</v>
      </c>
      <c r="AR14" s="447">
        <v>0</v>
      </c>
      <c r="AS14" s="447">
        <v>0</v>
      </c>
      <c r="AT14" s="447">
        <v>0</v>
      </c>
      <c r="AU14" s="447">
        <v>0</v>
      </c>
      <c r="AV14" s="447">
        <v>0</v>
      </c>
      <c r="AW14" s="449">
        <v>0</v>
      </c>
      <c r="AX14" s="447">
        <v>0</v>
      </c>
      <c r="AY14" s="447">
        <v>0</v>
      </c>
      <c r="AZ14" s="447">
        <v>0</v>
      </c>
      <c r="BA14" s="447">
        <v>0</v>
      </c>
      <c r="BB14" s="447">
        <v>0</v>
      </c>
      <c r="BC14" s="447">
        <v>0</v>
      </c>
      <c r="BD14" s="447">
        <v>0</v>
      </c>
      <c r="BE14" s="447">
        <v>0</v>
      </c>
      <c r="BF14" s="447">
        <v>0</v>
      </c>
      <c r="BG14" s="449">
        <v>0</v>
      </c>
      <c r="BH14" s="447">
        <v>0</v>
      </c>
      <c r="BI14" s="447">
        <v>0</v>
      </c>
      <c r="BJ14" s="447">
        <v>0</v>
      </c>
      <c r="BK14" s="447">
        <v>0</v>
      </c>
      <c r="BL14" s="447">
        <v>0</v>
      </c>
      <c r="BM14" s="447">
        <v>0</v>
      </c>
      <c r="BN14" s="447">
        <v>0</v>
      </c>
      <c r="BO14" s="447">
        <v>0</v>
      </c>
      <c r="BP14" s="447">
        <v>0</v>
      </c>
      <c r="BQ14" s="449">
        <v>0</v>
      </c>
      <c r="BR14" s="447">
        <v>0</v>
      </c>
      <c r="BS14" s="447">
        <v>0</v>
      </c>
      <c r="BT14" s="447">
        <v>0</v>
      </c>
      <c r="BU14" s="447">
        <v>0</v>
      </c>
      <c r="BV14" s="447">
        <v>0</v>
      </c>
      <c r="BW14" s="447">
        <v>0</v>
      </c>
      <c r="BX14" s="447">
        <v>0</v>
      </c>
      <c r="BY14" s="447">
        <v>0</v>
      </c>
      <c r="BZ14" s="447">
        <v>0</v>
      </c>
      <c r="CA14" s="449">
        <v>0</v>
      </c>
    </row>
    <row r="15" spans="1:79" ht="24" customHeight="1" x14ac:dyDescent="0.15">
      <c r="A15" s="450" t="str">
        <f t="shared" si="0"/>
        <v>11</v>
      </c>
      <c r="B15" s="442" t="s">
        <v>896</v>
      </c>
      <c r="C15" s="443"/>
      <c r="D15" s="444"/>
      <c r="E15" s="445" t="s">
        <v>539</v>
      </c>
      <c r="F15" s="446"/>
      <c r="G15" s="447">
        <v>0</v>
      </c>
      <c r="H15" s="451">
        <v>0</v>
      </c>
      <c r="I15" s="447">
        <v>1513</v>
      </c>
      <c r="J15" s="447">
        <v>0</v>
      </c>
      <c r="K15" s="447">
        <v>0</v>
      </c>
      <c r="L15" s="447">
        <v>0</v>
      </c>
      <c r="M15" s="447">
        <v>0</v>
      </c>
      <c r="N15" s="447">
        <v>0</v>
      </c>
      <c r="O15" s="447">
        <v>0</v>
      </c>
      <c r="P15" s="447">
        <v>0</v>
      </c>
      <c r="Q15" s="447">
        <v>0</v>
      </c>
      <c r="R15" s="449">
        <v>0</v>
      </c>
      <c r="S15" s="447">
        <v>0</v>
      </c>
      <c r="T15" s="447">
        <v>0</v>
      </c>
      <c r="U15" s="447">
        <v>0</v>
      </c>
      <c r="V15" s="447">
        <v>0</v>
      </c>
      <c r="W15" s="447">
        <v>0</v>
      </c>
      <c r="X15" s="447">
        <v>0</v>
      </c>
      <c r="Y15" s="447">
        <v>0</v>
      </c>
      <c r="Z15" s="447">
        <v>0</v>
      </c>
      <c r="AA15" s="447">
        <v>0</v>
      </c>
      <c r="AB15" s="449">
        <v>0</v>
      </c>
      <c r="AC15" s="447">
        <v>0</v>
      </c>
      <c r="AD15" s="447">
        <v>0</v>
      </c>
      <c r="AE15" s="447">
        <v>0</v>
      </c>
      <c r="AF15" s="447">
        <v>0</v>
      </c>
      <c r="AG15" s="447">
        <v>0</v>
      </c>
      <c r="AH15" s="447">
        <v>0</v>
      </c>
      <c r="AI15" s="447">
        <v>0</v>
      </c>
      <c r="AJ15" s="447">
        <v>0</v>
      </c>
      <c r="AK15" s="447">
        <v>0</v>
      </c>
      <c r="AL15" s="447">
        <v>1513</v>
      </c>
      <c r="AM15" s="449">
        <v>1513</v>
      </c>
      <c r="AN15" s="447">
        <v>0</v>
      </c>
      <c r="AO15" s="447">
        <v>0</v>
      </c>
      <c r="AP15" s="447">
        <v>0</v>
      </c>
      <c r="AQ15" s="447">
        <v>0</v>
      </c>
      <c r="AR15" s="447">
        <v>0</v>
      </c>
      <c r="AS15" s="447">
        <v>0</v>
      </c>
      <c r="AT15" s="447">
        <v>0</v>
      </c>
      <c r="AU15" s="447">
        <v>0</v>
      </c>
      <c r="AV15" s="447">
        <v>0</v>
      </c>
      <c r="AW15" s="449">
        <v>0</v>
      </c>
      <c r="AX15" s="447">
        <v>0</v>
      </c>
      <c r="AY15" s="447">
        <v>0</v>
      </c>
      <c r="AZ15" s="447">
        <v>0</v>
      </c>
      <c r="BA15" s="447">
        <v>0</v>
      </c>
      <c r="BB15" s="447">
        <v>0</v>
      </c>
      <c r="BC15" s="447">
        <v>0</v>
      </c>
      <c r="BD15" s="447">
        <v>0</v>
      </c>
      <c r="BE15" s="447">
        <v>0</v>
      </c>
      <c r="BF15" s="447">
        <v>0</v>
      </c>
      <c r="BG15" s="449">
        <v>0</v>
      </c>
      <c r="BH15" s="447">
        <v>0</v>
      </c>
      <c r="BI15" s="447">
        <v>0</v>
      </c>
      <c r="BJ15" s="447">
        <v>0</v>
      </c>
      <c r="BK15" s="447">
        <v>0</v>
      </c>
      <c r="BL15" s="447">
        <v>0</v>
      </c>
      <c r="BM15" s="447">
        <v>0</v>
      </c>
      <c r="BN15" s="447">
        <v>0</v>
      </c>
      <c r="BO15" s="447">
        <v>0</v>
      </c>
      <c r="BP15" s="447">
        <v>0</v>
      </c>
      <c r="BQ15" s="449">
        <v>0</v>
      </c>
      <c r="BR15" s="447">
        <v>0</v>
      </c>
      <c r="BS15" s="447">
        <v>0</v>
      </c>
      <c r="BT15" s="447">
        <v>1513</v>
      </c>
      <c r="BU15" s="447">
        <v>0</v>
      </c>
      <c r="BV15" s="447">
        <v>0</v>
      </c>
      <c r="BW15" s="447">
        <v>0</v>
      </c>
      <c r="BX15" s="447">
        <v>0</v>
      </c>
      <c r="BY15" s="447">
        <v>0</v>
      </c>
      <c r="BZ15" s="447">
        <v>0</v>
      </c>
      <c r="CA15" s="449">
        <v>0</v>
      </c>
    </row>
    <row r="16" spans="1:79" ht="15" customHeight="1" x14ac:dyDescent="0.15">
      <c r="A16" s="450" t="str">
        <f t="shared" si="0"/>
        <v>11</v>
      </c>
      <c r="B16" s="442" t="s">
        <v>897</v>
      </c>
      <c r="C16" s="443"/>
      <c r="D16" s="444"/>
      <c r="E16" s="445" t="s">
        <v>540</v>
      </c>
      <c r="F16" s="446"/>
      <c r="G16" s="447">
        <v>0</v>
      </c>
      <c r="H16" s="451">
        <v>0</v>
      </c>
      <c r="I16" s="447">
        <v>0</v>
      </c>
      <c r="J16" s="447">
        <v>0</v>
      </c>
      <c r="K16" s="447">
        <v>0</v>
      </c>
      <c r="L16" s="447">
        <v>0</v>
      </c>
      <c r="M16" s="447">
        <v>0</v>
      </c>
      <c r="N16" s="447">
        <v>0</v>
      </c>
      <c r="O16" s="447">
        <v>0</v>
      </c>
      <c r="P16" s="447">
        <v>0</v>
      </c>
      <c r="Q16" s="447">
        <v>0</v>
      </c>
      <c r="R16" s="449">
        <v>0</v>
      </c>
      <c r="S16" s="447">
        <v>0</v>
      </c>
      <c r="T16" s="447">
        <v>0</v>
      </c>
      <c r="U16" s="447">
        <v>0</v>
      </c>
      <c r="V16" s="447">
        <v>0</v>
      </c>
      <c r="W16" s="447">
        <v>0</v>
      </c>
      <c r="X16" s="447">
        <v>0</v>
      </c>
      <c r="Y16" s="447">
        <v>0</v>
      </c>
      <c r="Z16" s="447">
        <v>0</v>
      </c>
      <c r="AA16" s="447">
        <v>0</v>
      </c>
      <c r="AB16" s="449">
        <v>0</v>
      </c>
      <c r="AC16" s="447">
        <v>0</v>
      </c>
      <c r="AD16" s="447">
        <v>0</v>
      </c>
      <c r="AE16" s="447">
        <v>0</v>
      </c>
      <c r="AF16" s="447">
        <v>0</v>
      </c>
      <c r="AG16" s="447">
        <v>0</v>
      </c>
      <c r="AH16" s="447">
        <v>0</v>
      </c>
      <c r="AI16" s="447">
        <v>0</v>
      </c>
      <c r="AJ16" s="447">
        <v>0</v>
      </c>
      <c r="AK16" s="447">
        <v>0</v>
      </c>
      <c r="AL16" s="447">
        <v>0</v>
      </c>
      <c r="AM16" s="449">
        <v>0</v>
      </c>
      <c r="AN16" s="447">
        <v>0</v>
      </c>
      <c r="AO16" s="447">
        <v>0</v>
      </c>
      <c r="AP16" s="447">
        <v>0</v>
      </c>
      <c r="AQ16" s="447">
        <v>0</v>
      </c>
      <c r="AR16" s="447">
        <v>0</v>
      </c>
      <c r="AS16" s="447">
        <v>0</v>
      </c>
      <c r="AT16" s="447">
        <v>0</v>
      </c>
      <c r="AU16" s="447">
        <v>0</v>
      </c>
      <c r="AV16" s="447">
        <v>0</v>
      </c>
      <c r="AW16" s="449">
        <v>0</v>
      </c>
      <c r="AX16" s="447">
        <v>0</v>
      </c>
      <c r="AY16" s="447">
        <v>0</v>
      </c>
      <c r="AZ16" s="447">
        <v>0</v>
      </c>
      <c r="BA16" s="447">
        <v>0</v>
      </c>
      <c r="BB16" s="447">
        <v>0</v>
      </c>
      <c r="BC16" s="447">
        <v>0</v>
      </c>
      <c r="BD16" s="447">
        <v>0</v>
      </c>
      <c r="BE16" s="447">
        <v>0</v>
      </c>
      <c r="BF16" s="447">
        <v>0</v>
      </c>
      <c r="BG16" s="449">
        <v>0</v>
      </c>
      <c r="BH16" s="447">
        <v>0</v>
      </c>
      <c r="BI16" s="447">
        <v>0</v>
      </c>
      <c r="BJ16" s="447">
        <v>0</v>
      </c>
      <c r="BK16" s="447">
        <v>0</v>
      </c>
      <c r="BL16" s="447">
        <v>0</v>
      </c>
      <c r="BM16" s="447">
        <v>0</v>
      </c>
      <c r="BN16" s="447">
        <v>0</v>
      </c>
      <c r="BO16" s="447">
        <v>0</v>
      </c>
      <c r="BP16" s="447">
        <v>0</v>
      </c>
      <c r="BQ16" s="449">
        <v>0</v>
      </c>
      <c r="BR16" s="447">
        <v>0</v>
      </c>
      <c r="BS16" s="447">
        <v>0</v>
      </c>
      <c r="BT16" s="447">
        <v>0</v>
      </c>
      <c r="BU16" s="447">
        <v>0</v>
      </c>
      <c r="BV16" s="447">
        <v>0</v>
      </c>
      <c r="BW16" s="447">
        <v>0</v>
      </c>
      <c r="BX16" s="447">
        <v>0</v>
      </c>
      <c r="BY16" s="447">
        <v>0</v>
      </c>
      <c r="BZ16" s="447">
        <v>0</v>
      </c>
      <c r="CA16" s="449">
        <v>0</v>
      </c>
    </row>
    <row r="17" spans="1:79" ht="15" customHeight="1" x14ac:dyDescent="0.15">
      <c r="A17" s="450" t="str">
        <f t="shared" si="0"/>
        <v>15</v>
      </c>
      <c r="B17" s="442" t="s">
        <v>898</v>
      </c>
      <c r="C17" s="443"/>
      <c r="D17" s="444"/>
      <c r="E17" s="445" t="s">
        <v>541</v>
      </c>
      <c r="F17" s="446"/>
      <c r="G17" s="447">
        <v>6575</v>
      </c>
      <c r="H17" s="451">
        <v>0</v>
      </c>
      <c r="I17" s="447">
        <v>38972</v>
      </c>
      <c r="J17" s="447">
        <v>12649</v>
      </c>
      <c r="K17" s="447">
        <v>7776</v>
      </c>
      <c r="L17" s="447">
        <v>4678</v>
      </c>
      <c r="M17" s="447">
        <v>4590</v>
      </c>
      <c r="N17" s="447">
        <v>88</v>
      </c>
      <c r="O17" s="447">
        <v>3098</v>
      </c>
      <c r="P17" s="447">
        <v>48</v>
      </c>
      <c r="Q17" s="447">
        <v>1539</v>
      </c>
      <c r="R17" s="449">
        <v>1518</v>
      </c>
      <c r="S17" s="447">
        <v>21</v>
      </c>
      <c r="T17" s="447">
        <v>1472</v>
      </c>
      <c r="U17" s="447">
        <v>478</v>
      </c>
      <c r="V17" s="447">
        <v>994</v>
      </c>
      <c r="W17" s="447">
        <v>39</v>
      </c>
      <c r="X17" s="447">
        <v>4873</v>
      </c>
      <c r="Y17" s="447">
        <v>319</v>
      </c>
      <c r="Z17" s="447">
        <v>9</v>
      </c>
      <c r="AA17" s="447">
        <v>310</v>
      </c>
      <c r="AB17" s="449">
        <v>4554</v>
      </c>
      <c r="AC17" s="447">
        <v>14</v>
      </c>
      <c r="AD17" s="447">
        <v>218</v>
      </c>
      <c r="AE17" s="447">
        <v>45</v>
      </c>
      <c r="AF17" s="447">
        <v>253</v>
      </c>
      <c r="AG17" s="447">
        <v>1753</v>
      </c>
      <c r="AH17" s="447">
        <v>251</v>
      </c>
      <c r="AI17" s="447">
        <v>1901</v>
      </c>
      <c r="AJ17" s="447">
        <v>119</v>
      </c>
      <c r="AK17" s="447">
        <v>24586</v>
      </c>
      <c r="AL17" s="447">
        <v>1737</v>
      </c>
      <c r="AM17" s="449">
        <v>1434</v>
      </c>
      <c r="AN17" s="447">
        <v>276</v>
      </c>
      <c r="AO17" s="447">
        <v>272</v>
      </c>
      <c r="AP17" s="447">
        <v>236</v>
      </c>
      <c r="AQ17" s="447">
        <v>81</v>
      </c>
      <c r="AR17" s="447">
        <v>5</v>
      </c>
      <c r="AS17" s="447">
        <v>12</v>
      </c>
      <c r="AT17" s="447">
        <v>108</v>
      </c>
      <c r="AU17" s="447">
        <v>28</v>
      </c>
      <c r="AV17" s="447">
        <v>1</v>
      </c>
      <c r="AW17" s="449">
        <v>1</v>
      </c>
      <c r="AX17" s="447">
        <v>36</v>
      </c>
      <c r="AY17" s="447">
        <v>30</v>
      </c>
      <c r="AZ17" s="447">
        <v>21</v>
      </c>
      <c r="BA17" s="447">
        <v>6</v>
      </c>
      <c r="BB17" s="447">
        <v>2</v>
      </c>
      <c r="BC17" s="447">
        <v>1</v>
      </c>
      <c r="BD17" s="447">
        <v>6</v>
      </c>
      <c r="BE17" s="447">
        <v>5</v>
      </c>
      <c r="BF17" s="447">
        <v>1</v>
      </c>
      <c r="BG17" s="449">
        <v>4</v>
      </c>
      <c r="BH17" s="447">
        <v>1149</v>
      </c>
      <c r="BI17" s="447">
        <v>358</v>
      </c>
      <c r="BJ17" s="447">
        <v>210</v>
      </c>
      <c r="BK17" s="447">
        <v>39</v>
      </c>
      <c r="BL17" s="447">
        <v>35</v>
      </c>
      <c r="BM17" s="447">
        <v>74</v>
      </c>
      <c r="BN17" s="447">
        <v>658</v>
      </c>
      <c r="BO17" s="447">
        <v>43</v>
      </c>
      <c r="BP17" s="447">
        <v>1</v>
      </c>
      <c r="BQ17" s="449">
        <v>72</v>
      </c>
      <c r="BR17" s="447">
        <v>8</v>
      </c>
      <c r="BS17" s="447">
        <v>9</v>
      </c>
      <c r="BT17" s="447">
        <v>9</v>
      </c>
      <c r="BU17" s="447">
        <v>303</v>
      </c>
      <c r="BV17" s="447">
        <v>113</v>
      </c>
      <c r="BW17" s="447">
        <v>33</v>
      </c>
      <c r="BX17" s="447">
        <v>10</v>
      </c>
      <c r="BY17" s="447">
        <v>64</v>
      </c>
      <c r="BZ17" s="447">
        <v>33</v>
      </c>
      <c r="CA17" s="449">
        <v>50</v>
      </c>
    </row>
    <row r="18" spans="1:79" ht="15" customHeight="1" x14ac:dyDescent="0.15">
      <c r="A18" s="450" t="str">
        <f t="shared" si="0"/>
        <v>15</v>
      </c>
      <c r="B18" s="442" t="s">
        <v>899</v>
      </c>
      <c r="C18" s="443"/>
      <c r="D18" s="444"/>
      <c r="E18" s="445" t="s">
        <v>900</v>
      </c>
      <c r="F18" s="446"/>
      <c r="G18" s="447">
        <v>3585</v>
      </c>
      <c r="H18" s="451">
        <v>2561</v>
      </c>
      <c r="I18" s="447">
        <v>139305</v>
      </c>
      <c r="J18" s="447">
        <v>98767</v>
      </c>
      <c r="K18" s="447">
        <v>43798</v>
      </c>
      <c r="L18" s="447">
        <v>20701</v>
      </c>
      <c r="M18" s="447">
        <v>20016</v>
      </c>
      <c r="N18" s="447">
        <v>685</v>
      </c>
      <c r="O18" s="447">
        <v>23097</v>
      </c>
      <c r="P18" s="447">
        <v>447</v>
      </c>
      <c r="Q18" s="447">
        <v>13124</v>
      </c>
      <c r="R18" s="449">
        <v>12986</v>
      </c>
      <c r="S18" s="447">
        <v>138</v>
      </c>
      <c r="T18" s="447">
        <v>9186</v>
      </c>
      <c r="U18" s="447">
        <v>4079</v>
      </c>
      <c r="V18" s="447">
        <v>5107</v>
      </c>
      <c r="W18" s="447">
        <v>340</v>
      </c>
      <c r="X18" s="447">
        <v>54969</v>
      </c>
      <c r="Y18" s="447">
        <v>2472</v>
      </c>
      <c r="Z18" s="447">
        <v>115</v>
      </c>
      <c r="AA18" s="447">
        <v>2357</v>
      </c>
      <c r="AB18" s="449">
        <v>52497</v>
      </c>
      <c r="AC18" s="447">
        <v>314</v>
      </c>
      <c r="AD18" s="447">
        <v>3357</v>
      </c>
      <c r="AE18" s="447">
        <v>545</v>
      </c>
      <c r="AF18" s="447">
        <v>3836</v>
      </c>
      <c r="AG18" s="447">
        <v>15454</v>
      </c>
      <c r="AH18" s="447">
        <v>4099</v>
      </c>
      <c r="AI18" s="447">
        <v>24322</v>
      </c>
      <c r="AJ18" s="447">
        <v>570</v>
      </c>
      <c r="AK18" s="447">
        <v>13396</v>
      </c>
      <c r="AL18" s="447">
        <v>27142</v>
      </c>
      <c r="AM18" s="449">
        <v>15051</v>
      </c>
      <c r="AN18" s="447">
        <v>7809</v>
      </c>
      <c r="AO18" s="447">
        <v>7480</v>
      </c>
      <c r="AP18" s="447">
        <v>6076</v>
      </c>
      <c r="AQ18" s="447">
        <v>2434</v>
      </c>
      <c r="AR18" s="447">
        <v>171</v>
      </c>
      <c r="AS18" s="447">
        <v>485</v>
      </c>
      <c r="AT18" s="447">
        <v>1857</v>
      </c>
      <c r="AU18" s="447">
        <v>1057</v>
      </c>
      <c r="AV18" s="447">
        <v>25</v>
      </c>
      <c r="AW18" s="449">
        <v>47</v>
      </c>
      <c r="AX18" s="447">
        <v>1404</v>
      </c>
      <c r="AY18" s="447">
        <v>1269</v>
      </c>
      <c r="AZ18" s="447">
        <v>945</v>
      </c>
      <c r="BA18" s="447">
        <v>185</v>
      </c>
      <c r="BB18" s="447">
        <v>120</v>
      </c>
      <c r="BC18" s="447">
        <v>19</v>
      </c>
      <c r="BD18" s="447">
        <v>135</v>
      </c>
      <c r="BE18" s="447">
        <v>108</v>
      </c>
      <c r="BF18" s="447">
        <v>27</v>
      </c>
      <c r="BG18" s="449">
        <v>329</v>
      </c>
      <c r="BH18" s="447">
        <v>6771</v>
      </c>
      <c r="BI18" s="447">
        <v>2197</v>
      </c>
      <c r="BJ18" s="447">
        <v>1346</v>
      </c>
      <c r="BK18" s="447">
        <v>248</v>
      </c>
      <c r="BL18" s="447">
        <v>83</v>
      </c>
      <c r="BM18" s="447">
        <v>520</v>
      </c>
      <c r="BN18" s="447">
        <v>2199</v>
      </c>
      <c r="BO18" s="447">
        <v>685</v>
      </c>
      <c r="BP18" s="447">
        <v>157</v>
      </c>
      <c r="BQ18" s="449">
        <v>229</v>
      </c>
      <c r="BR18" s="447">
        <v>434</v>
      </c>
      <c r="BS18" s="447">
        <v>870</v>
      </c>
      <c r="BT18" s="447">
        <v>471</v>
      </c>
      <c r="BU18" s="447">
        <v>12091</v>
      </c>
      <c r="BV18" s="447">
        <v>1953</v>
      </c>
      <c r="BW18" s="447">
        <v>1239</v>
      </c>
      <c r="BX18" s="447">
        <v>306</v>
      </c>
      <c r="BY18" s="447">
        <v>2103</v>
      </c>
      <c r="BZ18" s="447">
        <v>1667</v>
      </c>
      <c r="CA18" s="449">
        <v>4823</v>
      </c>
    </row>
    <row r="19" spans="1:79" ht="15" customHeight="1" x14ac:dyDescent="0.15">
      <c r="A19" s="450" t="str">
        <f t="shared" si="0"/>
        <v>16</v>
      </c>
      <c r="B19" s="442" t="s">
        <v>901</v>
      </c>
      <c r="C19" s="443"/>
      <c r="D19" s="444"/>
      <c r="E19" s="445" t="s">
        <v>902</v>
      </c>
      <c r="F19" s="446"/>
      <c r="G19" s="447">
        <v>35482</v>
      </c>
      <c r="H19" s="451">
        <v>4509</v>
      </c>
      <c r="I19" s="447">
        <v>2068920</v>
      </c>
      <c r="J19" s="447">
        <v>1877110</v>
      </c>
      <c r="K19" s="447">
        <v>1649081</v>
      </c>
      <c r="L19" s="447">
        <v>1257117</v>
      </c>
      <c r="M19" s="447">
        <v>1209908</v>
      </c>
      <c r="N19" s="447">
        <v>47209</v>
      </c>
      <c r="O19" s="447">
        <v>391964</v>
      </c>
      <c r="P19" s="447">
        <v>3596</v>
      </c>
      <c r="Q19" s="447">
        <v>158987</v>
      </c>
      <c r="R19" s="449">
        <v>155209</v>
      </c>
      <c r="S19" s="447">
        <v>3778</v>
      </c>
      <c r="T19" s="447">
        <v>224984</v>
      </c>
      <c r="U19" s="447">
        <v>36613</v>
      </c>
      <c r="V19" s="447">
        <v>188371</v>
      </c>
      <c r="W19" s="447">
        <v>4397</v>
      </c>
      <c r="X19" s="447">
        <v>228029</v>
      </c>
      <c r="Y19" s="447">
        <v>53968</v>
      </c>
      <c r="Z19" s="447">
        <v>4328</v>
      </c>
      <c r="AA19" s="447">
        <v>49640</v>
      </c>
      <c r="AB19" s="449">
        <v>174061</v>
      </c>
      <c r="AC19" s="447">
        <v>725</v>
      </c>
      <c r="AD19" s="447">
        <v>7780</v>
      </c>
      <c r="AE19" s="447">
        <v>3688</v>
      </c>
      <c r="AF19" s="447">
        <v>31568</v>
      </c>
      <c r="AG19" s="447">
        <v>59929</v>
      </c>
      <c r="AH19" s="447">
        <v>11531</v>
      </c>
      <c r="AI19" s="447">
        <v>57404</v>
      </c>
      <c r="AJ19" s="447">
        <v>1436</v>
      </c>
      <c r="AK19" s="447">
        <v>132678</v>
      </c>
      <c r="AL19" s="447">
        <v>59132</v>
      </c>
      <c r="AM19" s="449">
        <v>22315</v>
      </c>
      <c r="AN19" s="447">
        <v>13091</v>
      </c>
      <c r="AO19" s="447">
        <v>11779</v>
      </c>
      <c r="AP19" s="447">
        <v>5781</v>
      </c>
      <c r="AQ19" s="447">
        <v>2155</v>
      </c>
      <c r="AR19" s="447">
        <v>66</v>
      </c>
      <c r="AS19" s="447">
        <v>333</v>
      </c>
      <c r="AT19" s="447">
        <v>2078</v>
      </c>
      <c r="AU19" s="447">
        <v>1097</v>
      </c>
      <c r="AV19" s="447">
        <v>16</v>
      </c>
      <c r="AW19" s="449">
        <v>36</v>
      </c>
      <c r="AX19" s="447">
        <v>5998</v>
      </c>
      <c r="AY19" s="447">
        <v>5914</v>
      </c>
      <c r="AZ19" s="447">
        <v>5814</v>
      </c>
      <c r="BA19" s="447">
        <v>55</v>
      </c>
      <c r="BB19" s="447">
        <v>37</v>
      </c>
      <c r="BC19" s="447">
        <v>8</v>
      </c>
      <c r="BD19" s="447">
        <v>84</v>
      </c>
      <c r="BE19" s="447">
        <v>67</v>
      </c>
      <c r="BF19" s="447">
        <v>17</v>
      </c>
      <c r="BG19" s="449">
        <v>1312</v>
      </c>
      <c r="BH19" s="447">
        <v>6321</v>
      </c>
      <c r="BI19" s="447">
        <v>847</v>
      </c>
      <c r="BJ19" s="447">
        <v>360</v>
      </c>
      <c r="BK19" s="447">
        <v>52</v>
      </c>
      <c r="BL19" s="447">
        <v>22</v>
      </c>
      <c r="BM19" s="447">
        <v>413</v>
      </c>
      <c r="BN19" s="447">
        <v>2052</v>
      </c>
      <c r="BO19" s="447">
        <v>576</v>
      </c>
      <c r="BP19" s="447">
        <v>649</v>
      </c>
      <c r="BQ19" s="449">
        <v>80</v>
      </c>
      <c r="BR19" s="447">
        <v>2037</v>
      </c>
      <c r="BS19" s="447">
        <v>80</v>
      </c>
      <c r="BT19" s="447">
        <v>2903</v>
      </c>
      <c r="BU19" s="447">
        <v>36817</v>
      </c>
      <c r="BV19" s="447">
        <v>12088</v>
      </c>
      <c r="BW19" s="447">
        <v>1921</v>
      </c>
      <c r="BX19" s="447">
        <v>325</v>
      </c>
      <c r="BY19" s="447">
        <v>3979</v>
      </c>
      <c r="BZ19" s="447">
        <v>6666</v>
      </c>
      <c r="CA19" s="449">
        <v>11838</v>
      </c>
    </row>
    <row r="20" spans="1:79" ht="24" customHeight="1" x14ac:dyDescent="0.15">
      <c r="A20" s="450" t="str">
        <f t="shared" si="0"/>
        <v>16</v>
      </c>
      <c r="B20" s="442" t="s">
        <v>903</v>
      </c>
      <c r="C20" s="443"/>
      <c r="D20" s="444"/>
      <c r="E20" s="445" t="s">
        <v>542</v>
      </c>
      <c r="F20" s="446"/>
      <c r="G20" s="447">
        <v>57599</v>
      </c>
      <c r="H20" s="451">
        <v>573</v>
      </c>
      <c r="I20" s="447">
        <v>526359</v>
      </c>
      <c r="J20" s="447">
        <v>309156</v>
      </c>
      <c r="K20" s="447">
        <v>248635</v>
      </c>
      <c r="L20" s="447">
        <v>152457</v>
      </c>
      <c r="M20" s="447">
        <v>149350</v>
      </c>
      <c r="N20" s="447">
        <v>3107</v>
      </c>
      <c r="O20" s="447">
        <v>96178</v>
      </c>
      <c r="P20" s="447">
        <v>1120</v>
      </c>
      <c r="Q20" s="447">
        <v>47549</v>
      </c>
      <c r="R20" s="449">
        <v>46552</v>
      </c>
      <c r="S20" s="447">
        <v>997</v>
      </c>
      <c r="T20" s="447">
        <v>46438</v>
      </c>
      <c r="U20" s="447">
        <v>11890</v>
      </c>
      <c r="V20" s="447">
        <v>34548</v>
      </c>
      <c r="W20" s="447">
        <v>1071</v>
      </c>
      <c r="X20" s="447">
        <v>60521</v>
      </c>
      <c r="Y20" s="447">
        <v>11724</v>
      </c>
      <c r="Z20" s="447">
        <v>149</v>
      </c>
      <c r="AA20" s="447">
        <v>11575</v>
      </c>
      <c r="AB20" s="449">
        <v>48797</v>
      </c>
      <c r="AC20" s="447">
        <v>139</v>
      </c>
      <c r="AD20" s="447">
        <v>2817</v>
      </c>
      <c r="AE20" s="447">
        <v>316</v>
      </c>
      <c r="AF20" s="447">
        <v>4838</v>
      </c>
      <c r="AG20" s="447">
        <v>16726</v>
      </c>
      <c r="AH20" s="447">
        <v>3672</v>
      </c>
      <c r="AI20" s="447">
        <v>19657</v>
      </c>
      <c r="AJ20" s="447">
        <v>632</v>
      </c>
      <c r="AK20" s="447">
        <v>215365</v>
      </c>
      <c r="AL20" s="447">
        <v>1838</v>
      </c>
      <c r="AM20" s="449">
        <v>825</v>
      </c>
      <c r="AN20" s="447">
        <v>368</v>
      </c>
      <c r="AO20" s="447">
        <v>349</v>
      </c>
      <c r="AP20" s="447">
        <v>272</v>
      </c>
      <c r="AQ20" s="447">
        <v>114</v>
      </c>
      <c r="AR20" s="447">
        <v>8</v>
      </c>
      <c r="AS20" s="447">
        <v>28</v>
      </c>
      <c r="AT20" s="447">
        <v>92</v>
      </c>
      <c r="AU20" s="447">
        <v>26</v>
      </c>
      <c r="AV20" s="447">
        <v>1</v>
      </c>
      <c r="AW20" s="449">
        <v>3</v>
      </c>
      <c r="AX20" s="447">
        <v>77</v>
      </c>
      <c r="AY20" s="447">
        <v>68</v>
      </c>
      <c r="AZ20" s="447">
        <v>49</v>
      </c>
      <c r="BA20" s="447">
        <v>10</v>
      </c>
      <c r="BB20" s="447">
        <v>7</v>
      </c>
      <c r="BC20" s="447">
        <v>2</v>
      </c>
      <c r="BD20" s="447">
        <v>9</v>
      </c>
      <c r="BE20" s="447">
        <v>6</v>
      </c>
      <c r="BF20" s="447">
        <v>3</v>
      </c>
      <c r="BG20" s="449">
        <v>19</v>
      </c>
      <c r="BH20" s="447">
        <v>282</v>
      </c>
      <c r="BI20" s="447">
        <v>100</v>
      </c>
      <c r="BJ20" s="447">
        <v>55</v>
      </c>
      <c r="BK20" s="447">
        <v>14</v>
      </c>
      <c r="BL20" s="447">
        <v>5</v>
      </c>
      <c r="BM20" s="447">
        <v>26</v>
      </c>
      <c r="BN20" s="447">
        <v>68</v>
      </c>
      <c r="BO20" s="447">
        <v>33</v>
      </c>
      <c r="BP20" s="447">
        <v>7</v>
      </c>
      <c r="BQ20" s="449">
        <v>11</v>
      </c>
      <c r="BR20" s="447">
        <v>28</v>
      </c>
      <c r="BS20" s="447">
        <v>35</v>
      </c>
      <c r="BT20" s="447">
        <v>175</v>
      </c>
      <c r="BU20" s="447">
        <v>1013</v>
      </c>
      <c r="BV20" s="447">
        <v>313</v>
      </c>
      <c r="BW20" s="447">
        <v>104</v>
      </c>
      <c r="BX20" s="447">
        <v>44</v>
      </c>
      <c r="BY20" s="447">
        <v>143</v>
      </c>
      <c r="BZ20" s="447">
        <v>95</v>
      </c>
      <c r="CA20" s="449">
        <v>314</v>
      </c>
    </row>
    <row r="21" spans="1:79" ht="15" customHeight="1" x14ac:dyDescent="0.15">
      <c r="A21" s="450" t="str">
        <f t="shared" si="0"/>
        <v>16</v>
      </c>
      <c r="B21" s="442" t="s">
        <v>904</v>
      </c>
      <c r="C21" s="443"/>
      <c r="D21" s="444"/>
      <c r="E21" s="445" t="s">
        <v>543</v>
      </c>
      <c r="F21" s="446"/>
      <c r="G21" s="447">
        <v>6418</v>
      </c>
      <c r="H21" s="451">
        <v>1</v>
      </c>
      <c r="I21" s="447">
        <v>140318</v>
      </c>
      <c r="J21" s="447">
        <v>116308</v>
      </c>
      <c r="K21" s="447">
        <v>101605</v>
      </c>
      <c r="L21" s="447">
        <v>70264</v>
      </c>
      <c r="M21" s="447">
        <v>68897</v>
      </c>
      <c r="N21" s="447">
        <v>1367</v>
      </c>
      <c r="O21" s="447">
        <v>31341</v>
      </c>
      <c r="P21" s="447">
        <v>484</v>
      </c>
      <c r="Q21" s="447">
        <v>15735</v>
      </c>
      <c r="R21" s="449">
        <v>15319</v>
      </c>
      <c r="S21" s="447">
        <v>416</v>
      </c>
      <c r="T21" s="447">
        <v>14786</v>
      </c>
      <c r="U21" s="447">
        <v>4913</v>
      </c>
      <c r="V21" s="447">
        <v>9873</v>
      </c>
      <c r="W21" s="447">
        <v>336</v>
      </c>
      <c r="X21" s="447">
        <v>14703</v>
      </c>
      <c r="Y21" s="447">
        <v>2610</v>
      </c>
      <c r="Z21" s="447">
        <v>88</v>
      </c>
      <c r="AA21" s="447">
        <v>2522</v>
      </c>
      <c r="AB21" s="449">
        <v>12093</v>
      </c>
      <c r="AC21" s="447">
        <v>33</v>
      </c>
      <c r="AD21" s="447">
        <v>615</v>
      </c>
      <c r="AE21" s="447">
        <v>53</v>
      </c>
      <c r="AF21" s="447">
        <v>730</v>
      </c>
      <c r="AG21" s="447">
        <v>3570</v>
      </c>
      <c r="AH21" s="447">
        <v>926</v>
      </c>
      <c r="AI21" s="447">
        <v>6021</v>
      </c>
      <c r="AJ21" s="447">
        <v>145</v>
      </c>
      <c r="AK21" s="447">
        <v>23993</v>
      </c>
      <c r="AL21" s="447">
        <v>17</v>
      </c>
      <c r="AM21" s="449">
        <v>11</v>
      </c>
      <c r="AN21" s="447">
        <v>0</v>
      </c>
      <c r="AO21" s="447">
        <v>0</v>
      </c>
      <c r="AP21" s="447">
        <v>0</v>
      </c>
      <c r="AQ21" s="447">
        <v>0</v>
      </c>
      <c r="AR21" s="447">
        <v>0</v>
      </c>
      <c r="AS21" s="447">
        <v>0</v>
      </c>
      <c r="AT21" s="447">
        <v>0</v>
      </c>
      <c r="AU21" s="447">
        <v>0</v>
      </c>
      <c r="AV21" s="447">
        <v>0</v>
      </c>
      <c r="AW21" s="449">
        <v>0</v>
      </c>
      <c r="AX21" s="447">
        <v>0</v>
      </c>
      <c r="AY21" s="447">
        <v>0</v>
      </c>
      <c r="AZ21" s="447">
        <v>0</v>
      </c>
      <c r="BA21" s="447">
        <v>0</v>
      </c>
      <c r="BB21" s="447">
        <v>0</v>
      </c>
      <c r="BC21" s="447">
        <v>0</v>
      </c>
      <c r="BD21" s="447">
        <v>0</v>
      </c>
      <c r="BE21" s="447">
        <v>0</v>
      </c>
      <c r="BF21" s="447">
        <v>0</v>
      </c>
      <c r="BG21" s="449">
        <v>0</v>
      </c>
      <c r="BH21" s="447">
        <v>9</v>
      </c>
      <c r="BI21" s="447">
        <v>4</v>
      </c>
      <c r="BJ21" s="447">
        <v>2</v>
      </c>
      <c r="BK21" s="447">
        <v>1</v>
      </c>
      <c r="BL21" s="447">
        <v>0</v>
      </c>
      <c r="BM21" s="447">
        <v>1</v>
      </c>
      <c r="BN21" s="447">
        <v>1</v>
      </c>
      <c r="BO21" s="447">
        <v>1</v>
      </c>
      <c r="BP21" s="447">
        <v>0</v>
      </c>
      <c r="BQ21" s="449">
        <v>0</v>
      </c>
      <c r="BR21" s="447">
        <v>1</v>
      </c>
      <c r="BS21" s="447">
        <v>2</v>
      </c>
      <c r="BT21" s="447">
        <v>2</v>
      </c>
      <c r="BU21" s="447">
        <v>6</v>
      </c>
      <c r="BV21" s="447">
        <v>3</v>
      </c>
      <c r="BW21" s="447">
        <v>1</v>
      </c>
      <c r="BX21" s="447">
        <v>2</v>
      </c>
      <c r="BY21" s="447">
        <v>0</v>
      </c>
      <c r="BZ21" s="447">
        <v>0</v>
      </c>
      <c r="CA21" s="449">
        <v>0</v>
      </c>
    </row>
    <row r="22" spans="1:79" ht="15" customHeight="1" x14ac:dyDescent="0.15">
      <c r="A22" s="450" t="str">
        <f t="shared" si="0"/>
        <v>16</v>
      </c>
      <c r="B22" s="442" t="s">
        <v>905</v>
      </c>
      <c r="C22" s="443"/>
      <c r="D22" s="444"/>
      <c r="E22" s="445" t="s">
        <v>544</v>
      </c>
      <c r="F22" s="446"/>
      <c r="G22" s="447">
        <v>5348</v>
      </c>
      <c r="H22" s="451">
        <v>0</v>
      </c>
      <c r="I22" s="447">
        <v>20573</v>
      </c>
      <c r="J22" s="447">
        <v>582</v>
      </c>
      <c r="K22" s="447">
        <v>224</v>
      </c>
      <c r="L22" s="447">
        <v>129</v>
      </c>
      <c r="M22" s="447">
        <v>110</v>
      </c>
      <c r="N22" s="447">
        <v>19</v>
      </c>
      <c r="O22" s="447">
        <v>95</v>
      </c>
      <c r="P22" s="447">
        <v>3</v>
      </c>
      <c r="Q22" s="447">
        <v>67</v>
      </c>
      <c r="R22" s="449">
        <v>67</v>
      </c>
      <c r="S22" s="447">
        <v>0</v>
      </c>
      <c r="T22" s="447">
        <v>22</v>
      </c>
      <c r="U22" s="447">
        <v>20</v>
      </c>
      <c r="V22" s="447">
        <v>2</v>
      </c>
      <c r="W22" s="447">
        <v>3</v>
      </c>
      <c r="X22" s="447">
        <v>358</v>
      </c>
      <c r="Y22" s="447">
        <v>33</v>
      </c>
      <c r="Z22" s="447">
        <v>2</v>
      </c>
      <c r="AA22" s="447">
        <v>31</v>
      </c>
      <c r="AB22" s="449">
        <v>325</v>
      </c>
      <c r="AC22" s="447">
        <v>6</v>
      </c>
      <c r="AD22" s="447">
        <v>13</v>
      </c>
      <c r="AE22" s="447">
        <v>3</v>
      </c>
      <c r="AF22" s="447">
        <v>41</v>
      </c>
      <c r="AG22" s="447">
        <v>80</v>
      </c>
      <c r="AH22" s="447">
        <v>72</v>
      </c>
      <c r="AI22" s="447">
        <v>107</v>
      </c>
      <c r="AJ22" s="447">
        <v>3</v>
      </c>
      <c r="AK22" s="447">
        <v>19990</v>
      </c>
      <c r="AL22" s="447">
        <v>1</v>
      </c>
      <c r="AM22" s="449">
        <v>1</v>
      </c>
      <c r="AN22" s="447">
        <v>0</v>
      </c>
      <c r="AO22" s="447">
        <v>0</v>
      </c>
      <c r="AP22" s="447">
        <v>0</v>
      </c>
      <c r="AQ22" s="447">
        <v>0</v>
      </c>
      <c r="AR22" s="447">
        <v>0</v>
      </c>
      <c r="AS22" s="447">
        <v>0</v>
      </c>
      <c r="AT22" s="447">
        <v>0</v>
      </c>
      <c r="AU22" s="447">
        <v>0</v>
      </c>
      <c r="AV22" s="447">
        <v>0</v>
      </c>
      <c r="AW22" s="449">
        <v>0</v>
      </c>
      <c r="AX22" s="447">
        <v>0</v>
      </c>
      <c r="AY22" s="447">
        <v>0</v>
      </c>
      <c r="AZ22" s="447">
        <v>0</v>
      </c>
      <c r="BA22" s="447">
        <v>0</v>
      </c>
      <c r="BB22" s="447">
        <v>0</v>
      </c>
      <c r="BC22" s="447">
        <v>0</v>
      </c>
      <c r="BD22" s="447">
        <v>0</v>
      </c>
      <c r="BE22" s="447">
        <v>0</v>
      </c>
      <c r="BF22" s="447">
        <v>0</v>
      </c>
      <c r="BG22" s="449">
        <v>0</v>
      </c>
      <c r="BH22" s="447">
        <v>0</v>
      </c>
      <c r="BI22" s="447">
        <v>0</v>
      </c>
      <c r="BJ22" s="447">
        <v>0</v>
      </c>
      <c r="BK22" s="447">
        <v>0</v>
      </c>
      <c r="BL22" s="447">
        <v>0</v>
      </c>
      <c r="BM22" s="447">
        <v>0</v>
      </c>
      <c r="BN22" s="447">
        <v>0</v>
      </c>
      <c r="BO22" s="447">
        <v>0</v>
      </c>
      <c r="BP22" s="447">
        <v>0</v>
      </c>
      <c r="BQ22" s="449">
        <v>0</v>
      </c>
      <c r="BR22" s="447">
        <v>0</v>
      </c>
      <c r="BS22" s="447">
        <v>0</v>
      </c>
      <c r="BT22" s="447">
        <v>1</v>
      </c>
      <c r="BU22" s="447">
        <v>0</v>
      </c>
      <c r="BV22" s="447">
        <v>0</v>
      </c>
      <c r="BW22" s="447">
        <v>0</v>
      </c>
      <c r="BX22" s="447">
        <v>0</v>
      </c>
      <c r="BY22" s="447">
        <v>0</v>
      </c>
      <c r="BZ22" s="447">
        <v>0</v>
      </c>
      <c r="CA22" s="449">
        <v>0</v>
      </c>
    </row>
    <row r="23" spans="1:79" ht="15" customHeight="1" x14ac:dyDescent="0.15">
      <c r="A23" s="450" t="str">
        <f t="shared" si="0"/>
        <v>39</v>
      </c>
      <c r="B23" s="442" t="s">
        <v>906</v>
      </c>
      <c r="C23" s="443"/>
      <c r="D23" s="444"/>
      <c r="E23" s="445" t="s">
        <v>907</v>
      </c>
      <c r="F23" s="446"/>
      <c r="G23" s="447">
        <v>1936</v>
      </c>
      <c r="H23" s="451">
        <v>1048</v>
      </c>
      <c r="I23" s="447">
        <v>34769</v>
      </c>
      <c r="J23" s="447">
        <v>18837</v>
      </c>
      <c r="K23" s="447">
        <v>7517</v>
      </c>
      <c r="L23" s="447">
        <v>2223</v>
      </c>
      <c r="M23" s="447">
        <v>2146</v>
      </c>
      <c r="N23" s="447">
        <v>77</v>
      </c>
      <c r="O23" s="447">
        <v>5294</v>
      </c>
      <c r="P23" s="447">
        <v>68</v>
      </c>
      <c r="Q23" s="447">
        <v>2749</v>
      </c>
      <c r="R23" s="449">
        <v>2690</v>
      </c>
      <c r="S23" s="447">
        <v>59</v>
      </c>
      <c r="T23" s="447">
        <v>2418</v>
      </c>
      <c r="U23" s="447">
        <v>917</v>
      </c>
      <c r="V23" s="447">
        <v>1501</v>
      </c>
      <c r="W23" s="447">
        <v>59</v>
      </c>
      <c r="X23" s="447">
        <v>11320</v>
      </c>
      <c r="Y23" s="447">
        <v>178</v>
      </c>
      <c r="Z23" s="447">
        <v>14</v>
      </c>
      <c r="AA23" s="447">
        <v>164</v>
      </c>
      <c r="AB23" s="449">
        <v>11142</v>
      </c>
      <c r="AC23" s="447">
        <v>118</v>
      </c>
      <c r="AD23" s="447">
        <v>505</v>
      </c>
      <c r="AE23" s="447">
        <v>287</v>
      </c>
      <c r="AF23" s="447">
        <v>744</v>
      </c>
      <c r="AG23" s="447">
        <v>2420</v>
      </c>
      <c r="AH23" s="447">
        <v>1895</v>
      </c>
      <c r="AI23" s="447">
        <v>5019</v>
      </c>
      <c r="AJ23" s="447">
        <v>154</v>
      </c>
      <c r="AK23" s="447">
        <v>7235</v>
      </c>
      <c r="AL23" s="447">
        <v>8697</v>
      </c>
      <c r="AM23" s="449">
        <v>5942</v>
      </c>
      <c r="AN23" s="447">
        <v>2912</v>
      </c>
      <c r="AO23" s="447">
        <v>2840</v>
      </c>
      <c r="AP23" s="447">
        <v>2183</v>
      </c>
      <c r="AQ23" s="447">
        <v>1078</v>
      </c>
      <c r="AR23" s="447">
        <v>51</v>
      </c>
      <c r="AS23" s="447">
        <v>186</v>
      </c>
      <c r="AT23" s="447">
        <v>600</v>
      </c>
      <c r="AU23" s="447">
        <v>251</v>
      </c>
      <c r="AV23" s="447">
        <v>5</v>
      </c>
      <c r="AW23" s="449">
        <v>12</v>
      </c>
      <c r="AX23" s="447">
        <v>657</v>
      </c>
      <c r="AY23" s="447">
        <v>576</v>
      </c>
      <c r="AZ23" s="447">
        <v>491</v>
      </c>
      <c r="BA23" s="447">
        <v>44</v>
      </c>
      <c r="BB23" s="447">
        <v>6</v>
      </c>
      <c r="BC23" s="447">
        <v>35</v>
      </c>
      <c r="BD23" s="447">
        <v>81</v>
      </c>
      <c r="BE23" s="447">
        <v>42</v>
      </c>
      <c r="BF23" s="447">
        <v>39</v>
      </c>
      <c r="BG23" s="449">
        <v>72</v>
      </c>
      <c r="BH23" s="447">
        <v>2671</v>
      </c>
      <c r="BI23" s="447">
        <v>1321</v>
      </c>
      <c r="BJ23" s="447">
        <v>574</v>
      </c>
      <c r="BK23" s="447">
        <v>141</v>
      </c>
      <c r="BL23" s="447">
        <v>354</v>
      </c>
      <c r="BM23" s="447">
        <v>252</v>
      </c>
      <c r="BN23" s="447">
        <v>745</v>
      </c>
      <c r="BO23" s="447">
        <v>248</v>
      </c>
      <c r="BP23" s="447">
        <v>4</v>
      </c>
      <c r="BQ23" s="449">
        <v>46</v>
      </c>
      <c r="BR23" s="447">
        <v>30</v>
      </c>
      <c r="BS23" s="447">
        <v>277</v>
      </c>
      <c r="BT23" s="447">
        <v>359</v>
      </c>
      <c r="BU23" s="447">
        <v>2755</v>
      </c>
      <c r="BV23" s="447">
        <v>631</v>
      </c>
      <c r="BW23" s="447">
        <v>248</v>
      </c>
      <c r="BX23" s="447">
        <v>81</v>
      </c>
      <c r="BY23" s="447">
        <v>463</v>
      </c>
      <c r="BZ23" s="447">
        <v>308</v>
      </c>
      <c r="CA23" s="449">
        <v>1024</v>
      </c>
    </row>
    <row r="24" spans="1:79" ht="15" customHeight="1" x14ac:dyDescent="0.15">
      <c r="A24" s="450" t="str">
        <f t="shared" si="0"/>
        <v>20</v>
      </c>
      <c r="B24" s="442" t="s">
        <v>908</v>
      </c>
      <c r="C24" s="443"/>
      <c r="D24" s="444"/>
      <c r="E24" s="445" t="s">
        <v>545</v>
      </c>
      <c r="F24" s="446"/>
      <c r="G24" s="447">
        <v>0</v>
      </c>
      <c r="H24" s="451">
        <v>0</v>
      </c>
      <c r="I24" s="447">
        <v>6686</v>
      </c>
      <c r="J24" s="447">
        <v>0</v>
      </c>
      <c r="K24" s="447">
        <v>0</v>
      </c>
      <c r="L24" s="447">
        <v>0</v>
      </c>
      <c r="M24" s="447">
        <v>0</v>
      </c>
      <c r="N24" s="447">
        <v>0</v>
      </c>
      <c r="O24" s="447">
        <v>0</v>
      </c>
      <c r="P24" s="447">
        <v>0</v>
      </c>
      <c r="Q24" s="447">
        <v>0</v>
      </c>
      <c r="R24" s="449">
        <v>0</v>
      </c>
      <c r="S24" s="447">
        <v>0</v>
      </c>
      <c r="T24" s="447">
        <v>0</v>
      </c>
      <c r="U24" s="447">
        <v>0</v>
      </c>
      <c r="V24" s="447">
        <v>0</v>
      </c>
      <c r="W24" s="447">
        <v>0</v>
      </c>
      <c r="X24" s="447">
        <v>0</v>
      </c>
      <c r="Y24" s="447">
        <v>0</v>
      </c>
      <c r="Z24" s="447">
        <v>0</v>
      </c>
      <c r="AA24" s="447">
        <v>0</v>
      </c>
      <c r="AB24" s="449">
        <v>0</v>
      </c>
      <c r="AC24" s="447">
        <v>0</v>
      </c>
      <c r="AD24" s="447">
        <v>0</v>
      </c>
      <c r="AE24" s="447">
        <v>0</v>
      </c>
      <c r="AF24" s="447">
        <v>0</v>
      </c>
      <c r="AG24" s="447">
        <v>0</v>
      </c>
      <c r="AH24" s="447">
        <v>0</v>
      </c>
      <c r="AI24" s="447">
        <v>0</v>
      </c>
      <c r="AJ24" s="447">
        <v>0</v>
      </c>
      <c r="AK24" s="447">
        <v>0</v>
      </c>
      <c r="AL24" s="447">
        <v>6686</v>
      </c>
      <c r="AM24" s="449">
        <v>5010</v>
      </c>
      <c r="AN24" s="447">
        <v>1829</v>
      </c>
      <c r="AO24" s="447">
        <v>1805</v>
      </c>
      <c r="AP24" s="447">
        <v>1692</v>
      </c>
      <c r="AQ24" s="447">
        <v>839</v>
      </c>
      <c r="AR24" s="447">
        <v>22</v>
      </c>
      <c r="AS24" s="447">
        <v>28</v>
      </c>
      <c r="AT24" s="447">
        <v>789</v>
      </c>
      <c r="AU24" s="447">
        <v>11</v>
      </c>
      <c r="AV24" s="447">
        <v>2</v>
      </c>
      <c r="AW24" s="449">
        <v>1</v>
      </c>
      <c r="AX24" s="447">
        <v>113</v>
      </c>
      <c r="AY24" s="447">
        <v>81</v>
      </c>
      <c r="AZ24" s="447">
        <v>9</v>
      </c>
      <c r="BA24" s="447">
        <v>68</v>
      </c>
      <c r="BB24" s="447">
        <v>4</v>
      </c>
      <c r="BC24" s="447">
        <v>0</v>
      </c>
      <c r="BD24" s="447">
        <v>32</v>
      </c>
      <c r="BE24" s="447">
        <v>25</v>
      </c>
      <c r="BF24" s="447">
        <v>7</v>
      </c>
      <c r="BG24" s="449">
        <v>24</v>
      </c>
      <c r="BH24" s="447">
        <v>1182</v>
      </c>
      <c r="BI24" s="447">
        <v>674</v>
      </c>
      <c r="BJ24" s="447">
        <v>547</v>
      </c>
      <c r="BK24" s="447">
        <v>63</v>
      </c>
      <c r="BL24" s="447">
        <v>19</v>
      </c>
      <c r="BM24" s="447">
        <v>45</v>
      </c>
      <c r="BN24" s="447">
        <v>225</v>
      </c>
      <c r="BO24" s="447">
        <v>162</v>
      </c>
      <c r="BP24" s="447">
        <v>17</v>
      </c>
      <c r="BQ24" s="449">
        <v>0</v>
      </c>
      <c r="BR24" s="447">
        <v>91</v>
      </c>
      <c r="BS24" s="447">
        <v>13</v>
      </c>
      <c r="BT24" s="447">
        <v>1999</v>
      </c>
      <c r="BU24" s="447">
        <v>1676</v>
      </c>
      <c r="BV24" s="447">
        <v>1155</v>
      </c>
      <c r="BW24" s="447">
        <v>69</v>
      </c>
      <c r="BX24" s="447">
        <v>34</v>
      </c>
      <c r="BY24" s="447">
        <v>124</v>
      </c>
      <c r="BZ24" s="447">
        <v>47</v>
      </c>
      <c r="CA24" s="449">
        <v>247</v>
      </c>
    </row>
    <row r="25" spans="1:79" ht="24" customHeight="1" x14ac:dyDescent="0.15">
      <c r="A25" s="450" t="str">
        <f t="shared" si="0"/>
        <v>20</v>
      </c>
      <c r="B25" s="442" t="s">
        <v>909</v>
      </c>
      <c r="C25" s="443"/>
      <c r="D25" s="444"/>
      <c r="E25" s="445" t="s">
        <v>910</v>
      </c>
      <c r="F25" s="446"/>
      <c r="G25" s="447">
        <v>244</v>
      </c>
      <c r="H25" s="451">
        <v>2586</v>
      </c>
      <c r="I25" s="447">
        <v>20907</v>
      </c>
      <c r="J25" s="447">
        <v>4848</v>
      </c>
      <c r="K25" s="447">
        <v>2281</v>
      </c>
      <c r="L25" s="447">
        <v>847</v>
      </c>
      <c r="M25" s="447">
        <v>822</v>
      </c>
      <c r="N25" s="447">
        <v>25</v>
      </c>
      <c r="O25" s="447">
        <v>1434</v>
      </c>
      <c r="P25" s="447">
        <v>22</v>
      </c>
      <c r="Q25" s="447">
        <v>1235</v>
      </c>
      <c r="R25" s="449">
        <v>1233</v>
      </c>
      <c r="S25" s="447">
        <v>2</v>
      </c>
      <c r="T25" s="447">
        <v>157</v>
      </c>
      <c r="U25" s="447">
        <v>104</v>
      </c>
      <c r="V25" s="447">
        <v>53</v>
      </c>
      <c r="W25" s="447">
        <v>20</v>
      </c>
      <c r="X25" s="447">
        <v>2567</v>
      </c>
      <c r="Y25" s="447">
        <v>76</v>
      </c>
      <c r="Z25" s="447">
        <v>6</v>
      </c>
      <c r="AA25" s="447">
        <v>70</v>
      </c>
      <c r="AB25" s="449">
        <v>2491</v>
      </c>
      <c r="AC25" s="447">
        <v>31</v>
      </c>
      <c r="AD25" s="447">
        <v>161</v>
      </c>
      <c r="AE25" s="447">
        <v>135</v>
      </c>
      <c r="AF25" s="447">
        <v>202</v>
      </c>
      <c r="AG25" s="447">
        <v>878</v>
      </c>
      <c r="AH25" s="447">
        <v>356</v>
      </c>
      <c r="AI25" s="447">
        <v>702</v>
      </c>
      <c r="AJ25" s="447">
        <v>26</v>
      </c>
      <c r="AK25" s="447">
        <v>910</v>
      </c>
      <c r="AL25" s="447">
        <v>15149</v>
      </c>
      <c r="AM25" s="449">
        <v>7935</v>
      </c>
      <c r="AN25" s="447">
        <v>4072</v>
      </c>
      <c r="AO25" s="447">
        <v>3989</v>
      </c>
      <c r="AP25" s="447">
        <v>3624</v>
      </c>
      <c r="AQ25" s="447">
        <v>1756</v>
      </c>
      <c r="AR25" s="447">
        <v>62</v>
      </c>
      <c r="AS25" s="447">
        <v>111</v>
      </c>
      <c r="AT25" s="447">
        <v>1612</v>
      </c>
      <c r="AU25" s="447">
        <v>74</v>
      </c>
      <c r="AV25" s="447">
        <v>5</v>
      </c>
      <c r="AW25" s="449">
        <v>4</v>
      </c>
      <c r="AX25" s="447">
        <v>365</v>
      </c>
      <c r="AY25" s="447">
        <v>290</v>
      </c>
      <c r="AZ25" s="447">
        <v>122</v>
      </c>
      <c r="BA25" s="447">
        <v>145</v>
      </c>
      <c r="BB25" s="447">
        <v>21</v>
      </c>
      <c r="BC25" s="447">
        <v>2</v>
      </c>
      <c r="BD25" s="447">
        <v>75</v>
      </c>
      <c r="BE25" s="447">
        <v>60</v>
      </c>
      <c r="BF25" s="447">
        <v>15</v>
      </c>
      <c r="BG25" s="449">
        <v>83</v>
      </c>
      <c r="BH25" s="447">
        <v>3115</v>
      </c>
      <c r="BI25" s="447">
        <v>1482</v>
      </c>
      <c r="BJ25" s="447">
        <v>1089</v>
      </c>
      <c r="BK25" s="447">
        <v>163</v>
      </c>
      <c r="BL25" s="447">
        <v>49</v>
      </c>
      <c r="BM25" s="447">
        <v>181</v>
      </c>
      <c r="BN25" s="447">
        <v>685</v>
      </c>
      <c r="BO25" s="447">
        <v>394</v>
      </c>
      <c r="BP25" s="447">
        <v>58</v>
      </c>
      <c r="BQ25" s="449">
        <v>46</v>
      </c>
      <c r="BR25" s="447">
        <v>265</v>
      </c>
      <c r="BS25" s="447">
        <v>185</v>
      </c>
      <c r="BT25" s="447">
        <v>748</v>
      </c>
      <c r="BU25" s="447">
        <v>7214</v>
      </c>
      <c r="BV25" s="447">
        <v>3733</v>
      </c>
      <c r="BW25" s="447">
        <v>418</v>
      </c>
      <c r="BX25" s="447">
        <v>174</v>
      </c>
      <c r="BY25" s="447">
        <v>839</v>
      </c>
      <c r="BZ25" s="447">
        <v>346</v>
      </c>
      <c r="CA25" s="449">
        <v>1704</v>
      </c>
    </row>
    <row r="26" spans="1:79" ht="15" customHeight="1" x14ac:dyDescent="0.15">
      <c r="A26" s="450" t="str">
        <f t="shared" si="0"/>
        <v>20</v>
      </c>
      <c r="B26" s="442" t="s">
        <v>911</v>
      </c>
      <c r="C26" s="443"/>
      <c r="D26" s="444"/>
      <c r="E26" s="445" t="s">
        <v>912</v>
      </c>
      <c r="F26" s="446"/>
      <c r="G26" s="447">
        <v>0</v>
      </c>
      <c r="H26" s="451">
        <v>0</v>
      </c>
      <c r="I26" s="447">
        <v>0</v>
      </c>
      <c r="J26" s="447">
        <v>0</v>
      </c>
      <c r="K26" s="447">
        <v>0</v>
      </c>
      <c r="L26" s="447">
        <v>0</v>
      </c>
      <c r="M26" s="447">
        <v>0</v>
      </c>
      <c r="N26" s="447">
        <v>0</v>
      </c>
      <c r="O26" s="447">
        <v>0</v>
      </c>
      <c r="P26" s="447">
        <v>0</v>
      </c>
      <c r="Q26" s="447">
        <v>0</v>
      </c>
      <c r="R26" s="449">
        <v>0</v>
      </c>
      <c r="S26" s="447">
        <v>0</v>
      </c>
      <c r="T26" s="447">
        <v>0</v>
      </c>
      <c r="U26" s="447">
        <v>0</v>
      </c>
      <c r="V26" s="447">
        <v>0</v>
      </c>
      <c r="W26" s="447">
        <v>0</v>
      </c>
      <c r="X26" s="447">
        <v>0</v>
      </c>
      <c r="Y26" s="447">
        <v>0</v>
      </c>
      <c r="Z26" s="447">
        <v>0</v>
      </c>
      <c r="AA26" s="447">
        <v>0</v>
      </c>
      <c r="AB26" s="449">
        <v>0</v>
      </c>
      <c r="AC26" s="447">
        <v>0</v>
      </c>
      <c r="AD26" s="447">
        <v>0</v>
      </c>
      <c r="AE26" s="447">
        <v>0</v>
      </c>
      <c r="AF26" s="447">
        <v>0</v>
      </c>
      <c r="AG26" s="447">
        <v>0</v>
      </c>
      <c r="AH26" s="447">
        <v>0</v>
      </c>
      <c r="AI26" s="447">
        <v>0</v>
      </c>
      <c r="AJ26" s="447">
        <v>0</v>
      </c>
      <c r="AK26" s="447">
        <v>0</v>
      </c>
      <c r="AL26" s="447">
        <v>0</v>
      </c>
      <c r="AM26" s="449">
        <v>0</v>
      </c>
      <c r="AN26" s="447">
        <v>0</v>
      </c>
      <c r="AO26" s="447">
        <v>0</v>
      </c>
      <c r="AP26" s="447">
        <v>0</v>
      </c>
      <c r="AQ26" s="447">
        <v>0</v>
      </c>
      <c r="AR26" s="447">
        <v>0</v>
      </c>
      <c r="AS26" s="447">
        <v>0</v>
      </c>
      <c r="AT26" s="447">
        <v>0</v>
      </c>
      <c r="AU26" s="447">
        <v>0</v>
      </c>
      <c r="AV26" s="447">
        <v>0</v>
      </c>
      <c r="AW26" s="449">
        <v>0</v>
      </c>
      <c r="AX26" s="447">
        <v>0</v>
      </c>
      <c r="AY26" s="447">
        <v>0</v>
      </c>
      <c r="AZ26" s="447">
        <v>0</v>
      </c>
      <c r="BA26" s="447">
        <v>0</v>
      </c>
      <c r="BB26" s="447">
        <v>0</v>
      </c>
      <c r="BC26" s="447">
        <v>0</v>
      </c>
      <c r="BD26" s="447">
        <v>0</v>
      </c>
      <c r="BE26" s="447">
        <v>0</v>
      </c>
      <c r="BF26" s="447">
        <v>0</v>
      </c>
      <c r="BG26" s="449">
        <v>0</v>
      </c>
      <c r="BH26" s="447">
        <v>0</v>
      </c>
      <c r="BI26" s="447">
        <v>0</v>
      </c>
      <c r="BJ26" s="447">
        <v>0</v>
      </c>
      <c r="BK26" s="447">
        <v>0</v>
      </c>
      <c r="BL26" s="447">
        <v>0</v>
      </c>
      <c r="BM26" s="447">
        <v>0</v>
      </c>
      <c r="BN26" s="447">
        <v>0</v>
      </c>
      <c r="BO26" s="447">
        <v>0</v>
      </c>
      <c r="BP26" s="447">
        <v>0</v>
      </c>
      <c r="BQ26" s="449">
        <v>0</v>
      </c>
      <c r="BR26" s="447">
        <v>0</v>
      </c>
      <c r="BS26" s="447">
        <v>0</v>
      </c>
      <c r="BT26" s="447">
        <v>0</v>
      </c>
      <c r="BU26" s="447">
        <v>0</v>
      </c>
      <c r="BV26" s="447">
        <v>0</v>
      </c>
      <c r="BW26" s="447">
        <v>0</v>
      </c>
      <c r="BX26" s="447">
        <v>0</v>
      </c>
      <c r="BY26" s="447">
        <v>0</v>
      </c>
      <c r="BZ26" s="447">
        <v>0</v>
      </c>
      <c r="CA26" s="449">
        <v>0</v>
      </c>
    </row>
    <row r="27" spans="1:79" ht="15" customHeight="1" x14ac:dyDescent="0.15">
      <c r="A27" s="450" t="str">
        <f t="shared" si="0"/>
        <v>20</v>
      </c>
      <c r="B27" s="442" t="s">
        <v>913</v>
      </c>
      <c r="C27" s="443"/>
      <c r="D27" s="444"/>
      <c r="E27" s="452" t="s">
        <v>914</v>
      </c>
      <c r="F27" s="446"/>
      <c r="G27" s="447">
        <v>522</v>
      </c>
      <c r="H27" s="451">
        <v>0</v>
      </c>
      <c r="I27" s="447">
        <v>3626</v>
      </c>
      <c r="J27" s="447">
        <v>1682</v>
      </c>
      <c r="K27" s="447">
        <v>1563</v>
      </c>
      <c r="L27" s="447">
        <v>1259</v>
      </c>
      <c r="M27" s="447">
        <v>1228</v>
      </c>
      <c r="N27" s="447">
        <v>31</v>
      </c>
      <c r="O27" s="447">
        <v>304</v>
      </c>
      <c r="P27" s="447">
        <v>0</v>
      </c>
      <c r="Q27" s="447">
        <v>1</v>
      </c>
      <c r="R27" s="449">
        <v>1</v>
      </c>
      <c r="S27" s="447">
        <v>0</v>
      </c>
      <c r="T27" s="447">
        <v>303</v>
      </c>
      <c r="U27" s="447">
        <v>0</v>
      </c>
      <c r="V27" s="447">
        <v>303</v>
      </c>
      <c r="W27" s="447">
        <v>0</v>
      </c>
      <c r="X27" s="447">
        <v>119</v>
      </c>
      <c r="Y27" s="447">
        <v>119</v>
      </c>
      <c r="Z27" s="447">
        <v>23</v>
      </c>
      <c r="AA27" s="447">
        <v>96</v>
      </c>
      <c r="AB27" s="449">
        <v>0</v>
      </c>
      <c r="AC27" s="447">
        <v>0</v>
      </c>
      <c r="AD27" s="447">
        <v>0</v>
      </c>
      <c r="AE27" s="447">
        <v>0</v>
      </c>
      <c r="AF27" s="447">
        <v>0</v>
      </c>
      <c r="AG27" s="447">
        <v>0</v>
      </c>
      <c r="AH27" s="447">
        <v>0</v>
      </c>
      <c r="AI27" s="447">
        <v>0</v>
      </c>
      <c r="AJ27" s="447">
        <v>0</v>
      </c>
      <c r="AK27" s="447">
        <v>1941</v>
      </c>
      <c r="AL27" s="447">
        <v>3</v>
      </c>
      <c r="AM27" s="449">
        <v>3</v>
      </c>
      <c r="AN27" s="447">
        <v>0</v>
      </c>
      <c r="AO27" s="447">
        <v>0</v>
      </c>
      <c r="AP27" s="447">
        <v>0</v>
      </c>
      <c r="AQ27" s="447">
        <v>0</v>
      </c>
      <c r="AR27" s="447">
        <v>0</v>
      </c>
      <c r="AS27" s="447">
        <v>0</v>
      </c>
      <c r="AT27" s="447">
        <v>0</v>
      </c>
      <c r="AU27" s="447">
        <v>0</v>
      </c>
      <c r="AV27" s="447">
        <v>0</v>
      </c>
      <c r="AW27" s="449">
        <v>0</v>
      </c>
      <c r="AX27" s="447">
        <v>0</v>
      </c>
      <c r="AY27" s="447">
        <v>0</v>
      </c>
      <c r="AZ27" s="447">
        <v>0</v>
      </c>
      <c r="BA27" s="447">
        <v>0</v>
      </c>
      <c r="BB27" s="447">
        <v>0</v>
      </c>
      <c r="BC27" s="447">
        <v>0</v>
      </c>
      <c r="BD27" s="447">
        <v>0</v>
      </c>
      <c r="BE27" s="447">
        <v>0</v>
      </c>
      <c r="BF27" s="447">
        <v>0</v>
      </c>
      <c r="BG27" s="449">
        <v>0</v>
      </c>
      <c r="BH27" s="447">
        <v>0</v>
      </c>
      <c r="BI27" s="447">
        <v>0</v>
      </c>
      <c r="BJ27" s="447">
        <v>0</v>
      </c>
      <c r="BK27" s="447">
        <v>0</v>
      </c>
      <c r="BL27" s="447">
        <v>0</v>
      </c>
      <c r="BM27" s="447">
        <v>0</v>
      </c>
      <c r="BN27" s="447">
        <v>0</v>
      </c>
      <c r="BO27" s="447">
        <v>0</v>
      </c>
      <c r="BP27" s="447">
        <v>0</v>
      </c>
      <c r="BQ27" s="449">
        <v>0</v>
      </c>
      <c r="BR27" s="447">
        <v>0</v>
      </c>
      <c r="BS27" s="447">
        <v>0</v>
      </c>
      <c r="BT27" s="447">
        <v>3</v>
      </c>
      <c r="BU27" s="447">
        <v>0</v>
      </c>
      <c r="BV27" s="447">
        <v>0</v>
      </c>
      <c r="BW27" s="447">
        <v>0</v>
      </c>
      <c r="BX27" s="447">
        <v>0</v>
      </c>
      <c r="BY27" s="447">
        <v>0</v>
      </c>
      <c r="BZ27" s="447">
        <v>0</v>
      </c>
      <c r="CA27" s="449">
        <v>0</v>
      </c>
    </row>
    <row r="28" spans="1:79" ht="15" customHeight="1" x14ac:dyDescent="0.15">
      <c r="A28" s="450" t="str">
        <f t="shared" si="0"/>
        <v>20</v>
      </c>
      <c r="B28" s="442" t="s">
        <v>915</v>
      </c>
      <c r="C28" s="443"/>
      <c r="D28" s="444"/>
      <c r="E28" s="445" t="s">
        <v>546</v>
      </c>
      <c r="F28" s="446"/>
      <c r="G28" s="447">
        <v>0</v>
      </c>
      <c r="H28" s="451">
        <v>0</v>
      </c>
      <c r="I28" s="447">
        <v>1</v>
      </c>
      <c r="J28" s="447">
        <v>1</v>
      </c>
      <c r="K28" s="447">
        <v>1</v>
      </c>
      <c r="L28" s="447">
        <v>1</v>
      </c>
      <c r="M28" s="447">
        <v>1</v>
      </c>
      <c r="N28" s="447">
        <v>0</v>
      </c>
      <c r="O28" s="447">
        <v>0</v>
      </c>
      <c r="P28" s="447">
        <v>0</v>
      </c>
      <c r="Q28" s="447">
        <v>0</v>
      </c>
      <c r="R28" s="449">
        <v>0</v>
      </c>
      <c r="S28" s="447">
        <v>0</v>
      </c>
      <c r="T28" s="447">
        <v>0</v>
      </c>
      <c r="U28" s="447">
        <v>0</v>
      </c>
      <c r="V28" s="447">
        <v>0</v>
      </c>
      <c r="W28" s="447">
        <v>0</v>
      </c>
      <c r="X28" s="447">
        <v>0</v>
      </c>
      <c r="Y28" s="447">
        <v>0</v>
      </c>
      <c r="Z28" s="447">
        <v>0</v>
      </c>
      <c r="AA28" s="447">
        <v>0</v>
      </c>
      <c r="AB28" s="449">
        <v>0</v>
      </c>
      <c r="AC28" s="447">
        <v>0</v>
      </c>
      <c r="AD28" s="447">
        <v>0</v>
      </c>
      <c r="AE28" s="447">
        <v>0</v>
      </c>
      <c r="AF28" s="447">
        <v>0</v>
      </c>
      <c r="AG28" s="447">
        <v>0</v>
      </c>
      <c r="AH28" s="447">
        <v>0</v>
      </c>
      <c r="AI28" s="447">
        <v>0</v>
      </c>
      <c r="AJ28" s="447">
        <v>0</v>
      </c>
      <c r="AK28" s="447">
        <v>0</v>
      </c>
      <c r="AL28" s="447">
        <v>0</v>
      </c>
      <c r="AM28" s="449">
        <v>0</v>
      </c>
      <c r="AN28" s="447">
        <v>0</v>
      </c>
      <c r="AO28" s="447">
        <v>0</v>
      </c>
      <c r="AP28" s="447">
        <v>0</v>
      </c>
      <c r="AQ28" s="447">
        <v>0</v>
      </c>
      <c r="AR28" s="447">
        <v>0</v>
      </c>
      <c r="AS28" s="447">
        <v>0</v>
      </c>
      <c r="AT28" s="447">
        <v>0</v>
      </c>
      <c r="AU28" s="447">
        <v>0</v>
      </c>
      <c r="AV28" s="447">
        <v>0</v>
      </c>
      <c r="AW28" s="449">
        <v>0</v>
      </c>
      <c r="AX28" s="447">
        <v>0</v>
      </c>
      <c r="AY28" s="447">
        <v>0</v>
      </c>
      <c r="AZ28" s="447">
        <v>0</v>
      </c>
      <c r="BA28" s="447">
        <v>0</v>
      </c>
      <c r="BB28" s="447">
        <v>0</v>
      </c>
      <c r="BC28" s="447">
        <v>0</v>
      </c>
      <c r="BD28" s="447">
        <v>0</v>
      </c>
      <c r="BE28" s="447">
        <v>0</v>
      </c>
      <c r="BF28" s="447">
        <v>0</v>
      </c>
      <c r="BG28" s="449">
        <v>0</v>
      </c>
      <c r="BH28" s="447">
        <v>0</v>
      </c>
      <c r="BI28" s="447">
        <v>0</v>
      </c>
      <c r="BJ28" s="447">
        <v>0</v>
      </c>
      <c r="BK28" s="447">
        <v>0</v>
      </c>
      <c r="BL28" s="447">
        <v>0</v>
      </c>
      <c r="BM28" s="447">
        <v>0</v>
      </c>
      <c r="BN28" s="447">
        <v>0</v>
      </c>
      <c r="BO28" s="447">
        <v>0</v>
      </c>
      <c r="BP28" s="447">
        <v>0</v>
      </c>
      <c r="BQ28" s="449">
        <v>0</v>
      </c>
      <c r="BR28" s="447">
        <v>0</v>
      </c>
      <c r="BS28" s="447">
        <v>0</v>
      </c>
      <c r="BT28" s="447">
        <v>0</v>
      </c>
      <c r="BU28" s="447">
        <v>0</v>
      </c>
      <c r="BV28" s="447">
        <v>0</v>
      </c>
      <c r="BW28" s="447">
        <v>0</v>
      </c>
      <c r="BX28" s="447">
        <v>0</v>
      </c>
      <c r="BY28" s="447">
        <v>0</v>
      </c>
      <c r="BZ28" s="447">
        <v>0</v>
      </c>
      <c r="CA28" s="449">
        <v>0</v>
      </c>
    </row>
    <row r="29" spans="1:79" ht="15" customHeight="1" x14ac:dyDescent="0.15">
      <c r="A29" s="450" t="str">
        <f t="shared" si="0"/>
        <v>20</v>
      </c>
      <c r="B29" s="442" t="s">
        <v>916</v>
      </c>
      <c r="C29" s="443"/>
      <c r="D29" s="444"/>
      <c r="E29" s="445" t="s">
        <v>547</v>
      </c>
      <c r="F29" s="446"/>
      <c r="G29" s="447">
        <v>0</v>
      </c>
      <c r="H29" s="451">
        <v>0</v>
      </c>
      <c r="I29" s="447">
        <v>0</v>
      </c>
      <c r="J29" s="447">
        <v>0</v>
      </c>
      <c r="K29" s="447">
        <v>0</v>
      </c>
      <c r="L29" s="447">
        <v>0</v>
      </c>
      <c r="M29" s="447">
        <v>0</v>
      </c>
      <c r="N29" s="447">
        <v>0</v>
      </c>
      <c r="O29" s="447">
        <v>0</v>
      </c>
      <c r="P29" s="447">
        <v>0</v>
      </c>
      <c r="Q29" s="447">
        <v>0</v>
      </c>
      <c r="R29" s="449">
        <v>0</v>
      </c>
      <c r="S29" s="447">
        <v>0</v>
      </c>
      <c r="T29" s="447">
        <v>0</v>
      </c>
      <c r="U29" s="447">
        <v>0</v>
      </c>
      <c r="V29" s="447">
        <v>0</v>
      </c>
      <c r="W29" s="447">
        <v>0</v>
      </c>
      <c r="X29" s="447">
        <v>0</v>
      </c>
      <c r="Y29" s="447">
        <v>0</v>
      </c>
      <c r="Z29" s="447">
        <v>0</v>
      </c>
      <c r="AA29" s="447">
        <v>0</v>
      </c>
      <c r="AB29" s="449">
        <v>0</v>
      </c>
      <c r="AC29" s="447">
        <v>0</v>
      </c>
      <c r="AD29" s="447">
        <v>0</v>
      </c>
      <c r="AE29" s="447">
        <v>0</v>
      </c>
      <c r="AF29" s="447">
        <v>0</v>
      </c>
      <c r="AG29" s="447">
        <v>0</v>
      </c>
      <c r="AH29" s="447">
        <v>0</v>
      </c>
      <c r="AI29" s="447">
        <v>0</v>
      </c>
      <c r="AJ29" s="447">
        <v>0</v>
      </c>
      <c r="AK29" s="447">
        <v>0</v>
      </c>
      <c r="AL29" s="447">
        <v>0</v>
      </c>
      <c r="AM29" s="449">
        <v>0</v>
      </c>
      <c r="AN29" s="447">
        <v>0</v>
      </c>
      <c r="AO29" s="447">
        <v>0</v>
      </c>
      <c r="AP29" s="447">
        <v>0</v>
      </c>
      <c r="AQ29" s="447">
        <v>0</v>
      </c>
      <c r="AR29" s="447">
        <v>0</v>
      </c>
      <c r="AS29" s="447">
        <v>0</v>
      </c>
      <c r="AT29" s="447">
        <v>0</v>
      </c>
      <c r="AU29" s="447">
        <v>0</v>
      </c>
      <c r="AV29" s="447">
        <v>0</v>
      </c>
      <c r="AW29" s="449">
        <v>0</v>
      </c>
      <c r="AX29" s="447">
        <v>0</v>
      </c>
      <c r="AY29" s="447">
        <v>0</v>
      </c>
      <c r="AZ29" s="447">
        <v>0</v>
      </c>
      <c r="BA29" s="447">
        <v>0</v>
      </c>
      <c r="BB29" s="447">
        <v>0</v>
      </c>
      <c r="BC29" s="447">
        <v>0</v>
      </c>
      <c r="BD29" s="447">
        <v>0</v>
      </c>
      <c r="BE29" s="447">
        <v>0</v>
      </c>
      <c r="BF29" s="447">
        <v>0</v>
      </c>
      <c r="BG29" s="449">
        <v>0</v>
      </c>
      <c r="BH29" s="447">
        <v>0</v>
      </c>
      <c r="BI29" s="447">
        <v>0</v>
      </c>
      <c r="BJ29" s="447">
        <v>0</v>
      </c>
      <c r="BK29" s="447">
        <v>0</v>
      </c>
      <c r="BL29" s="447">
        <v>0</v>
      </c>
      <c r="BM29" s="447">
        <v>0</v>
      </c>
      <c r="BN29" s="447">
        <v>0</v>
      </c>
      <c r="BO29" s="447">
        <v>0</v>
      </c>
      <c r="BP29" s="447">
        <v>0</v>
      </c>
      <c r="BQ29" s="449">
        <v>0</v>
      </c>
      <c r="BR29" s="447">
        <v>0</v>
      </c>
      <c r="BS29" s="447">
        <v>0</v>
      </c>
      <c r="BT29" s="447">
        <v>0</v>
      </c>
      <c r="BU29" s="447">
        <v>0</v>
      </c>
      <c r="BV29" s="447">
        <v>0</v>
      </c>
      <c r="BW29" s="447">
        <v>0</v>
      </c>
      <c r="BX29" s="447">
        <v>0</v>
      </c>
      <c r="BY29" s="447">
        <v>0</v>
      </c>
      <c r="BZ29" s="447">
        <v>0</v>
      </c>
      <c r="CA29" s="449">
        <v>0</v>
      </c>
    </row>
    <row r="30" spans="1:79" ht="24" customHeight="1" x14ac:dyDescent="0.15">
      <c r="A30" s="450" t="str">
        <f t="shared" si="0"/>
        <v>20</v>
      </c>
      <c r="B30" s="442" t="s">
        <v>917</v>
      </c>
      <c r="C30" s="443"/>
      <c r="D30" s="444"/>
      <c r="E30" s="445" t="s">
        <v>918</v>
      </c>
      <c r="F30" s="446"/>
      <c r="G30" s="447">
        <v>0</v>
      </c>
      <c r="H30" s="451">
        <v>0</v>
      </c>
      <c r="I30" s="447">
        <v>0</v>
      </c>
      <c r="J30" s="447">
        <v>0</v>
      </c>
      <c r="K30" s="447">
        <v>0</v>
      </c>
      <c r="L30" s="447">
        <v>0</v>
      </c>
      <c r="M30" s="447">
        <v>0</v>
      </c>
      <c r="N30" s="447">
        <v>0</v>
      </c>
      <c r="O30" s="447">
        <v>0</v>
      </c>
      <c r="P30" s="447">
        <v>0</v>
      </c>
      <c r="Q30" s="447">
        <v>0</v>
      </c>
      <c r="R30" s="449">
        <v>0</v>
      </c>
      <c r="S30" s="447">
        <v>0</v>
      </c>
      <c r="T30" s="447">
        <v>0</v>
      </c>
      <c r="U30" s="447">
        <v>0</v>
      </c>
      <c r="V30" s="447">
        <v>0</v>
      </c>
      <c r="W30" s="447">
        <v>0</v>
      </c>
      <c r="X30" s="447">
        <v>0</v>
      </c>
      <c r="Y30" s="447">
        <v>0</v>
      </c>
      <c r="Z30" s="447">
        <v>0</v>
      </c>
      <c r="AA30" s="447">
        <v>0</v>
      </c>
      <c r="AB30" s="449">
        <v>0</v>
      </c>
      <c r="AC30" s="447">
        <v>0</v>
      </c>
      <c r="AD30" s="447">
        <v>0</v>
      </c>
      <c r="AE30" s="447">
        <v>0</v>
      </c>
      <c r="AF30" s="447">
        <v>0</v>
      </c>
      <c r="AG30" s="447">
        <v>0</v>
      </c>
      <c r="AH30" s="447">
        <v>0</v>
      </c>
      <c r="AI30" s="447">
        <v>0</v>
      </c>
      <c r="AJ30" s="447">
        <v>0</v>
      </c>
      <c r="AK30" s="447">
        <v>0</v>
      </c>
      <c r="AL30" s="447">
        <v>0</v>
      </c>
      <c r="AM30" s="449">
        <v>0</v>
      </c>
      <c r="AN30" s="447">
        <v>0</v>
      </c>
      <c r="AO30" s="447">
        <v>0</v>
      </c>
      <c r="AP30" s="447">
        <v>0</v>
      </c>
      <c r="AQ30" s="447">
        <v>0</v>
      </c>
      <c r="AR30" s="447">
        <v>0</v>
      </c>
      <c r="AS30" s="447">
        <v>0</v>
      </c>
      <c r="AT30" s="447">
        <v>0</v>
      </c>
      <c r="AU30" s="447">
        <v>0</v>
      </c>
      <c r="AV30" s="447">
        <v>0</v>
      </c>
      <c r="AW30" s="449">
        <v>0</v>
      </c>
      <c r="AX30" s="447">
        <v>0</v>
      </c>
      <c r="AY30" s="447">
        <v>0</v>
      </c>
      <c r="AZ30" s="447">
        <v>0</v>
      </c>
      <c r="BA30" s="447">
        <v>0</v>
      </c>
      <c r="BB30" s="447">
        <v>0</v>
      </c>
      <c r="BC30" s="447">
        <v>0</v>
      </c>
      <c r="BD30" s="447">
        <v>0</v>
      </c>
      <c r="BE30" s="447">
        <v>0</v>
      </c>
      <c r="BF30" s="447">
        <v>0</v>
      </c>
      <c r="BG30" s="449">
        <v>0</v>
      </c>
      <c r="BH30" s="447">
        <v>0</v>
      </c>
      <c r="BI30" s="447">
        <v>0</v>
      </c>
      <c r="BJ30" s="447">
        <v>0</v>
      </c>
      <c r="BK30" s="447">
        <v>0</v>
      </c>
      <c r="BL30" s="447">
        <v>0</v>
      </c>
      <c r="BM30" s="447">
        <v>0</v>
      </c>
      <c r="BN30" s="447">
        <v>0</v>
      </c>
      <c r="BO30" s="447">
        <v>0</v>
      </c>
      <c r="BP30" s="447">
        <v>0</v>
      </c>
      <c r="BQ30" s="449">
        <v>0</v>
      </c>
      <c r="BR30" s="447">
        <v>0</v>
      </c>
      <c r="BS30" s="447">
        <v>0</v>
      </c>
      <c r="BT30" s="447">
        <v>0</v>
      </c>
      <c r="BU30" s="447">
        <v>0</v>
      </c>
      <c r="BV30" s="447">
        <v>0</v>
      </c>
      <c r="BW30" s="447">
        <v>0</v>
      </c>
      <c r="BX30" s="447">
        <v>0</v>
      </c>
      <c r="BY30" s="447">
        <v>0</v>
      </c>
      <c r="BZ30" s="447">
        <v>0</v>
      </c>
      <c r="CA30" s="449">
        <v>0</v>
      </c>
    </row>
    <row r="31" spans="1:79" ht="15" customHeight="1" x14ac:dyDescent="0.15">
      <c r="A31" s="450" t="str">
        <f t="shared" si="0"/>
        <v>20</v>
      </c>
      <c r="B31" s="442" t="s">
        <v>919</v>
      </c>
      <c r="C31" s="443"/>
      <c r="D31" s="444"/>
      <c r="E31" s="445" t="s">
        <v>920</v>
      </c>
      <c r="F31" s="446"/>
      <c r="G31" s="447">
        <v>16725</v>
      </c>
      <c r="H31" s="451">
        <v>1725</v>
      </c>
      <c r="I31" s="447">
        <v>275869</v>
      </c>
      <c r="J31" s="447">
        <v>173021</v>
      </c>
      <c r="K31" s="447">
        <v>110438</v>
      </c>
      <c r="L31" s="447">
        <v>61490</v>
      </c>
      <c r="M31" s="447">
        <v>58702</v>
      </c>
      <c r="N31" s="447">
        <v>2788</v>
      </c>
      <c r="O31" s="447">
        <v>48948</v>
      </c>
      <c r="P31" s="447">
        <v>786</v>
      </c>
      <c r="Q31" s="447">
        <v>29971</v>
      </c>
      <c r="R31" s="449">
        <v>28371</v>
      </c>
      <c r="S31" s="447">
        <v>1600</v>
      </c>
      <c r="T31" s="447">
        <v>16948</v>
      </c>
      <c r="U31" s="447">
        <v>8952</v>
      </c>
      <c r="V31" s="447">
        <v>7996</v>
      </c>
      <c r="W31" s="447">
        <v>1243</v>
      </c>
      <c r="X31" s="447">
        <v>62583</v>
      </c>
      <c r="Y31" s="447">
        <v>3532</v>
      </c>
      <c r="Z31" s="447">
        <v>190</v>
      </c>
      <c r="AA31" s="447">
        <v>3342</v>
      </c>
      <c r="AB31" s="449">
        <v>59051</v>
      </c>
      <c r="AC31" s="447">
        <v>847</v>
      </c>
      <c r="AD31" s="447">
        <v>2250</v>
      </c>
      <c r="AE31" s="447">
        <v>1348</v>
      </c>
      <c r="AF31" s="447">
        <v>6538</v>
      </c>
      <c r="AG31" s="447">
        <v>12855</v>
      </c>
      <c r="AH31" s="447">
        <v>13687</v>
      </c>
      <c r="AI31" s="447">
        <v>21006</v>
      </c>
      <c r="AJ31" s="447">
        <v>520</v>
      </c>
      <c r="AK31" s="447">
        <v>62521</v>
      </c>
      <c r="AL31" s="447">
        <v>40327</v>
      </c>
      <c r="AM31" s="449">
        <v>21605</v>
      </c>
      <c r="AN31" s="447">
        <v>16495</v>
      </c>
      <c r="AO31" s="447">
        <v>16403</v>
      </c>
      <c r="AP31" s="447">
        <v>12762</v>
      </c>
      <c r="AQ31" s="447">
        <v>1067</v>
      </c>
      <c r="AR31" s="447">
        <v>169</v>
      </c>
      <c r="AS31" s="447">
        <v>2508</v>
      </c>
      <c r="AT31" s="447">
        <v>8443</v>
      </c>
      <c r="AU31" s="447">
        <v>466</v>
      </c>
      <c r="AV31" s="447">
        <v>20</v>
      </c>
      <c r="AW31" s="449">
        <v>89</v>
      </c>
      <c r="AX31" s="447">
        <v>3641</v>
      </c>
      <c r="AY31" s="447">
        <v>3308</v>
      </c>
      <c r="AZ31" s="447">
        <v>2494</v>
      </c>
      <c r="BA31" s="447">
        <v>72</v>
      </c>
      <c r="BB31" s="447">
        <v>559</v>
      </c>
      <c r="BC31" s="447">
        <v>183</v>
      </c>
      <c r="BD31" s="447">
        <v>333</v>
      </c>
      <c r="BE31" s="447">
        <v>271</v>
      </c>
      <c r="BF31" s="447">
        <v>62</v>
      </c>
      <c r="BG31" s="449">
        <v>92</v>
      </c>
      <c r="BH31" s="447">
        <v>3401</v>
      </c>
      <c r="BI31" s="447">
        <v>836</v>
      </c>
      <c r="BJ31" s="447">
        <v>650</v>
      </c>
      <c r="BK31" s="447">
        <v>120</v>
      </c>
      <c r="BL31" s="447">
        <v>12</v>
      </c>
      <c r="BM31" s="447">
        <v>54</v>
      </c>
      <c r="BN31" s="447">
        <v>920</v>
      </c>
      <c r="BO31" s="447">
        <v>495</v>
      </c>
      <c r="BP31" s="447">
        <v>315</v>
      </c>
      <c r="BQ31" s="449">
        <v>18</v>
      </c>
      <c r="BR31" s="447">
        <v>753</v>
      </c>
      <c r="BS31" s="447">
        <v>64</v>
      </c>
      <c r="BT31" s="447">
        <v>1709</v>
      </c>
      <c r="BU31" s="447">
        <v>18722</v>
      </c>
      <c r="BV31" s="447">
        <v>2657</v>
      </c>
      <c r="BW31" s="447">
        <v>657</v>
      </c>
      <c r="BX31" s="447">
        <v>120</v>
      </c>
      <c r="BY31" s="447">
        <v>6190</v>
      </c>
      <c r="BZ31" s="447">
        <v>3547</v>
      </c>
      <c r="CA31" s="449">
        <v>5551</v>
      </c>
    </row>
    <row r="32" spans="1:79" ht="15" customHeight="1" x14ac:dyDescent="0.15">
      <c r="A32" s="450" t="str">
        <f t="shared" si="0"/>
        <v>21</v>
      </c>
      <c r="B32" s="442" t="s">
        <v>921</v>
      </c>
      <c r="C32" s="443"/>
      <c r="D32" s="444"/>
      <c r="E32" s="445" t="s">
        <v>548</v>
      </c>
      <c r="F32" s="446"/>
      <c r="G32" s="447">
        <v>5210</v>
      </c>
      <c r="H32" s="451">
        <v>12576</v>
      </c>
      <c r="I32" s="447">
        <v>260186</v>
      </c>
      <c r="J32" s="447">
        <v>68573</v>
      </c>
      <c r="K32" s="447">
        <v>27052</v>
      </c>
      <c r="L32" s="447">
        <v>4167</v>
      </c>
      <c r="M32" s="447">
        <v>4042</v>
      </c>
      <c r="N32" s="447">
        <v>125</v>
      </c>
      <c r="O32" s="447">
        <v>22885</v>
      </c>
      <c r="P32" s="447">
        <v>389</v>
      </c>
      <c r="Q32" s="447">
        <v>16252</v>
      </c>
      <c r="R32" s="449">
        <v>16164</v>
      </c>
      <c r="S32" s="447">
        <v>88</v>
      </c>
      <c r="T32" s="447">
        <v>5716</v>
      </c>
      <c r="U32" s="447">
        <v>3705</v>
      </c>
      <c r="V32" s="447">
        <v>2011</v>
      </c>
      <c r="W32" s="447">
        <v>528</v>
      </c>
      <c r="X32" s="447">
        <v>41521</v>
      </c>
      <c r="Y32" s="447">
        <v>637</v>
      </c>
      <c r="Z32" s="447">
        <v>106</v>
      </c>
      <c r="AA32" s="447">
        <v>531</v>
      </c>
      <c r="AB32" s="449">
        <v>40884</v>
      </c>
      <c r="AC32" s="447">
        <v>500</v>
      </c>
      <c r="AD32" s="447">
        <v>1931</v>
      </c>
      <c r="AE32" s="447">
        <v>1625</v>
      </c>
      <c r="AF32" s="447">
        <v>2762</v>
      </c>
      <c r="AG32" s="447">
        <v>12367</v>
      </c>
      <c r="AH32" s="447">
        <v>6375</v>
      </c>
      <c r="AI32" s="447">
        <v>14895</v>
      </c>
      <c r="AJ32" s="447">
        <v>429</v>
      </c>
      <c r="AK32" s="447">
        <v>19480</v>
      </c>
      <c r="AL32" s="447">
        <v>172133</v>
      </c>
      <c r="AM32" s="449">
        <v>132948</v>
      </c>
      <c r="AN32" s="447">
        <v>72577</v>
      </c>
      <c r="AO32" s="447">
        <v>71924</v>
      </c>
      <c r="AP32" s="447">
        <v>60586</v>
      </c>
      <c r="AQ32" s="447">
        <v>36730</v>
      </c>
      <c r="AR32" s="447">
        <v>627</v>
      </c>
      <c r="AS32" s="447">
        <v>1569</v>
      </c>
      <c r="AT32" s="447">
        <v>15913</v>
      </c>
      <c r="AU32" s="447">
        <v>5610</v>
      </c>
      <c r="AV32" s="447">
        <v>54</v>
      </c>
      <c r="AW32" s="449">
        <v>83</v>
      </c>
      <c r="AX32" s="447">
        <v>11338</v>
      </c>
      <c r="AY32" s="447">
        <v>9898</v>
      </c>
      <c r="AZ32" s="447">
        <v>6782</v>
      </c>
      <c r="BA32" s="447">
        <v>666</v>
      </c>
      <c r="BB32" s="447">
        <v>2388</v>
      </c>
      <c r="BC32" s="447">
        <v>62</v>
      </c>
      <c r="BD32" s="447">
        <v>1440</v>
      </c>
      <c r="BE32" s="447">
        <v>1161</v>
      </c>
      <c r="BF32" s="447">
        <v>279</v>
      </c>
      <c r="BG32" s="449">
        <v>653</v>
      </c>
      <c r="BH32" s="447">
        <v>40229</v>
      </c>
      <c r="BI32" s="447">
        <v>17835</v>
      </c>
      <c r="BJ32" s="447">
        <v>12840</v>
      </c>
      <c r="BK32" s="447">
        <v>2486</v>
      </c>
      <c r="BL32" s="447">
        <v>723</v>
      </c>
      <c r="BM32" s="447">
        <v>1786</v>
      </c>
      <c r="BN32" s="447">
        <v>7539</v>
      </c>
      <c r="BO32" s="447">
        <v>5615</v>
      </c>
      <c r="BP32" s="447">
        <v>2156</v>
      </c>
      <c r="BQ32" s="449">
        <v>1865</v>
      </c>
      <c r="BR32" s="447">
        <v>627</v>
      </c>
      <c r="BS32" s="447">
        <v>4592</v>
      </c>
      <c r="BT32" s="447">
        <v>20142</v>
      </c>
      <c r="BU32" s="447">
        <v>39185</v>
      </c>
      <c r="BV32" s="447">
        <v>6842</v>
      </c>
      <c r="BW32" s="447">
        <v>2189</v>
      </c>
      <c r="BX32" s="447">
        <v>305</v>
      </c>
      <c r="BY32" s="447">
        <v>5215</v>
      </c>
      <c r="BZ32" s="447">
        <v>11160</v>
      </c>
      <c r="CA32" s="449">
        <v>13474</v>
      </c>
    </row>
    <row r="33" spans="1:79" ht="15" customHeight="1" x14ac:dyDescent="0.15">
      <c r="A33" s="450" t="str">
        <f t="shared" si="0"/>
        <v>21</v>
      </c>
      <c r="B33" s="442" t="s">
        <v>922</v>
      </c>
      <c r="C33" s="443"/>
      <c r="D33" s="444"/>
      <c r="E33" s="445" t="s">
        <v>549</v>
      </c>
      <c r="F33" s="446"/>
      <c r="G33" s="447">
        <v>60</v>
      </c>
      <c r="H33" s="451">
        <v>51</v>
      </c>
      <c r="I33" s="447">
        <v>464516</v>
      </c>
      <c r="J33" s="447">
        <v>21863</v>
      </c>
      <c r="K33" s="447">
        <v>3327</v>
      </c>
      <c r="L33" s="447">
        <v>3</v>
      </c>
      <c r="M33" s="447">
        <v>0</v>
      </c>
      <c r="N33" s="447">
        <v>3</v>
      </c>
      <c r="O33" s="447">
        <v>3324</v>
      </c>
      <c r="P33" s="447">
        <v>56</v>
      </c>
      <c r="Q33" s="447">
        <v>2153</v>
      </c>
      <c r="R33" s="449">
        <v>2129</v>
      </c>
      <c r="S33" s="447">
        <v>24</v>
      </c>
      <c r="T33" s="447">
        <v>1098</v>
      </c>
      <c r="U33" s="447">
        <v>419</v>
      </c>
      <c r="V33" s="447">
        <v>679</v>
      </c>
      <c r="W33" s="447">
        <v>17</v>
      </c>
      <c r="X33" s="447">
        <v>18536</v>
      </c>
      <c r="Y33" s="447">
        <v>248</v>
      </c>
      <c r="Z33" s="447">
        <v>75</v>
      </c>
      <c r="AA33" s="447">
        <v>173</v>
      </c>
      <c r="AB33" s="449">
        <v>18288</v>
      </c>
      <c r="AC33" s="447">
        <v>489</v>
      </c>
      <c r="AD33" s="447">
        <v>185</v>
      </c>
      <c r="AE33" s="447">
        <v>2993</v>
      </c>
      <c r="AF33" s="447">
        <v>577</v>
      </c>
      <c r="AG33" s="447">
        <v>2509</v>
      </c>
      <c r="AH33" s="447">
        <v>8050</v>
      </c>
      <c r="AI33" s="447">
        <v>3292</v>
      </c>
      <c r="AJ33" s="447">
        <v>193</v>
      </c>
      <c r="AK33" s="447">
        <v>224</v>
      </c>
      <c r="AL33" s="447">
        <v>442429</v>
      </c>
      <c r="AM33" s="449">
        <v>337479</v>
      </c>
      <c r="AN33" s="447">
        <v>274116</v>
      </c>
      <c r="AO33" s="447">
        <v>268182</v>
      </c>
      <c r="AP33" s="447">
        <v>214423</v>
      </c>
      <c r="AQ33" s="447">
        <v>45455</v>
      </c>
      <c r="AR33" s="447">
        <v>23012</v>
      </c>
      <c r="AS33" s="447">
        <v>861</v>
      </c>
      <c r="AT33" s="447">
        <v>131536</v>
      </c>
      <c r="AU33" s="447">
        <v>12492</v>
      </c>
      <c r="AV33" s="447">
        <v>971</v>
      </c>
      <c r="AW33" s="449">
        <v>96</v>
      </c>
      <c r="AX33" s="447">
        <v>53759</v>
      </c>
      <c r="AY33" s="447">
        <v>47451</v>
      </c>
      <c r="AZ33" s="447">
        <v>22042</v>
      </c>
      <c r="BA33" s="447">
        <v>2613</v>
      </c>
      <c r="BB33" s="447">
        <v>20559</v>
      </c>
      <c r="BC33" s="447">
        <v>2237</v>
      </c>
      <c r="BD33" s="447">
        <v>6308</v>
      </c>
      <c r="BE33" s="447">
        <v>5136</v>
      </c>
      <c r="BF33" s="447">
        <v>1172</v>
      </c>
      <c r="BG33" s="449">
        <v>5934</v>
      </c>
      <c r="BH33" s="447">
        <v>56074</v>
      </c>
      <c r="BI33" s="447">
        <v>9001</v>
      </c>
      <c r="BJ33" s="447">
        <v>7051</v>
      </c>
      <c r="BK33" s="447">
        <v>1456</v>
      </c>
      <c r="BL33" s="447">
        <v>284</v>
      </c>
      <c r="BM33" s="447">
        <v>210</v>
      </c>
      <c r="BN33" s="447">
        <v>20611</v>
      </c>
      <c r="BO33" s="447">
        <v>9881</v>
      </c>
      <c r="BP33" s="447">
        <v>6498</v>
      </c>
      <c r="BQ33" s="449">
        <v>1407</v>
      </c>
      <c r="BR33" s="447">
        <v>2845</v>
      </c>
      <c r="BS33" s="447">
        <v>5831</v>
      </c>
      <c r="BT33" s="447">
        <v>7289</v>
      </c>
      <c r="BU33" s="447">
        <v>104950</v>
      </c>
      <c r="BV33" s="447">
        <v>2070</v>
      </c>
      <c r="BW33" s="447">
        <v>4213</v>
      </c>
      <c r="BX33" s="447">
        <v>257</v>
      </c>
      <c r="BY33" s="447">
        <v>22530</v>
      </c>
      <c r="BZ33" s="447">
        <v>16112</v>
      </c>
      <c r="CA33" s="449">
        <v>59768</v>
      </c>
    </row>
    <row r="34" spans="1:79" ht="15" customHeight="1" x14ac:dyDescent="0.15">
      <c r="A34" s="450" t="str">
        <f t="shared" si="0"/>
        <v>22</v>
      </c>
      <c r="B34" s="442" t="s">
        <v>923</v>
      </c>
      <c r="C34" s="443"/>
      <c r="D34" s="444"/>
      <c r="E34" s="445" t="s">
        <v>550</v>
      </c>
      <c r="F34" s="446"/>
      <c r="G34" s="447">
        <v>31452</v>
      </c>
      <c r="H34" s="451">
        <v>39979</v>
      </c>
      <c r="I34" s="447">
        <v>660279</v>
      </c>
      <c r="J34" s="447">
        <v>338332</v>
      </c>
      <c r="K34" s="447">
        <v>183268</v>
      </c>
      <c r="L34" s="447">
        <v>96884</v>
      </c>
      <c r="M34" s="447">
        <v>94585</v>
      </c>
      <c r="N34" s="447">
        <v>2299</v>
      </c>
      <c r="O34" s="447">
        <v>86384</v>
      </c>
      <c r="P34" s="447">
        <v>1159</v>
      </c>
      <c r="Q34" s="447">
        <v>47930</v>
      </c>
      <c r="R34" s="449">
        <v>46913</v>
      </c>
      <c r="S34" s="447">
        <v>1017</v>
      </c>
      <c r="T34" s="447">
        <v>36336</v>
      </c>
      <c r="U34" s="447">
        <v>14598</v>
      </c>
      <c r="V34" s="447">
        <v>21738</v>
      </c>
      <c r="W34" s="447">
        <v>959</v>
      </c>
      <c r="X34" s="447">
        <v>155064</v>
      </c>
      <c r="Y34" s="447">
        <v>7078</v>
      </c>
      <c r="Z34" s="447">
        <v>474</v>
      </c>
      <c r="AA34" s="447">
        <v>6604</v>
      </c>
      <c r="AB34" s="449">
        <v>147986</v>
      </c>
      <c r="AC34" s="447">
        <v>1337</v>
      </c>
      <c r="AD34" s="447">
        <v>6472</v>
      </c>
      <c r="AE34" s="447">
        <v>1748</v>
      </c>
      <c r="AF34" s="447">
        <v>11512</v>
      </c>
      <c r="AG34" s="447">
        <v>40694</v>
      </c>
      <c r="AH34" s="447">
        <v>21739</v>
      </c>
      <c r="AI34" s="447">
        <v>63073</v>
      </c>
      <c r="AJ34" s="447">
        <v>1411</v>
      </c>
      <c r="AK34" s="447">
        <v>117610</v>
      </c>
      <c r="AL34" s="447">
        <v>204337</v>
      </c>
      <c r="AM34" s="449">
        <v>110857</v>
      </c>
      <c r="AN34" s="447">
        <v>49181</v>
      </c>
      <c r="AO34" s="447">
        <v>46721</v>
      </c>
      <c r="AP34" s="447">
        <v>37562</v>
      </c>
      <c r="AQ34" s="447">
        <v>21483</v>
      </c>
      <c r="AR34" s="447">
        <v>318</v>
      </c>
      <c r="AS34" s="447">
        <v>2894</v>
      </c>
      <c r="AT34" s="447">
        <v>8593</v>
      </c>
      <c r="AU34" s="447">
        <v>3482</v>
      </c>
      <c r="AV34" s="447">
        <v>152</v>
      </c>
      <c r="AW34" s="449">
        <v>640</v>
      </c>
      <c r="AX34" s="447">
        <v>9159</v>
      </c>
      <c r="AY34" s="447">
        <v>8197</v>
      </c>
      <c r="AZ34" s="447">
        <v>7027</v>
      </c>
      <c r="BA34" s="447">
        <v>322</v>
      </c>
      <c r="BB34" s="447">
        <v>812</v>
      </c>
      <c r="BC34" s="447">
        <v>36</v>
      </c>
      <c r="BD34" s="447">
        <v>962</v>
      </c>
      <c r="BE34" s="447">
        <v>783</v>
      </c>
      <c r="BF34" s="447">
        <v>179</v>
      </c>
      <c r="BG34" s="449">
        <v>2460</v>
      </c>
      <c r="BH34" s="447">
        <v>48332</v>
      </c>
      <c r="BI34" s="447">
        <v>5549</v>
      </c>
      <c r="BJ34" s="447">
        <v>3438</v>
      </c>
      <c r="BK34" s="447">
        <v>861</v>
      </c>
      <c r="BL34" s="447">
        <v>248</v>
      </c>
      <c r="BM34" s="447">
        <v>1002</v>
      </c>
      <c r="BN34" s="447">
        <v>30069</v>
      </c>
      <c r="BO34" s="447">
        <v>4338</v>
      </c>
      <c r="BP34" s="447">
        <v>582</v>
      </c>
      <c r="BQ34" s="449">
        <v>2345</v>
      </c>
      <c r="BR34" s="447">
        <v>2791</v>
      </c>
      <c r="BS34" s="447">
        <v>2658</v>
      </c>
      <c r="BT34" s="447">
        <v>13344</v>
      </c>
      <c r="BU34" s="447">
        <v>93480</v>
      </c>
      <c r="BV34" s="447">
        <v>16641</v>
      </c>
      <c r="BW34" s="447">
        <v>5622</v>
      </c>
      <c r="BX34" s="447">
        <v>3507</v>
      </c>
      <c r="BY34" s="447">
        <v>16902</v>
      </c>
      <c r="BZ34" s="447">
        <v>18486</v>
      </c>
      <c r="CA34" s="449">
        <v>32322</v>
      </c>
    </row>
    <row r="35" spans="1:79" ht="24" customHeight="1" x14ac:dyDescent="0.15">
      <c r="A35" s="450" t="str">
        <f t="shared" si="0"/>
        <v>22</v>
      </c>
      <c r="B35" s="442" t="s">
        <v>924</v>
      </c>
      <c r="C35" s="443"/>
      <c r="D35" s="444"/>
      <c r="E35" s="445" t="s">
        <v>551</v>
      </c>
      <c r="F35" s="446"/>
      <c r="G35" s="447">
        <v>195</v>
      </c>
      <c r="H35" s="451">
        <v>2128</v>
      </c>
      <c r="I35" s="447">
        <v>87054</v>
      </c>
      <c r="J35" s="447">
        <v>8737</v>
      </c>
      <c r="K35" s="447">
        <v>4485</v>
      </c>
      <c r="L35" s="447">
        <v>1462</v>
      </c>
      <c r="M35" s="447">
        <v>1390</v>
      </c>
      <c r="N35" s="447">
        <v>72</v>
      </c>
      <c r="O35" s="447">
        <v>3023</v>
      </c>
      <c r="P35" s="447">
        <v>22</v>
      </c>
      <c r="Q35" s="447">
        <v>1895</v>
      </c>
      <c r="R35" s="449">
        <v>1882</v>
      </c>
      <c r="S35" s="447">
        <v>13</v>
      </c>
      <c r="T35" s="447">
        <v>1069</v>
      </c>
      <c r="U35" s="447">
        <v>595</v>
      </c>
      <c r="V35" s="447">
        <v>474</v>
      </c>
      <c r="W35" s="447">
        <v>37</v>
      </c>
      <c r="X35" s="447">
        <v>4252</v>
      </c>
      <c r="Y35" s="447">
        <v>92</v>
      </c>
      <c r="Z35" s="447">
        <v>6</v>
      </c>
      <c r="AA35" s="447">
        <v>86</v>
      </c>
      <c r="AB35" s="449">
        <v>4160</v>
      </c>
      <c r="AC35" s="447">
        <v>39</v>
      </c>
      <c r="AD35" s="447">
        <v>128</v>
      </c>
      <c r="AE35" s="447">
        <v>48</v>
      </c>
      <c r="AF35" s="447">
        <v>258</v>
      </c>
      <c r="AG35" s="447">
        <v>1324</v>
      </c>
      <c r="AH35" s="447">
        <v>511</v>
      </c>
      <c r="AI35" s="447">
        <v>1813</v>
      </c>
      <c r="AJ35" s="447">
        <v>39</v>
      </c>
      <c r="AK35" s="447">
        <v>722</v>
      </c>
      <c r="AL35" s="447">
        <v>77595</v>
      </c>
      <c r="AM35" s="449">
        <v>41516</v>
      </c>
      <c r="AN35" s="447">
        <v>24377</v>
      </c>
      <c r="AO35" s="447">
        <v>24322</v>
      </c>
      <c r="AP35" s="447">
        <v>11882</v>
      </c>
      <c r="AQ35" s="447">
        <v>334</v>
      </c>
      <c r="AR35" s="447">
        <v>21</v>
      </c>
      <c r="AS35" s="447">
        <v>5254</v>
      </c>
      <c r="AT35" s="447">
        <v>5922</v>
      </c>
      <c r="AU35" s="447">
        <v>187</v>
      </c>
      <c r="AV35" s="447">
        <v>4</v>
      </c>
      <c r="AW35" s="449">
        <v>160</v>
      </c>
      <c r="AX35" s="447">
        <v>12440</v>
      </c>
      <c r="AY35" s="447">
        <v>12074</v>
      </c>
      <c r="AZ35" s="447">
        <v>10875</v>
      </c>
      <c r="BA35" s="447">
        <v>999</v>
      </c>
      <c r="BB35" s="447">
        <v>7</v>
      </c>
      <c r="BC35" s="447">
        <v>193</v>
      </c>
      <c r="BD35" s="447">
        <v>366</v>
      </c>
      <c r="BE35" s="447">
        <v>297</v>
      </c>
      <c r="BF35" s="447">
        <v>69</v>
      </c>
      <c r="BG35" s="449">
        <v>55</v>
      </c>
      <c r="BH35" s="447">
        <v>16151</v>
      </c>
      <c r="BI35" s="447">
        <v>5631</v>
      </c>
      <c r="BJ35" s="447">
        <v>1970</v>
      </c>
      <c r="BK35" s="447">
        <v>311</v>
      </c>
      <c r="BL35" s="447">
        <v>57</v>
      </c>
      <c r="BM35" s="447">
        <v>3293</v>
      </c>
      <c r="BN35" s="447">
        <v>5127</v>
      </c>
      <c r="BO35" s="447">
        <v>3318</v>
      </c>
      <c r="BP35" s="447">
        <v>477</v>
      </c>
      <c r="BQ35" s="449">
        <v>1156</v>
      </c>
      <c r="BR35" s="447">
        <v>278</v>
      </c>
      <c r="BS35" s="447">
        <v>164</v>
      </c>
      <c r="BT35" s="447">
        <v>988</v>
      </c>
      <c r="BU35" s="447">
        <v>36079</v>
      </c>
      <c r="BV35" s="447">
        <v>8320</v>
      </c>
      <c r="BW35" s="447">
        <v>609</v>
      </c>
      <c r="BX35" s="447">
        <v>261</v>
      </c>
      <c r="BY35" s="447">
        <v>11849</v>
      </c>
      <c r="BZ35" s="447">
        <v>1867</v>
      </c>
      <c r="CA35" s="449">
        <v>13173</v>
      </c>
    </row>
    <row r="36" spans="1:79" ht="15" customHeight="1" x14ac:dyDescent="0.15">
      <c r="A36" s="450" t="str">
        <f t="shared" si="0"/>
        <v>39</v>
      </c>
      <c r="B36" s="442" t="s">
        <v>925</v>
      </c>
      <c r="C36" s="443"/>
      <c r="D36" s="444"/>
      <c r="E36" s="445" t="s">
        <v>926</v>
      </c>
      <c r="F36" s="446"/>
      <c r="G36" s="447">
        <v>6</v>
      </c>
      <c r="H36" s="451">
        <v>140</v>
      </c>
      <c r="I36" s="447">
        <v>726</v>
      </c>
      <c r="J36" s="447">
        <v>86</v>
      </c>
      <c r="K36" s="447">
        <v>45</v>
      </c>
      <c r="L36" s="447">
        <v>23</v>
      </c>
      <c r="M36" s="447">
        <v>22</v>
      </c>
      <c r="N36" s="447">
        <v>1</v>
      </c>
      <c r="O36" s="447">
        <v>22</v>
      </c>
      <c r="P36" s="447">
        <v>0</v>
      </c>
      <c r="Q36" s="447">
        <v>12</v>
      </c>
      <c r="R36" s="449">
        <v>12</v>
      </c>
      <c r="S36" s="447">
        <v>0</v>
      </c>
      <c r="T36" s="447">
        <v>10</v>
      </c>
      <c r="U36" s="447">
        <v>4</v>
      </c>
      <c r="V36" s="447">
        <v>6</v>
      </c>
      <c r="W36" s="447">
        <v>0</v>
      </c>
      <c r="X36" s="447">
        <v>41</v>
      </c>
      <c r="Y36" s="447">
        <v>6</v>
      </c>
      <c r="Z36" s="447">
        <v>0</v>
      </c>
      <c r="AA36" s="447">
        <v>6</v>
      </c>
      <c r="AB36" s="449">
        <v>35</v>
      </c>
      <c r="AC36" s="447">
        <v>0</v>
      </c>
      <c r="AD36" s="447">
        <v>2</v>
      </c>
      <c r="AE36" s="447">
        <v>2</v>
      </c>
      <c r="AF36" s="447">
        <v>3</v>
      </c>
      <c r="AG36" s="447">
        <v>8</v>
      </c>
      <c r="AH36" s="447">
        <v>5</v>
      </c>
      <c r="AI36" s="447">
        <v>15</v>
      </c>
      <c r="AJ36" s="447">
        <v>0</v>
      </c>
      <c r="AK36" s="447">
        <v>25</v>
      </c>
      <c r="AL36" s="447">
        <v>615</v>
      </c>
      <c r="AM36" s="449">
        <v>137</v>
      </c>
      <c r="AN36" s="447">
        <v>92</v>
      </c>
      <c r="AO36" s="447">
        <v>88</v>
      </c>
      <c r="AP36" s="447">
        <v>67</v>
      </c>
      <c r="AQ36" s="447">
        <v>29</v>
      </c>
      <c r="AR36" s="447">
        <v>4</v>
      </c>
      <c r="AS36" s="447">
        <v>6</v>
      </c>
      <c r="AT36" s="447">
        <v>22</v>
      </c>
      <c r="AU36" s="447">
        <v>6</v>
      </c>
      <c r="AV36" s="447">
        <v>0</v>
      </c>
      <c r="AW36" s="449">
        <v>0</v>
      </c>
      <c r="AX36" s="447">
        <v>21</v>
      </c>
      <c r="AY36" s="447">
        <v>19</v>
      </c>
      <c r="AZ36" s="447">
        <v>13</v>
      </c>
      <c r="BA36" s="447">
        <v>4</v>
      </c>
      <c r="BB36" s="447">
        <v>2</v>
      </c>
      <c r="BC36" s="447">
        <v>0</v>
      </c>
      <c r="BD36" s="447">
        <v>2</v>
      </c>
      <c r="BE36" s="447">
        <v>2</v>
      </c>
      <c r="BF36" s="447">
        <v>0</v>
      </c>
      <c r="BG36" s="449">
        <v>4</v>
      </c>
      <c r="BH36" s="447">
        <v>43</v>
      </c>
      <c r="BI36" s="447">
        <v>17</v>
      </c>
      <c r="BJ36" s="447">
        <v>9</v>
      </c>
      <c r="BK36" s="447">
        <v>3</v>
      </c>
      <c r="BL36" s="447">
        <v>1</v>
      </c>
      <c r="BM36" s="447">
        <v>4</v>
      </c>
      <c r="BN36" s="447">
        <v>8</v>
      </c>
      <c r="BO36" s="447">
        <v>5</v>
      </c>
      <c r="BP36" s="447">
        <v>1</v>
      </c>
      <c r="BQ36" s="449">
        <v>2</v>
      </c>
      <c r="BR36" s="447">
        <v>4</v>
      </c>
      <c r="BS36" s="447">
        <v>6</v>
      </c>
      <c r="BT36" s="447">
        <v>2</v>
      </c>
      <c r="BU36" s="447">
        <v>478</v>
      </c>
      <c r="BV36" s="447">
        <v>23</v>
      </c>
      <c r="BW36" s="447">
        <v>2</v>
      </c>
      <c r="BX36" s="447">
        <v>2</v>
      </c>
      <c r="BY36" s="447">
        <v>117</v>
      </c>
      <c r="BZ36" s="447">
        <v>79</v>
      </c>
      <c r="CA36" s="449">
        <v>255</v>
      </c>
    </row>
    <row r="37" spans="1:79" ht="15" customHeight="1" x14ac:dyDescent="0.15">
      <c r="A37" s="450" t="str">
        <f t="shared" si="0"/>
        <v>25</v>
      </c>
      <c r="B37" s="442" t="s">
        <v>927</v>
      </c>
      <c r="C37" s="443"/>
      <c r="D37" s="444"/>
      <c r="E37" s="445" t="s">
        <v>552</v>
      </c>
      <c r="F37" s="446"/>
      <c r="G37" s="447">
        <v>4662</v>
      </c>
      <c r="H37" s="451">
        <v>179</v>
      </c>
      <c r="I37" s="447">
        <v>125470</v>
      </c>
      <c r="J37" s="447">
        <v>106810</v>
      </c>
      <c r="K37" s="447">
        <v>57764</v>
      </c>
      <c r="L37" s="447">
        <v>39840</v>
      </c>
      <c r="M37" s="447">
        <v>36761</v>
      </c>
      <c r="N37" s="447">
        <v>3079</v>
      </c>
      <c r="O37" s="447">
        <v>17924</v>
      </c>
      <c r="P37" s="447">
        <v>180</v>
      </c>
      <c r="Q37" s="447">
        <v>7028</v>
      </c>
      <c r="R37" s="449">
        <v>6463</v>
      </c>
      <c r="S37" s="447">
        <v>565</v>
      </c>
      <c r="T37" s="447">
        <v>10372</v>
      </c>
      <c r="U37" s="447">
        <v>1923</v>
      </c>
      <c r="V37" s="447">
        <v>8449</v>
      </c>
      <c r="W37" s="447">
        <v>344</v>
      </c>
      <c r="X37" s="447">
        <v>49046</v>
      </c>
      <c r="Y37" s="447">
        <v>2575</v>
      </c>
      <c r="Z37" s="447">
        <v>143</v>
      </c>
      <c r="AA37" s="447">
        <v>2432</v>
      </c>
      <c r="AB37" s="449">
        <v>46471</v>
      </c>
      <c r="AC37" s="447">
        <v>344</v>
      </c>
      <c r="AD37" s="447">
        <v>3340</v>
      </c>
      <c r="AE37" s="447">
        <v>290</v>
      </c>
      <c r="AF37" s="447">
        <v>3305</v>
      </c>
      <c r="AG37" s="447">
        <v>9920</v>
      </c>
      <c r="AH37" s="447">
        <v>4220</v>
      </c>
      <c r="AI37" s="447">
        <v>24604</v>
      </c>
      <c r="AJ37" s="447">
        <v>448</v>
      </c>
      <c r="AK37" s="447">
        <v>17431</v>
      </c>
      <c r="AL37" s="447">
        <v>1229</v>
      </c>
      <c r="AM37" s="449">
        <v>614</v>
      </c>
      <c r="AN37" s="447">
        <v>404</v>
      </c>
      <c r="AO37" s="447">
        <v>401</v>
      </c>
      <c r="AP37" s="447">
        <v>370</v>
      </c>
      <c r="AQ37" s="447">
        <v>18</v>
      </c>
      <c r="AR37" s="447">
        <v>9</v>
      </c>
      <c r="AS37" s="447">
        <v>192</v>
      </c>
      <c r="AT37" s="447">
        <v>139</v>
      </c>
      <c r="AU37" s="447">
        <v>12</v>
      </c>
      <c r="AV37" s="447">
        <v>0</v>
      </c>
      <c r="AW37" s="449">
        <v>0</v>
      </c>
      <c r="AX37" s="447">
        <v>31</v>
      </c>
      <c r="AY37" s="447">
        <v>15</v>
      </c>
      <c r="AZ37" s="447">
        <v>5</v>
      </c>
      <c r="BA37" s="447">
        <v>0</v>
      </c>
      <c r="BB37" s="447">
        <v>10</v>
      </c>
      <c r="BC37" s="447">
        <v>0</v>
      </c>
      <c r="BD37" s="447">
        <v>16</v>
      </c>
      <c r="BE37" s="447">
        <v>13</v>
      </c>
      <c r="BF37" s="447">
        <v>3</v>
      </c>
      <c r="BG37" s="449">
        <v>3</v>
      </c>
      <c r="BH37" s="447">
        <v>197</v>
      </c>
      <c r="BI37" s="447">
        <v>18</v>
      </c>
      <c r="BJ37" s="447">
        <v>15</v>
      </c>
      <c r="BK37" s="447">
        <v>2</v>
      </c>
      <c r="BL37" s="447">
        <v>0</v>
      </c>
      <c r="BM37" s="447">
        <v>1</v>
      </c>
      <c r="BN37" s="447">
        <v>63</v>
      </c>
      <c r="BO37" s="447">
        <v>29</v>
      </c>
      <c r="BP37" s="447">
        <v>2</v>
      </c>
      <c r="BQ37" s="449">
        <v>0</v>
      </c>
      <c r="BR37" s="447">
        <v>79</v>
      </c>
      <c r="BS37" s="447">
        <v>6</v>
      </c>
      <c r="BT37" s="447">
        <v>13</v>
      </c>
      <c r="BU37" s="447">
        <v>615</v>
      </c>
      <c r="BV37" s="447">
        <v>216</v>
      </c>
      <c r="BW37" s="447">
        <v>129</v>
      </c>
      <c r="BX37" s="447">
        <v>2</v>
      </c>
      <c r="BY37" s="447">
        <v>11</v>
      </c>
      <c r="BZ37" s="447">
        <v>95</v>
      </c>
      <c r="CA37" s="449">
        <v>162</v>
      </c>
    </row>
    <row r="38" spans="1:79" ht="15" customHeight="1" x14ac:dyDescent="0.15">
      <c r="A38" s="450" t="str">
        <f t="shared" si="0"/>
        <v>25</v>
      </c>
      <c r="B38" s="442" t="s">
        <v>928</v>
      </c>
      <c r="C38" s="443"/>
      <c r="D38" s="444"/>
      <c r="E38" s="445" t="s">
        <v>553</v>
      </c>
      <c r="F38" s="446"/>
      <c r="G38" s="447">
        <v>67558</v>
      </c>
      <c r="H38" s="451">
        <v>80791</v>
      </c>
      <c r="I38" s="447">
        <v>2195298</v>
      </c>
      <c r="J38" s="447">
        <v>902869</v>
      </c>
      <c r="K38" s="447">
        <v>443911</v>
      </c>
      <c r="L38" s="447">
        <v>178644</v>
      </c>
      <c r="M38" s="447">
        <v>173571</v>
      </c>
      <c r="N38" s="447">
        <v>5073</v>
      </c>
      <c r="O38" s="447">
        <v>265267</v>
      </c>
      <c r="P38" s="447">
        <v>3588</v>
      </c>
      <c r="Q38" s="447">
        <v>188554</v>
      </c>
      <c r="R38" s="449">
        <v>181076</v>
      </c>
      <c r="S38" s="447">
        <v>7478</v>
      </c>
      <c r="T38" s="447">
        <v>69858</v>
      </c>
      <c r="U38" s="447">
        <v>26573</v>
      </c>
      <c r="V38" s="447">
        <v>43285</v>
      </c>
      <c r="W38" s="447">
        <v>3267</v>
      </c>
      <c r="X38" s="447">
        <v>458958</v>
      </c>
      <c r="Y38" s="447">
        <v>19861</v>
      </c>
      <c r="Z38" s="447">
        <v>3055</v>
      </c>
      <c r="AA38" s="447">
        <v>16806</v>
      </c>
      <c r="AB38" s="449">
        <v>439097</v>
      </c>
      <c r="AC38" s="447">
        <v>4634</v>
      </c>
      <c r="AD38" s="447">
        <v>25566</v>
      </c>
      <c r="AE38" s="447">
        <v>23573</v>
      </c>
      <c r="AF38" s="447">
        <v>25649</v>
      </c>
      <c r="AG38" s="447">
        <v>107510</v>
      </c>
      <c r="AH38" s="447">
        <v>91424</v>
      </c>
      <c r="AI38" s="447">
        <v>155340</v>
      </c>
      <c r="AJ38" s="447">
        <v>5401</v>
      </c>
      <c r="AK38" s="447">
        <v>252604</v>
      </c>
      <c r="AL38" s="447">
        <v>1039825</v>
      </c>
      <c r="AM38" s="449">
        <v>728523</v>
      </c>
      <c r="AN38" s="447">
        <v>354920</v>
      </c>
      <c r="AO38" s="447">
        <v>343169</v>
      </c>
      <c r="AP38" s="447">
        <v>256995</v>
      </c>
      <c r="AQ38" s="447">
        <v>176078</v>
      </c>
      <c r="AR38" s="447">
        <v>4167</v>
      </c>
      <c r="AS38" s="447">
        <v>17810</v>
      </c>
      <c r="AT38" s="447">
        <v>26445</v>
      </c>
      <c r="AU38" s="447">
        <v>30871</v>
      </c>
      <c r="AV38" s="447">
        <v>573</v>
      </c>
      <c r="AW38" s="449">
        <v>1051</v>
      </c>
      <c r="AX38" s="447">
        <v>86174</v>
      </c>
      <c r="AY38" s="447">
        <v>80743</v>
      </c>
      <c r="AZ38" s="447">
        <v>72935</v>
      </c>
      <c r="BA38" s="447">
        <v>6446</v>
      </c>
      <c r="BB38" s="447">
        <v>1286</v>
      </c>
      <c r="BC38" s="447">
        <v>76</v>
      </c>
      <c r="BD38" s="447">
        <v>5431</v>
      </c>
      <c r="BE38" s="447">
        <v>4417</v>
      </c>
      <c r="BF38" s="447">
        <v>1014</v>
      </c>
      <c r="BG38" s="449">
        <v>11751</v>
      </c>
      <c r="BH38" s="447">
        <v>308426</v>
      </c>
      <c r="BI38" s="447">
        <v>104135</v>
      </c>
      <c r="BJ38" s="447">
        <v>48689</v>
      </c>
      <c r="BK38" s="447">
        <v>16919</v>
      </c>
      <c r="BL38" s="447">
        <v>4749</v>
      </c>
      <c r="BM38" s="447">
        <v>33778</v>
      </c>
      <c r="BN38" s="447">
        <v>68997</v>
      </c>
      <c r="BO38" s="447">
        <v>39488</v>
      </c>
      <c r="BP38" s="447">
        <v>4771</v>
      </c>
      <c r="BQ38" s="449">
        <v>12751</v>
      </c>
      <c r="BR38" s="447">
        <v>6879</v>
      </c>
      <c r="BS38" s="447">
        <v>71405</v>
      </c>
      <c r="BT38" s="447">
        <v>65177</v>
      </c>
      <c r="BU38" s="447">
        <v>311302</v>
      </c>
      <c r="BV38" s="447">
        <v>63232</v>
      </c>
      <c r="BW38" s="447">
        <v>12671</v>
      </c>
      <c r="BX38" s="447">
        <v>2513</v>
      </c>
      <c r="BY38" s="447">
        <v>52444</v>
      </c>
      <c r="BZ38" s="447">
        <v>55234</v>
      </c>
      <c r="CA38" s="449">
        <v>125208</v>
      </c>
    </row>
    <row r="39" spans="1:79" ht="15" customHeight="1" x14ac:dyDescent="0.15">
      <c r="A39" s="450" t="str">
        <f t="shared" si="0"/>
        <v>25</v>
      </c>
      <c r="B39" s="442" t="s">
        <v>929</v>
      </c>
      <c r="C39" s="443"/>
      <c r="D39" s="444"/>
      <c r="E39" s="445" t="s">
        <v>554</v>
      </c>
      <c r="F39" s="446"/>
      <c r="G39" s="447">
        <v>506</v>
      </c>
      <c r="H39" s="451">
        <v>7025</v>
      </c>
      <c r="I39" s="447">
        <v>167338</v>
      </c>
      <c r="J39" s="447">
        <v>157854</v>
      </c>
      <c r="K39" s="447">
        <v>93046</v>
      </c>
      <c r="L39" s="447">
        <v>59931</v>
      </c>
      <c r="M39" s="447">
        <v>58725</v>
      </c>
      <c r="N39" s="447">
        <v>1206</v>
      </c>
      <c r="O39" s="447">
        <v>33115</v>
      </c>
      <c r="P39" s="447">
        <v>251</v>
      </c>
      <c r="Q39" s="447">
        <v>15871</v>
      </c>
      <c r="R39" s="449">
        <v>15626</v>
      </c>
      <c r="S39" s="447">
        <v>245</v>
      </c>
      <c r="T39" s="447">
        <v>16862</v>
      </c>
      <c r="U39" s="447">
        <v>2853</v>
      </c>
      <c r="V39" s="447">
        <v>14009</v>
      </c>
      <c r="W39" s="447">
        <v>131</v>
      </c>
      <c r="X39" s="447">
        <v>64808</v>
      </c>
      <c r="Y39" s="447">
        <v>3949</v>
      </c>
      <c r="Z39" s="447">
        <v>71</v>
      </c>
      <c r="AA39" s="447">
        <v>3878</v>
      </c>
      <c r="AB39" s="449">
        <v>60859</v>
      </c>
      <c r="AC39" s="447">
        <v>347</v>
      </c>
      <c r="AD39" s="447">
        <v>2403</v>
      </c>
      <c r="AE39" s="447">
        <v>304</v>
      </c>
      <c r="AF39" s="447">
        <v>5157</v>
      </c>
      <c r="AG39" s="447">
        <v>22234</v>
      </c>
      <c r="AH39" s="447">
        <v>3181</v>
      </c>
      <c r="AI39" s="447">
        <v>26473</v>
      </c>
      <c r="AJ39" s="447">
        <v>760</v>
      </c>
      <c r="AK39" s="447">
        <v>1890</v>
      </c>
      <c r="AL39" s="447">
        <v>7594</v>
      </c>
      <c r="AM39" s="449">
        <v>3068</v>
      </c>
      <c r="AN39" s="447">
        <v>1431</v>
      </c>
      <c r="AO39" s="447">
        <v>1431</v>
      </c>
      <c r="AP39" s="447">
        <v>1353</v>
      </c>
      <c r="AQ39" s="447">
        <v>0</v>
      </c>
      <c r="AR39" s="447">
        <v>0</v>
      </c>
      <c r="AS39" s="447">
        <v>1350</v>
      </c>
      <c r="AT39" s="447">
        <v>0</v>
      </c>
      <c r="AU39" s="447">
        <v>3</v>
      </c>
      <c r="AV39" s="447">
        <v>0</v>
      </c>
      <c r="AW39" s="449">
        <v>0</v>
      </c>
      <c r="AX39" s="447">
        <v>78</v>
      </c>
      <c r="AY39" s="447">
        <v>0</v>
      </c>
      <c r="AZ39" s="447">
        <v>0</v>
      </c>
      <c r="BA39" s="447">
        <v>0</v>
      </c>
      <c r="BB39" s="447">
        <v>0</v>
      </c>
      <c r="BC39" s="447">
        <v>0</v>
      </c>
      <c r="BD39" s="447">
        <v>78</v>
      </c>
      <c r="BE39" s="447">
        <v>63</v>
      </c>
      <c r="BF39" s="447">
        <v>15</v>
      </c>
      <c r="BG39" s="449">
        <v>0</v>
      </c>
      <c r="BH39" s="447">
        <v>1273</v>
      </c>
      <c r="BI39" s="447">
        <v>152</v>
      </c>
      <c r="BJ39" s="447">
        <v>152</v>
      </c>
      <c r="BK39" s="447">
        <v>0</v>
      </c>
      <c r="BL39" s="447">
        <v>0</v>
      </c>
      <c r="BM39" s="447">
        <v>0</v>
      </c>
      <c r="BN39" s="447">
        <v>444</v>
      </c>
      <c r="BO39" s="447">
        <v>52</v>
      </c>
      <c r="BP39" s="447">
        <v>0</v>
      </c>
      <c r="BQ39" s="449">
        <v>0</v>
      </c>
      <c r="BR39" s="447">
        <v>625</v>
      </c>
      <c r="BS39" s="447">
        <v>0</v>
      </c>
      <c r="BT39" s="447">
        <v>364</v>
      </c>
      <c r="BU39" s="447">
        <v>4526</v>
      </c>
      <c r="BV39" s="447">
        <v>86</v>
      </c>
      <c r="BW39" s="447">
        <v>3955</v>
      </c>
      <c r="BX39" s="447">
        <v>35</v>
      </c>
      <c r="BY39" s="447">
        <v>238</v>
      </c>
      <c r="BZ39" s="447">
        <v>77</v>
      </c>
      <c r="CA39" s="449">
        <v>135</v>
      </c>
    </row>
    <row r="40" spans="1:79" ht="24" customHeight="1" x14ac:dyDescent="0.15">
      <c r="A40" s="450" t="str">
        <f t="shared" si="0"/>
        <v>25</v>
      </c>
      <c r="B40" s="442" t="s">
        <v>930</v>
      </c>
      <c r="C40" s="443"/>
      <c r="D40" s="444"/>
      <c r="E40" s="445" t="s">
        <v>555</v>
      </c>
      <c r="F40" s="446"/>
      <c r="G40" s="447">
        <v>17178</v>
      </c>
      <c r="H40" s="451">
        <v>102709</v>
      </c>
      <c r="I40" s="447">
        <v>493047</v>
      </c>
      <c r="J40" s="447">
        <v>265526</v>
      </c>
      <c r="K40" s="447">
        <v>120093</v>
      </c>
      <c r="L40" s="447">
        <v>66579</v>
      </c>
      <c r="M40" s="447">
        <v>65799</v>
      </c>
      <c r="N40" s="447">
        <v>780</v>
      </c>
      <c r="O40" s="447">
        <v>53514</v>
      </c>
      <c r="P40" s="447">
        <v>906</v>
      </c>
      <c r="Q40" s="447">
        <v>30816</v>
      </c>
      <c r="R40" s="449">
        <v>30558</v>
      </c>
      <c r="S40" s="447">
        <v>258</v>
      </c>
      <c r="T40" s="447">
        <v>21175</v>
      </c>
      <c r="U40" s="447">
        <v>13575</v>
      </c>
      <c r="V40" s="447">
        <v>7600</v>
      </c>
      <c r="W40" s="447">
        <v>617</v>
      </c>
      <c r="X40" s="447">
        <v>145433</v>
      </c>
      <c r="Y40" s="447">
        <v>14293</v>
      </c>
      <c r="Z40" s="447">
        <v>876</v>
      </c>
      <c r="AA40" s="447">
        <v>13417</v>
      </c>
      <c r="AB40" s="449">
        <v>131140</v>
      </c>
      <c r="AC40" s="447">
        <v>1109</v>
      </c>
      <c r="AD40" s="447">
        <v>8476</v>
      </c>
      <c r="AE40" s="447">
        <v>1270</v>
      </c>
      <c r="AF40" s="447">
        <v>8544</v>
      </c>
      <c r="AG40" s="447">
        <v>24623</v>
      </c>
      <c r="AH40" s="447">
        <v>20997</v>
      </c>
      <c r="AI40" s="447">
        <v>64784</v>
      </c>
      <c r="AJ40" s="447">
        <v>1337</v>
      </c>
      <c r="AK40" s="447">
        <v>64244</v>
      </c>
      <c r="AL40" s="447">
        <v>163277</v>
      </c>
      <c r="AM40" s="449">
        <v>68718</v>
      </c>
      <c r="AN40" s="447">
        <v>26361</v>
      </c>
      <c r="AO40" s="447">
        <v>25965</v>
      </c>
      <c r="AP40" s="447">
        <v>24676</v>
      </c>
      <c r="AQ40" s="447">
        <v>4147</v>
      </c>
      <c r="AR40" s="447">
        <v>463</v>
      </c>
      <c r="AS40" s="447">
        <v>1150</v>
      </c>
      <c r="AT40" s="447">
        <v>14810</v>
      </c>
      <c r="AU40" s="447">
        <v>4020</v>
      </c>
      <c r="AV40" s="447">
        <v>46</v>
      </c>
      <c r="AW40" s="449">
        <v>40</v>
      </c>
      <c r="AX40" s="447">
        <v>1289</v>
      </c>
      <c r="AY40" s="447">
        <v>876</v>
      </c>
      <c r="AZ40" s="447">
        <v>666</v>
      </c>
      <c r="BA40" s="447">
        <v>174</v>
      </c>
      <c r="BB40" s="447">
        <v>32</v>
      </c>
      <c r="BC40" s="447">
        <v>4</v>
      </c>
      <c r="BD40" s="447">
        <v>413</v>
      </c>
      <c r="BE40" s="447">
        <v>336</v>
      </c>
      <c r="BF40" s="447">
        <v>77</v>
      </c>
      <c r="BG40" s="449">
        <v>396</v>
      </c>
      <c r="BH40" s="447">
        <v>31947</v>
      </c>
      <c r="BI40" s="447">
        <v>6292</v>
      </c>
      <c r="BJ40" s="447">
        <v>3314</v>
      </c>
      <c r="BK40" s="447">
        <v>694</v>
      </c>
      <c r="BL40" s="447">
        <v>151</v>
      </c>
      <c r="BM40" s="447">
        <v>2133</v>
      </c>
      <c r="BN40" s="447">
        <v>4570</v>
      </c>
      <c r="BO40" s="447">
        <v>1226</v>
      </c>
      <c r="BP40" s="447">
        <v>2421</v>
      </c>
      <c r="BQ40" s="449">
        <v>400</v>
      </c>
      <c r="BR40" s="447">
        <v>3188</v>
      </c>
      <c r="BS40" s="447">
        <v>13850</v>
      </c>
      <c r="BT40" s="447">
        <v>10410</v>
      </c>
      <c r="BU40" s="447">
        <v>94559</v>
      </c>
      <c r="BV40" s="447">
        <v>6042</v>
      </c>
      <c r="BW40" s="447">
        <v>637</v>
      </c>
      <c r="BX40" s="447">
        <v>104</v>
      </c>
      <c r="BY40" s="447">
        <v>13361</v>
      </c>
      <c r="BZ40" s="447">
        <v>22825</v>
      </c>
      <c r="CA40" s="449">
        <v>51590</v>
      </c>
    </row>
    <row r="41" spans="1:79" ht="15" customHeight="1" x14ac:dyDescent="0.15">
      <c r="A41" s="450" t="str">
        <f t="shared" si="0"/>
        <v>26</v>
      </c>
      <c r="B41" s="442" t="s">
        <v>931</v>
      </c>
      <c r="C41" s="443"/>
      <c r="D41" s="444"/>
      <c r="E41" s="445" t="s">
        <v>556</v>
      </c>
      <c r="F41" s="446"/>
      <c r="G41" s="447">
        <v>0</v>
      </c>
      <c r="H41" s="451">
        <v>-4574</v>
      </c>
      <c r="I41" s="447">
        <v>-1752</v>
      </c>
      <c r="J41" s="447">
        <v>0</v>
      </c>
      <c r="K41" s="447">
        <v>0</v>
      </c>
      <c r="L41" s="447">
        <v>0</v>
      </c>
      <c r="M41" s="447">
        <v>0</v>
      </c>
      <c r="N41" s="447">
        <v>0</v>
      </c>
      <c r="O41" s="447">
        <v>0</v>
      </c>
      <c r="P41" s="447">
        <v>0</v>
      </c>
      <c r="Q41" s="447">
        <v>0</v>
      </c>
      <c r="R41" s="449">
        <v>0</v>
      </c>
      <c r="S41" s="447">
        <v>0</v>
      </c>
      <c r="T41" s="447">
        <v>0</v>
      </c>
      <c r="U41" s="447">
        <v>0</v>
      </c>
      <c r="V41" s="447">
        <v>0</v>
      </c>
      <c r="W41" s="447">
        <v>0</v>
      </c>
      <c r="X41" s="447">
        <v>0</v>
      </c>
      <c r="Y41" s="447">
        <v>0</v>
      </c>
      <c r="Z41" s="447">
        <v>0</v>
      </c>
      <c r="AA41" s="447">
        <v>0</v>
      </c>
      <c r="AB41" s="449">
        <v>0</v>
      </c>
      <c r="AC41" s="447">
        <v>0</v>
      </c>
      <c r="AD41" s="447">
        <v>0</v>
      </c>
      <c r="AE41" s="447">
        <v>0</v>
      </c>
      <c r="AF41" s="447">
        <v>0</v>
      </c>
      <c r="AG41" s="447">
        <v>0</v>
      </c>
      <c r="AH41" s="447">
        <v>0</v>
      </c>
      <c r="AI41" s="447">
        <v>0</v>
      </c>
      <c r="AJ41" s="447">
        <v>0</v>
      </c>
      <c r="AK41" s="447">
        <v>0</v>
      </c>
      <c r="AL41" s="447">
        <v>-1752</v>
      </c>
      <c r="AM41" s="449">
        <v>-1129</v>
      </c>
      <c r="AN41" s="447">
        <v>-659</v>
      </c>
      <c r="AO41" s="447">
        <v>-627</v>
      </c>
      <c r="AP41" s="447">
        <v>-492</v>
      </c>
      <c r="AQ41" s="447">
        <v>-218</v>
      </c>
      <c r="AR41" s="447">
        <v>-17</v>
      </c>
      <c r="AS41" s="447">
        <v>-48</v>
      </c>
      <c r="AT41" s="447">
        <v>-161</v>
      </c>
      <c r="AU41" s="447">
        <v>-45</v>
      </c>
      <c r="AV41" s="447">
        <v>-1</v>
      </c>
      <c r="AW41" s="449">
        <v>-2</v>
      </c>
      <c r="AX41" s="447">
        <v>-135</v>
      </c>
      <c r="AY41" s="447">
        <v>-123</v>
      </c>
      <c r="AZ41" s="447">
        <v>-90</v>
      </c>
      <c r="BA41" s="447">
        <v>-19</v>
      </c>
      <c r="BB41" s="447">
        <v>-12</v>
      </c>
      <c r="BC41" s="447">
        <v>-2</v>
      </c>
      <c r="BD41" s="447">
        <v>-12</v>
      </c>
      <c r="BE41" s="447">
        <v>-10</v>
      </c>
      <c r="BF41" s="447">
        <v>-2</v>
      </c>
      <c r="BG41" s="449">
        <v>-32</v>
      </c>
      <c r="BH41" s="447">
        <v>-469</v>
      </c>
      <c r="BI41" s="447">
        <v>-163</v>
      </c>
      <c r="BJ41" s="447">
        <v>-91</v>
      </c>
      <c r="BK41" s="447">
        <v>-23</v>
      </c>
      <c r="BL41" s="447">
        <v>-8</v>
      </c>
      <c r="BM41" s="447">
        <v>-41</v>
      </c>
      <c r="BN41" s="447">
        <v>-123</v>
      </c>
      <c r="BO41" s="447">
        <v>-52</v>
      </c>
      <c r="BP41" s="447">
        <v>-11</v>
      </c>
      <c r="BQ41" s="449">
        <v>-16</v>
      </c>
      <c r="BR41" s="447">
        <v>-45</v>
      </c>
      <c r="BS41" s="447">
        <v>-59</v>
      </c>
      <c r="BT41" s="447">
        <v>-1</v>
      </c>
      <c r="BU41" s="447">
        <v>-623</v>
      </c>
      <c r="BV41" s="447">
        <v>-342</v>
      </c>
      <c r="BW41" s="447">
        <v>-63</v>
      </c>
      <c r="BX41" s="447">
        <v>-99</v>
      </c>
      <c r="BY41" s="447">
        <v>-31</v>
      </c>
      <c r="BZ41" s="447">
        <v>-20</v>
      </c>
      <c r="CA41" s="449">
        <v>-68</v>
      </c>
    </row>
    <row r="42" spans="1:79" ht="15" customHeight="1" x14ac:dyDescent="0.15">
      <c r="A42" s="450" t="str">
        <f t="shared" si="0"/>
        <v>26</v>
      </c>
      <c r="B42" s="442" t="s">
        <v>932</v>
      </c>
      <c r="C42" s="443"/>
      <c r="D42" s="444"/>
      <c r="E42" s="445" t="s">
        <v>557</v>
      </c>
      <c r="F42" s="446"/>
      <c r="G42" s="447">
        <v>26112</v>
      </c>
      <c r="H42" s="451">
        <v>34407</v>
      </c>
      <c r="I42" s="447">
        <v>1242337</v>
      </c>
      <c r="J42" s="447">
        <v>612201</v>
      </c>
      <c r="K42" s="447">
        <v>340751</v>
      </c>
      <c r="L42" s="447">
        <v>66996</v>
      </c>
      <c r="M42" s="447">
        <v>61326</v>
      </c>
      <c r="N42" s="447">
        <v>5670</v>
      </c>
      <c r="O42" s="447">
        <v>273755</v>
      </c>
      <c r="P42" s="447">
        <v>3202</v>
      </c>
      <c r="Q42" s="447">
        <v>166430</v>
      </c>
      <c r="R42" s="449">
        <v>165152</v>
      </c>
      <c r="S42" s="447">
        <v>1278</v>
      </c>
      <c r="T42" s="447">
        <v>101934</v>
      </c>
      <c r="U42" s="447">
        <v>18899</v>
      </c>
      <c r="V42" s="447">
        <v>83035</v>
      </c>
      <c r="W42" s="447">
        <v>2189</v>
      </c>
      <c r="X42" s="447">
        <v>271450</v>
      </c>
      <c r="Y42" s="447">
        <v>6665</v>
      </c>
      <c r="Z42" s="447">
        <v>926</v>
      </c>
      <c r="AA42" s="447">
        <v>5739</v>
      </c>
      <c r="AB42" s="449">
        <v>264785</v>
      </c>
      <c r="AC42" s="447">
        <v>3233</v>
      </c>
      <c r="AD42" s="447">
        <v>15557</v>
      </c>
      <c r="AE42" s="447">
        <v>11750</v>
      </c>
      <c r="AF42" s="447">
        <v>19162</v>
      </c>
      <c r="AG42" s="447">
        <v>80636</v>
      </c>
      <c r="AH42" s="447">
        <v>40423</v>
      </c>
      <c r="AI42" s="447">
        <v>90856</v>
      </c>
      <c r="AJ42" s="447">
        <v>3168</v>
      </c>
      <c r="AK42" s="447">
        <v>97637</v>
      </c>
      <c r="AL42" s="447">
        <v>532499</v>
      </c>
      <c r="AM42" s="449">
        <v>253064</v>
      </c>
      <c r="AN42" s="447">
        <v>139341</v>
      </c>
      <c r="AO42" s="447">
        <v>137244</v>
      </c>
      <c r="AP42" s="447">
        <v>56484</v>
      </c>
      <c r="AQ42" s="447">
        <v>22526</v>
      </c>
      <c r="AR42" s="447">
        <v>92</v>
      </c>
      <c r="AS42" s="447">
        <v>19084</v>
      </c>
      <c r="AT42" s="447">
        <v>8652</v>
      </c>
      <c r="AU42" s="447">
        <v>5211</v>
      </c>
      <c r="AV42" s="447">
        <v>25</v>
      </c>
      <c r="AW42" s="449">
        <v>894</v>
      </c>
      <c r="AX42" s="447">
        <v>80760</v>
      </c>
      <c r="AY42" s="447">
        <v>78413</v>
      </c>
      <c r="AZ42" s="447">
        <v>71222</v>
      </c>
      <c r="BA42" s="447">
        <v>5178</v>
      </c>
      <c r="BB42" s="447">
        <v>1876</v>
      </c>
      <c r="BC42" s="447">
        <v>137</v>
      </c>
      <c r="BD42" s="447">
        <v>2347</v>
      </c>
      <c r="BE42" s="447">
        <v>1905</v>
      </c>
      <c r="BF42" s="447">
        <v>442</v>
      </c>
      <c r="BG42" s="449">
        <v>2097</v>
      </c>
      <c r="BH42" s="447">
        <v>90230</v>
      </c>
      <c r="BI42" s="447">
        <v>32246</v>
      </c>
      <c r="BJ42" s="447">
        <v>24141</v>
      </c>
      <c r="BK42" s="447">
        <v>3508</v>
      </c>
      <c r="BL42" s="447">
        <v>2784</v>
      </c>
      <c r="BM42" s="447">
        <v>1813</v>
      </c>
      <c r="BN42" s="447">
        <v>32370</v>
      </c>
      <c r="BO42" s="447">
        <v>12725</v>
      </c>
      <c r="BP42" s="447">
        <v>1395</v>
      </c>
      <c r="BQ42" s="449">
        <v>3573</v>
      </c>
      <c r="BR42" s="447">
        <v>223</v>
      </c>
      <c r="BS42" s="447">
        <v>7698</v>
      </c>
      <c r="BT42" s="447">
        <v>23493</v>
      </c>
      <c r="BU42" s="447">
        <v>279435</v>
      </c>
      <c r="BV42" s="447">
        <v>99243</v>
      </c>
      <c r="BW42" s="447">
        <v>13938</v>
      </c>
      <c r="BX42" s="447">
        <v>1247</v>
      </c>
      <c r="BY42" s="447">
        <v>72345</v>
      </c>
      <c r="BZ42" s="447">
        <v>8067</v>
      </c>
      <c r="CA42" s="449">
        <v>84595</v>
      </c>
    </row>
    <row r="43" spans="1:79" ht="15" customHeight="1" x14ac:dyDescent="0.15">
      <c r="A43" s="450" t="str">
        <f t="shared" si="0"/>
        <v>26</v>
      </c>
      <c r="B43" s="442" t="s">
        <v>933</v>
      </c>
      <c r="C43" s="443"/>
      <c r="D43" s="444"/>
      <c r="E43" s="445" t="s">
        <v>934</v>
      </c>
      <c r="F43" s="446"/>
      <c r="G43" s="447">
        <v>60</v>
      </c>
      <c r="H43" s="451">
        <v>2633</v>
      </c>
      <c r="I43" s="447">
        <v>99438</v>
      </c>
      <c r="J43" s="447">
        <v>8230</v>
      </c>
      <c r="K43" s="447">
        <v>6432</v>
      </c>
      <c r="L43" s="447">
        <v>4468</v>
      </c>
      <c r="M43" s="447">
        <v>4400</v>
      </c>
      <c r="N43" s="447">
        <v>68</v>
      </c>
      <c r="O43" s="447">
        <v>1964</v>
      </c>
      <c r="P43" s="447">
        <v>29</v>
      </c>
      <c r="Q43" s="447">
        <v>1203</v>
      </c>
      <c r="R43" s="449">
        <v>1182</v>
      </c>
      <c r="S43" s="447">
        <v>21</v>
      </c>
      <c r="T43" s="447">
        <v>722</v>
      </c>
      <c r="U43" s="447">
        <v>281</v>
      </c>
      <c r="V43" s="447">
        <v>441</v>
      </c>
      <c r="W43" s="447">
        <v>10</v>
      </c>
      <c r="X43" s="447">
        <v>1798</v>
      </c>
      <c r="Y43" s="447">
        <v>298</v>
      </c>
      <c r="Z43" s="447">
        <v>16</v>
      </c>
      <c r="AA43" s="447">
        <v>282</v>
      </c>
      <c r="AB43" s="449">
        <v>1500</v>
      </c>
      <c r="AC43" s="447">
        <v>17</v>
      </c>
      <c r="AD43" s="447">
        <v>75</v>
      </c>
      <c r="AE43" s="447">
        <v>15</v>
      </c>
      <c r="AF43" s="447">
        <v>83</v>
      </c>
      <c r="AG43" s="447">
        <v>404</v>
      </c>
      <c r="AH43" s="447">
        <v>203</v>
      </c>
      <c r="AI43" s="447">
        <v>684</v>
      </c>
      <c r="AJ43" s="447">
        <v>19</v>
      </c>
      <c r="AK43" s="447">
        <v>223</v>
      </c>
      <c r="AL43" s="447">
        <v>90985</v>
      </c>
      <c r="AM43" s="449">
        <v>14553</v>
      </c>
      <c r="AN43" s="447">
        <v>5442</v>
      </c>
      <c r="AO43" s="447">
        <v>5254</v>
      </c>
      <c r="AP43" s="447">
        <v>4271</v>
      </c>
      <c r="AQ43" s="447">
        <v>1691</v>
      </c>
      <c r="AR43" s="447">
        <v>98</v>
      </c>
      <c r="AS43" s="447">
        <v>1255</v>
      </c>
      <c r="AT43" s="447">
        <v>938</v>
      </c>
      <c r="AU43" s="447">
        <v>263</v>
      </c>
      <c r="AV43" s="447">
        <v>11</v>
      </c>
      <c r="AW43" s="449">
        <v>15</v>
      </c>
      <c r="AX43" s="447">
        <v>983</v>
      </c>
      <c r="AY43" s="447">
        <v>713</v>
      </c>
      <c r="AZ43" s="447">
        <v>522</v>
      </c>
      <c r="BA43" s="447">
        <v>109</v>
      </c>
      <c r="BB43" s="447">
        <v>71</v>
      </c>
      <c r="BC43" s="447">
        <v>11</v>
      </c>
      <c r="BD43" s="447">
        <v>270</v>
      </c>
      <c r="BE43" s="447">
        <v>217</v>
      </c>
      <c r="BF43" s="447">
        <v>53</v>
      </c>
      <c r="BG43" s="449">
        <v>188</v>
      </c>
      <c r="BH43" s="447">
        <v>4537</v>
      </c>
      <c r="BI43" s="447">
        <v>327</v>
      </c>
      <c r="BJ43" s="447">
        <v>219</v>
      </c>
      <c r="BK43" s="447">
        <v>35</v>
      </c>
      <c r="BL43" s="447">
        <v>11</v>
      </c>
      <c r="BM43" s="447">
        <v>62</v>
      </c>
      <c r="BN43" s="447">
        <v>3778</v>
      </c>
      <c r="BO43" s="447">
        <v>173</v>
      </c>
      <c r="BP43" s="447">
        <v>17</v>
      </c>
      <c r="BQ43" s="449">
        <v>76</v>
      </c>
      <c r="BR43" s="447">
        <v>76</v>
      </c>
      <c r="BS43" s="447">
        <v>90</v>
      </c>
      <c r="BT43" s="447">
        <v>4574</v>
      </c>
      <c r="BU43" s="447">
        <v>76432</v>
      </c>
      <c r="BV43" s="447">
        <v>4974</v>
      </c>
      <c r="BW43" s="447">
        <v>301</v>
      </c>
      <c r="BX43" s="447">
        <v>66</v>
      </c>
      <c r="BY43" s="447">
        <v>68875</v>
      </c>
      <c r="BZ43" s="447">
        <v>1411</v>
      </c>
      <c r="CA43" s="449">
        <v>805</v>
      </c>
    </row>
    <row r="44" spans="1:79" ht="15" customHeight="1" x14ac:dyDescent="0.15">
      <c r="A44" s="450" t="str">
        <f t="shared" si="0"/>
        <v>26</v>
      </c>
      <c r="B44" s="442" t="s">
        <v>935</v>
      </c>
      <c r="C44" s="443"/>
      <c r="D44" s="444"/>
      <c r="E44" s="445" t="s">
        <v>936</v>
      </c>
      <c r="F44" s="446"/>
      <c r="G44" s="447">
        <v>1509</v>
      </c>
      <c r="H44" s="451">
        <v>513</v>
      </c>
      <c r="I44" s="447">
        <v>18985</v>
      </c>
      <c r="J44" s="447">
        <v>7676</v>
      </c>
      <c r="K44" s="447">
        <v>4609</v>
      </c>
      <c r="L44" s="447">
        <v>2067</v>
      </c>
      <c r="M44" s="447">
        <v>1995</v>
      </c>
      <c r="N44" s="447">
        <v>72</v>
      </c>
      <c r="O44" s="447">
        <v>2542</v>
      </c>
      <c r="P44" s="447">
        <v>34</v>
      </c>
      <c r="Q44" s="447">
        <v>1317</v>
      </c>
      <c r="R44" s="449">
        <v>1288</v>
      </c>
      <c r="S44" s="447">
        <v>29</v>
      </c>
      <c r="T44" s="447">
        <v>1162</v>
      </c>
      <c r="U44" s="447">
        <v>439</v>
      </c>
      <c r="V44" s="447">
        <v>723</v>
      </c>
      <c r="W44" s="447">
        <v>29</v>
      </c>
      <c r="X44" s="447">
        <v>3067</v>
      </c>
      <c r="Y44" s="447">
        <v>240</v>
      </c>
      <c r="Z44" s="447">
        <v>20</v>
      </c>
      <c r="AA44" s="447">
        <v>220</v>
      </c>
      <c r="AB44" s="449">
        <v>2827</v>
      </c>
      <c r="AC44" s="447">
        <v>31</v>
      </c>
      <c r="AD44" s="447">
        <v>129</v>
      </c>
      <c r="AE44" s="447">
        <v>74</v>
      </c>
      <c r="AF44" s="447">
        <v>189</v>
      </c>
      <c r="AG44" s="447">
        <v>616</v>
      </c>
      <c r="AH44" s="447">
        <v>479</v>
      </c>
      <c r="AI44" s="447">
        <v>1270</v>
      </c>
      <c r="AJ44" s="447">
        <v>39</v>
      </c>
      <c r="AK44" s="447">
        <v>5649</v>
      </c>
      <c r="AL44" s="447">
        <v>5660</v>
      </c>
      <c r="AM44" s="449">
        <v>4885</v>
      </c>
      <c r="AN44" s="447">
        <v>3660</v>
      </c>
      <c r="AO44" s="447">
        <v>3482</v>
      </c>
      <c r="AP44" s="447">
        <v>2727</v>
      </c>
      <c r="AQ44" s="447">
        <v>1195</v>
      </c>
      <c r="AR44" s="447">
        <v>93</v>
      </c>
      <c r="AS44" s="447">
        <v>269</v>
      </c>
      <c r="AT44" s="447">
        <v>897</v>
      </c>
      <c r="AU44" s="447">
        <v>249</v>
      </c>
      <c r="AV44" s="447">
        <v>9</v>
      </c>
      <c r="AW44" s="449">
        <v>15</v>
      </c>
      <c r="AX44" s="447">
        <v>755</v>
      </c>
      <c r="AY44" s="447">
        <v>684</v>
      </c>
      <c r="AZ44" s="447">
        <v>500</v>
      </c>
      <c r="BA44" s="447">
        <v>106</v>
      </c>
      <c r="BB44" s="447">
        <v>68</v>
      </c>
      <c r="BC44" s="447">
        <v>10</v>
      </c>
      <c r="BD44" s="447">
        <v>71</v>
      </c>
      <c r="BE44" s="447">
        <v>56</v>
      </c>
      <c r="BF44" s="447">
        <v>15</v>
      </c>
      <c r="BG44" s="449">
        <v>178</v>
      </c>
      <c r="BH44" s="447">
        <v>954</v>
      </c>
      <c r="BI44" s="447">
        <v>332</v>
      </c>
      <c r="BJ44" s="447">
        <v>186</v>
      </c>
      <c r="BK44" s="447">
        <v>48</v>
      </c>
      <c r="BL44" s="447">
        <v>15</v>
      </c>
      <c r="BM44" s="447">
        <v>83</v>
      </c>
      <c r="BN44" s="447">
        <v>243</v>
      </c>
      <c r="BO44" s="447">
        <v>107</v>
      </c>
      <c r="BP44" s="447">
        <v>23</v>
      </c>
      <c r="BQ44" s="449">
        <v>34</v>
      </c>
      <c r="BR44" s="447">
        <v>92</v>
      </c>
      <c r="BS44" s="447">
        <v>123</v>
      </c>
      <c r="BT44" s="447">
        <v>271</v>
      </c>
      <c r="BU44" s="447">
        <v>775</v>
      </c>
      <c r="BV44" s="447">
        <v>258</v>
      </c>
      <c r="BW44" s="447">
        <v>71</v>
      </c>
      <c r="BX44" s="447">
        <v>10</v>
      </c>
      <c r="BY44" s="447">
        <v>113</v>
      </c>
      <c r="BZ44" s="447">
        <v>75</v>
      </c>
      <c r="CA44" s="449">
        <v>248</v>
      </c>
    </row>
    <row r="45" spans="1:79" ht="24" customHeight="1" x14ac:dyDescent="0.15">
      <c r="A45" s="450" t="str">
        <f t="shared" si="0"/>
        <v>27</v>
      </c>
      <c r="B45" s="442" t="s">
        <v>937</v>
      </c>
      <c r="C45" s="443"/>
      <c r="D45" s="444"/>
      <c r="E45" s="445" t="s">
        <v>558</v>
      </c>
      <c r="F45" s="446"/>
      <c r="G45" s="447">
        <v>0</v>
      </c>
      <c r="H45" s="451">
        <v>0</v>
      </c>
      <c r="I45" s="447">
        <v>2248</v>
      </c>
      <c r="J45" s="447">
        <v>2366</v>
      </c>
      <c r="K45" s="447">
        <v>0</v>
      </c>
      <c r="L45" s="447">
        <v>0</v>
      </c>
      <c r="M45" s="447">
        <v>0</v>
      </c>
      <c r="N45" s="447">
        <v>0</v>
      </c>
      <c r="O45" s="447">
        <v>0</v>
      </c>
      <c r="P45" s="447">
        <v>0</v>
      </c>
      <c r="Q45" s="447">
        <v>0</v>
      </c>
      <c r="R45" s="449">
        <v>0</v>
      </c>
      <c r="S45" s="447">
        <v>0</v>
      </c>
      <c r="T45" s="447">
        <v>0</v>
      </c>
      <c r="U45" s="447">
        <v>0</v>
      </c>
      <c r="V45" s="447">
        <v>0</v>
      </c>
      <c r="W45" s="447">
        <v>0</v>
      </c>
      <c r="X45" s="447">
        <v>2366</v>
      </c>
      <c r="Y45" s="447">
        <v>0</v>
      </c>
      <c r="Z45" s="447">
        <v>0</v>
      </c>
      <c r="AA45" s="447">
        <v>0</v>
      </c>
      <c r="AB45" s="449">
        <v>2366</v>
      </c>
      <c r="AC45" s="447">
        <v>25</v>
      </c>
      <c r="AD45" s="447">
        <v>107</v>
      </c>
      <c r="AE45" s="447">
        <v>61</v>
      </c>
      <c r="AF45" s="447">
        <v>159</v>
      </c>
      <c r="AG45" s="447">
        <v>515</v>
      </c>
      <c r="AH45" s="447">
        <v>401</v>
      </c>
      <c r="AI45" s="447">
        <v>1065</v>
      </c>
      <c r="AJ45" s="447">
        <v>33</v>
      </c>
      <c r="AK45" s="447">
        <v>0</v>
      </c>
      <c r="AL45" s="447">
        <v>-118</v>
      </c>
      <c r="AM45" s="449">
        <v>-44</v>
      </c>
      <c r="AN45" s="447">
        <v>0</v>
      </c>
      <c r="AO45" s="447">
        <v>0</v>
      </c>
      <c r="AP45" s="447">
        <v>0</v>
      </c>
      <c r="AQ45" s="447">
        <v>0</v>
      </c>
      <c r="AR45" s="447">
        <v>0</v>
      </c>
      <c r="AS45" s="447">
        <v>0</v>
      </c>
      <c r="AT45" s="447">
        <v>0</v>
      </c>
      <c r="AU45" s="447">
        <v>0</v>
      </c>
      <c r="AV45" s="447">
        <v>0</v>
      </c>
      <c r="AW45" s="449">
        <v>0</v>
      </c>
      <c r="AX45" s="447">
        <v>0</v>
      </c>
      <c r="AY45" s="447">
        <v>0</v>
      </c>
      <c r="AZ45" s="447">
        <v>0</v>
      </c>
      <c r="BA45" s="447">
        <v>0</v>
      </c>
      <c r="BB45" s="447">
        <v>0</v>
      </c>
      <c r="BC45" s="447">
        <v>0</v>
      </c>
      <c r="BD45" s="447">
        <v>0</v>
      </c>
      <c r="BE45" s="447">
        <v>0</v>
      </c>
      <c r="BF45" s="447">
        <v>0</v>
      </c>
      <c r="BG45" s="449">
        <v>0</v>
      </c>
      <c r="BH45" s="447">
        <v>-44</v>
      </c>
      <c r="BI45" s="447">
        <v>-16</v>
      </c>
      <c r="BJ45" s="447">
        <v>-9</v>
      </c>
      <c r="BK45" s="447">
        <v>-2</v>
      </c>
      <c r="BL45" s="447">
        <v>-1</v>
      </c>
      <c r="BM45" s="447">
        <v>-4</v>
      </c>
      <c r="BN45" s="447">
        <v>-10</v>
      </c>
      <c r="BO45" s="447">
        <v>-5</v>
      </c>
      <c r="BP45" s="447">
        <v>-1</v>
      </c>
      <c r="BQ45" s="449">
        <v>-2</v>
      </c>
      <c r="BR45" s="447">
        <v>-4</v>
      </c>
      <c r="BS45" s="447">
        <v>-6</v>
      </c>
      <c r="BT45" s="447">
        <v>0</v>
      </c>
      <c r="BU45" s="447">
        <v>-74</v>
      </c>
      <c r="BV45" s="447">
        <v>-29</v>
      </c>
      <c r="BW45" s="447">
        <v>-1</v>
      </c>
      <c r="BX45" s="447">
        <v>0</v>
      </c>
      <c r="BY45" s="447">
        <v>-11</v>
      </c>
      <c r="BZ45" s="447">
        <v>-8</v>
      </c>
      <c r="CA45" s="449">
        <v>-25</v>
      </c>
    </row>
    <row r="46" spans="1:79" ht="15" customHeight="1" x14ac:dyDescent="0.15">
      <c r="A46" s="450" t="str">
        <f t="shared" si="0"/>
        <v>27</v>
      </c>
      <c r="B46" s="442" t="s">
        <v>938</v>
      </c>
      <c r="C46" s="443"/>
      <c r="D46" s="444"/>
      <c r="E46" s="445" t="s">
        <v>559</v>
      </c>
      <c r="F46" s="446"/>
      <c r="G46" s="447">
        <v>13520</v>
      </c>
      <c r="H46" s="451">
        <v>38813</v>
      </c>
      <c r="I46" s="447">
        <v>492684</v>
      </c>
      <c r="J46" s="447">
        <v>205882</v>
      </c>
      <c r="K46" s="447">
        <v>99388</v>
      </c>
      <c r="L46" s="447">
        <v>38998</v>
      </c>
      <c r="M46" s="447">
        <v>38376</v>
      </c>
      <c r="N46" s="447">
        <v>622</v>
      </c>
      <c r="O46" s="447">
        <v>60390</v>
      </c>
      <c r="P46" s="447">
        <v>1250</v>
      </c>
      <c r="Q46" s="447">
        <v>33853</v>
      </c>
      <c r="R46" s="449">
        <v>33472</v>
      </c>
      <c r="S46" s="447">
        <v>381</v>
      </c>
      <c r="T46" s="447">
        <v>24778</v>
      </c>
      <c r="U46" s="447">
        <v>14389</v>
      </c>
      <c r="V46" s="447">
        <v>10389</v>
      </c>
      <c r="W46" s="447">
        <v>509</v>
      </c>
      <c r="X46" s="447">
        <v>106494</v>
      </c>
      <c r="Y46" s="447">
        <v>4613</v>
      </c>
      <c r="Z46" s="447">
        <v>290</v>
      </c>
      <c r="AA46" s="447">
        <v>4323</v>
      </c>
      <c r="AB46" s="449">
        <v>101881</v>
      </c>
      <c r="AC46" s="447">
        <v>1205</v>
      </c>
      <c r="AD46" s="447">
        <v>4081</v>
      </c>
      <c r="AE46" s="447">
        <v>1754</v>
      </c>
      <c r="AF46" s="447">
        <v>5657</v>
      </c>
      <c r="AG46" s="447">
        <v>25570</v>
      </c>
      <c r="AH46" s="447">
        <v>17157</v>
      </c>
      <c r="AI46" s="447">
        <v>44576</v>
      </c>
      <c r="AJ46" s="447">
        <v>1881</v>
      </c>
      <c r="AK46" s="447">
        <v>50556</v>
      </c>
      <c r="AL46" s="447">
        <v>236246</v>
      </c>
      <c r="AM46" s="449">
        <v>48186</v>
      </c>
      <c r="AN46" s="447">
        <v>25246</v>
      </c>
      <c r="AO46" s="447">
        <v>10979</v>
      </c>
      <c r="AP46" s="447">
        <v>5740</v>
      </c>
      <c r="AQ46" s="447">
        <v>2571</v>
      </c>
      <c r="AR46" s="447">
        <v>56</v>
      </c>
      <c r="AS46" s="447">
        <v>800</v>
      </c>
      <c r="AT46" s="447">
        <v>1148</v>
      </c>
      <c r="AU46" s="447">
        <v>764</v>
      </c>
      <c r="AV46" s="447">
        <v>316</v>
      </c>
      <c r="AW46" s="449">
        <v>85</v>
      </c>
      <c r="AX46" s="447">
        <v>5239</v>
      </c>
      <c r="AY46" s="447">
        <v>4608</v>
      </c>
      <c r="AZ46" s="447">
        <v>778</v>
      </c>
      <c r="BA46" s="447">
        <v>641</v>
      </c>
      <c r="BB46" s="447">
        <v>3185</v>
      </c>
      <c r="BC46" s="447">
        <v>4</v>
      </c>
      <c r="BD46" s="447">
        <v>631</v>
      </c>
      <c r="BE46" s="447">
        <v>512</v>
      </c>
      <c r="BF46" s="447">
        <v>119</v>
      </c>
      <c r="BG46" s="449">
        <v>14267</v>
      </c>
      <c r="BH46" s="447">
        <v>22056</v>
      </c>
      <c r="BI46" s="447">
        <v>2763</v>
      </c>
      <c r="BJ46" s="447">
        <v>1550</v>
      </c>
      <c r="BK46" s="447">
        <v>747</v>
      </c>
      <c r="BL46" s="447">
        <v>419</v>
      </c>
      <c r="BM46" s="447">
        <v>47</v>
      </c>
      <c r="BN46" s="447">
        <v>14247</v>
      </c>
      <c r="BO46" s="447">
        <v>1590</v>
      </c>
      <c r="BP46" s="447">
        <v>137</v>
      </c>
      <c r="BQ46" s="449">
        <v>1004</v>
      </c>
      <c r="BR46" s="447">
        <v>2243</v>
      </c>
      <c r="BS46" s="447">
        <v>72</v>
      </c>
      <c r="BT46" s="447">
        <v>884</v>
      </c>
      <c r="BU46" s="447">
        <v>188060</v>
      </c>
      <c r="BV46" s="447">
        <v>96856</v>
      </c>
      <c r="BW46" s="447">
        <v>51778</v>
      </c>
      <c r="BX46" s="447">
        <v>10929</v>
      </c>
      <c r="BY46" s="447">
        <v>1376</v>
      </c>
      <c r="BZ46" s="447">
        <v>1289</v>
      </c>
      <c r="CA46" s="449">
        <v>25832</v>
      </c>
    </row>
    <row r="47" spans="1:79" ht="15" customHeight="1" x14ac:dyDescent="0.15">
      <c r="A47" s="450" t="str">
        <f t="shared" si="0"/>
        <v>28</v>
      </c>
      <c r="B47" s="442" t="s">
        <v>939</v>
      </c>
      <c r="C47" s="443"/>
      <c r="D47" s="444"/>
      <c r="E47" s="445" t="s">
        <v>940</v>
      </c>
      <c r="F47" s="446"/>
      <c r="G47" s="447">
        <v>207182</v>
      </c>
      <c r="H47" s="451">
        <v>119497</v>
      </c>
      <c r="I47" s="447">
        <v>3971415</v>
      </c>
      <c r="J47" s="447">
        <v>2338495</v>
      </c>
      <c r="K47" s="447">
        <v>860479</v>
      </c>
      <c r="L47" s="447">
        <v>290123</v>
      </c>
      <c r="M47" s="447">
        <v>277227</v>
      </c>
      <c r="N47" s="447">
        <v>12896</v>
      </c>
      <c r="O47" s="447">
        <v>570356</v>
      </c>
      <c r="P47" s="447">
        <v>6720</v>
      </c>
      <c r="Q47" s="447">
        <v>166800</v>
      </c>
      <c r="R47" s="449">
        <v>164051</v>
      </c>
      <c r="S47" s="447">
        <v>2749</v>
      </c>
      <c r="T47" s="447">
        <v>392916</v>
      </c>
      <c r="U47" s="447">
        <v>142472</v>
      </c>
      <c r="V47" s="447">
        <v>250444</v>
      </c>
      <c r="W47" s="447">
        <v>3920</v>
      </c>
      <c r="X47" s="447">
        <v>1478016</v>
      </c>
      <c r="Y47" s="447">
        <v>42316</v>
      </c>
      <c r="Z47" s="447">
        <v>3698</v>
      </c>
      <c r="AA47" s="447">
        <v>38618</v>
      </c>
      <c r="AB47" s="449">
        <v>1435700</v>
      </c>
      <c r="AC47" s="447">
        <v>14182</v>
      </c>
      <c r="AD47" s="447">
        <v>86996</v>
      </c>
      <c r="AE47" s="447">
        <v>26792</v>
      </c>
      <c r="AF47" s="447">
        <v>62402</v>
      </c>
      <c r="AG47" s="447">
        <v>186947</v>
      </c>
      <c r="AH47" s="447">
        <v>375882</v>
      </c>
      <c r="AI47" s="447">
        <v>668573</v>
      </c>
      <c r="AJ47" s="447">
        <v>13926</v>
      </c>
      <c r="AK47" s="447">
        <v>774688</v>
      </c>
      <c r="AL47" s="447">
        <v>858232</v>
      </c>
      <c r="AM47" s="449">
        <v>368255</v>
      </c>
      <c r="AN47" s="447">
        <v>235565</v>
      </c>
      <c r="AO47" s="447">
        <v>232539</v>
      </c>
      <c r="AP47" s="447">
        <v>161703</v>
      </c>
      <c r="AQ47" s="447">
        <v>37083</v>
      </c>
      <c r="AR47" s="447">
        <v>5102</v>
      </c>
      <c r="AS47" s="447">
        <v>47485</v>
      </c>
      <c r="AT47" s="447">
        <v>63446</v>
      </c>
      <c r="AU47" s="447">
        <v>6578</v>
      </c>
      <c r="AV47" s="447">
        <v>635</v>
      </c>
      <c r="AW47" s="449">
        <v>1374</v>
      </c>
      <c r="AX47" s="447">
        <v>70836</v>
      </c>
      <c r="AY47" s="447">
        <v>65566</v>
      </c>
      <c r="AZ47" s="447">
        <v>47723</v>
      </c>
      <c r="BA47" s="447">
        <v>16181</v>
      </c>
      <c r="BB47" s="447">
        <v>997</v>
      </c>
      <c r="BC47" s="447">
        <v>665</v>
      </c>
      <c r="BD47" s="447">
        <v>5270</v>
      </c>
      <c r="BE47" s="447">
        <v>4286</v>
      </c>
      <c r="BF47" s="447">
        <v>984</v>
      </c>
      <c r="BG47" s="449">
        <v>3026</v>
      </c>
      <c r="BH47" s="447">
        <v>103218</v>
      </c>
      <c r="BI47" s="447">
        <v>34091</v>
      </c>
      <c r="BJ47" s="447">
        <v>15412</v>
      </c>
      <c r="BK47" s="447">
        <v>4333</v>
      </c>
      <c r="BL47" s="447">
        <v>905</v>
      </c>
      <c r="BM47" s="447">
        <v>13441</v>
      </c>
      <c r="BN47" s="447">
        <v>27857</v>
      </c>
      <c r="BO47" s="447">
        <v>23471</v>
      </c>
      <c r="BP47" s="447">
        <v>1898</v>
      </c>
      <c r="BQ47" s="449">
        <v>1492</v>
      </c>
      <c r="BR47" s="447">
        <v>9026</v>
      </c>
      <c r="BS47" s="447">
        <v>5383</v>
      </c>
      <c r="BT47" s="447">
        <v>29472</v>
      </c>
      <c r="BU47" s="447">
        <v>489977</v>
      </c>
      <c r="BV47" s="447">
        <v>56957</v>
      </c>
      <c r="BW47" s="447">
        <v>56884</v>
      </c>
      <c r="BX47" s="447">
        <v>4339</v>
      </c>
      <c r="BY47" s="447">
        <v>153016</v>
      </c>
      <c r="BZ47" s="447">
        <v>18907</v>
      </c>
      <c r="CA47" s="449">
        <v>199874</v>
      </c>
    </row>
    <row r="48" spans="1:79" ht="15" customHeight="1" x14ac:dyDescent="0.15">
      <c r="A48" s="450" t="str">
        <f t="shared" si="0"/>
        <v>28</v>
      </c>
      <c r="B48" s="442" t="s">
        <v>941</v>
      </c>
      <c r="C48" s="443"/>
      <c r="D48" s="444"/>
      <c r="E48" s="445" t="s">
        <v>560</v>
      </c>
      <c r="F48" s="446"/>
      <c r="G48" s="447">
        <v>163902</v>
      </c>
      <c r="H48" s="451">
        <v>52931</v>
      </c>
      <c r="I48" s="447">
        <v>1317345</v>
      </c>
      <c r="J48" s="447">
        <v>561687</v>
      </c>
      <c r="K48" s="447">
        <v>288340</v>
      </c>
      <c r="L48" s="447">
        <v>165578</v>
      </c>
      <c r="M48" s="447">
        <v>161103</v>
      </c>
      <c r="N48" s="447">
        <v>4475</v>
      </c>
      <c r="O48" s="447">
        <v>122762</v>
      </c>
      <c r="P48" s="447">
        <v>1852</v>
      </c>
      <c r="Q48" s="447">
        <v>64440</v>
      </c>
      <c r="R48" s="449">
        <v>61653</v>
      </c>
      <c r="S48" s="447">
        <v>2787</v>
      </c>
      <c r="T48" s="447">
        <v>55537</v>
      </c>
      <c r="U48" s="447">
        <v>19157</v>
      </c>
      <c r="V48" s="447">
        <v>36380</v>
      </c>
      <c r="W48" s="447">
        <v>933</v>
      </c>
      <c r="X48" s="447">
        <v>273347</v>
      </c>
      <c r="Y48" s="447">
        <v>16299</v>
      </c>
      <c r="Z48" s="447">
        <v>1052</v>
      </c>
      <c r="AA48" s="447">
        <v>15247</v>
      </c>
      <c r="AB48" s="449">
        <v>257048</v>
      </c>
      <c r="AC48" s="447">
        <v>2315</v>
      </c>
      <c r="AD48" s="447">
        <v>11081</v>
      </c>
      <c r="AE48" s="447">
        <v>4742</v>
      </c>
      <c r="AF48" s="447">
        <v>14556</v>
      </c>
      <c r="AG48" s="447">
        <v>75695</v>
      </c>
      <c r="AH48" s="447">
        <v>27735</v>
      </c>
      <c r="AI48" s="447">
        <v>116831</v>
      </c>
      <c r="AJ48" s="447">
        <v>4093</v>
      </c>
      <c r="AK48" s="447">
        <v>612845</v>
      </c>
      <c r="AL48" s="447">
        <v>142813</v>
      </c>
      <c r="AM48" s="449">
        <v>92453</v>
      </c>
      <c r="AN48" s="447">
        <v>52593</v>
      </c>
      <c r="AO48" s="447">
        <v>51486</v>
      </c>
      <c r="AP48" s="447">
        <v>47295</v>
      </c>
      <c r="AQ48" s="447">
        <v>31796</v>
      </c>
      <c r="AR48" s="447">
        <v>186</v>
      </c>
      <c r="AS48" s="447">
        <v>5226</v>
      </c>
      <c r="AT48" s="447">
        <v>8056</v>
      </c>
      <c r="AU48" s="447">
        <v>1619</v>
      </c>
      <c r="AV48" s="447">
        <v>15</v>
      </c>
      <c r="AW48" s="449">
        <v>397</v>
      </c>
      <c r="AX48" s="447">
        <v>4191</v>
      </c>
      <c r="AY48" s="447">
        <v>3186</v>
      </c>
      <c r="AZ48" s="447">
        <v>842</v>
      </c>
      <c r="BA48" s="447">
        <v>1295</v>
      </c>
      <c r="BB48" s="447">
        <v>525</v>
      </c>
      <c r="BC48" s="447">
        <v>524</v>
      </c>
      <c r="BD48" s="447">
        <v>1005</v>
      </c>
      <c r="BE48" s="447">
        <v>817</v>
      </c>
      <c r="BF48" s="447">
        <v>188</v>
      </c>
      <c r="BG48" s="449">
        <v>1107</v>
      </c>
      <c r="BH48" s="447">
        <v>32813</v>
      </c>
      <c r="BI48" s="447">
        <v>7315</v>
      </c>
      <c r="BJ48" s="447">
        <v>2571</v>
      </c>
      <c r="BK48" s="447">
        <v>1945</v>
      </c>
      <c r="BL48" s="447">
        <v>233</v>
      </c>
      <c r="BM48" s="447">
        <v>2566</v>
      </c>
      <c r="BN48" s="447">
        <v>13218</v>
      </c>
      <c r="BO48" s="447">
        <v>1597</v>
      </c>
      <c r="BP48" s="447">
        <v>178</v>
      </c>
      <c r="BQ48" s="449">
        <v>683</v>
      </c>
      <c r="BR48" s="447">
        <v>8322</v>
      </c>
      <c r="BS48" s="447">
        <v>1500</v>
      </c>
      <c r="BT48" s="447">
        <v>7047</v>
      </c>
      <c r="BU48" s="447">
        <v>50360</v>
      </c>
      <c r="BV48" s="447">
        <v>15546</v>
      </c>
      <c r="BW48" s="447">
        <v>3188</v>
      </c>
      <c r="BX48" s="447">
        <v>2045</v>
      </c>
      <c r="BY48" s="447">
        <v>6496</v>
      </c>
      <c r="BZ48" s="447">
        <v>3454</v>
      </c>
      <c r="CA48" s="449">
        <v>19631</v>
      </c>
    </row>
    <row r="49" spans="1:79" ht="15" customHeight="1" x14ac:dyDescent="0.15">
      <c r="A49" s="450" t="str">
        <f t="shared" si="0"/>
        <v>29</v>
      </c>
      <c r="B49" s="442" t="s">
        <v>942</v>
      </c>
      <c r="C49" s="443"/>
      <c r="D49" s="444"/>
      <c r="E49" s="445" t="s">
        <v>361</v>
      </c>
      <c r="F49" s="446"/>
      <c r="G49" s="447">
        <v>1751</v>
      </c>
      <c r="H49" s="451">
        <v>75</v>
      </c>
      <c r="I49" s="447">
        <v>389561</v>
      </c>
      <c r="J49" s="447">
        <v>271544</v>
      </c>
      <c r="K49" s="447">
        <v>66065</v>
      </c>
      <c r="L49" s="447">
        <v>24619</v>
      </c>
      <c r="M49" s="447">
        <v>24443</v>
      </c>
      <c r="N49" s="447">
        <v>176</v>
      </c>
      <c r="O49" s="447">
        <v>41446</v>
      </c>
      <c r="P49" s="447">
        <v>1525</v>
      </c>
      <c r="Q49" s="447">
        <v>27458</v>
      </c>
      <c r="R49" s="449">
        <v>26817</v>
      </c>
      <c r="S49" s="447">
        <v>641</v>
      </c>
      <c r="T49" s="447">
        <v>12271</v>
      </c>
      <c r="U49" s="447">
        <v>9326</v>
      </c>
      <c r="V49" s="447">
        <v>2945</v>
      </c>
      <c r="W49" s="447">
        <v>192</v>
      </c>
      <c r="X49" s="447">
        <v>205479</v>
      </c>
      <c r="Y49" s="447">
        <v>8900</v>
      </c>
      <c r="Z49" s="447">
        <v>105</v>
      </c>
      <c r="AA49" s="447">
        <v>8795</v>
      </c>
      <c r="AB49" s="449">
        <v>196579</v>
      </c>
      <c r="AC49" s="447">
        <v>3824</v>
      </c>
      <c r="AD49" s="447">
        <v>8471</v>
      </c>
      <c r="AE49" s="447">
        <v>3063</v>
      </c>
      <c r="AF49" s="447">
        <v>10716</v>
      </c>
      <c r="AG49" s="447">
        <v>43611</v>
      </c>
      <c r="AH49" s="447">
        <v>33013</v>
      </c>
      <c r="AI49" s="447">
        <v>91374</v>
      </c>
      <c r="AJ49" s="447">
        <v>2507</v>
      </c>
      <c r="AK49" s="447">
        <v>6544</v>
      </c>
      <c r="AL49" s="447">
        <v>111473</v>
      </c>
      <c r="AM49" s="449">
        <v>55452</v>
      </c>
      <c r="AN49" s="447">
        <v>3180</v>
      </c>
      <c r="AO49" s="447">
        <v>3128</v>
      </c>
      <c r="AP49" s="447">
        <v>2579</v>
      </c>
      <c r="AQ49" s="447">
        <v>1143</v>
      </c>
      <c r="AR49" s="447">
        <v>66</v>
      </c>
      <c r="AS49" s="447">
        <v>221</v>
      </c>
      <c r="AT49" s="447">
        <v>926</v>
      </c>
      <c r="AU49" s="447">
        <v>202</v>
      </c>
      <c r="AV49" s="447">
        <v>6</v>
      </c>
      <c r="AW49" s="449">
        <v>15</v>
      </c>
      <c r="AX49" s="447">
        <v>549</v>
      </c>
      <c r="AY49" s="447">
        <v>248</v>
      </c>
      <c r="AZ49" s="447">
        <v>198</v>
      </c>
      <c r="BA49" s="447">
        <v>29</v>
      </c>
      <c r="BB49" s="447">
        <v>18</v>
      </c>
      <c r="BC49" s="447">
        <v>3</v>
      </c>
      <c r="BD49" s="447">
        <v>301</v>
      </c>
      <c r="BE49" s="447">
        <v>244</v>
      </c>
      <c r="BF49" s="447">
        <v>57</v>
      </c>
      <c r="BG49" s="449">
        <v>52</v>
      </c>
      <c r="BH49" s="447">
        <v>51674</v>
      </c>
      <c r="BI49" s="447">
        <v>9087</v>
      </c>
      <c r="BJ49" s="447">
        <v>6863</v>
      </c>
      <c r="BK49" s="447">
        <v>2071</v>
      </c>
      <c r="BL49" s="447">
        <v>112</v>
      </c>
      <c r="BM49" s="447">
        <v>41</v>
      </c>
      <c r="BN49" s="447">
        <v>37065</v>
      </c>
      <c r="BO49" s="447">
        <v>1101</v>
      </c>
      <c r="BP49" s="447">
        <v>9</v>
      </c>
      <c r="BQ49" s="449">
        <v>1208</v>
      </c>
      <c r="BR49" s="447">
        <v>3123</v>
      </c>
      <c r="BS49" s="447">
        <v>81</v>
      </c>
      <c r="BT49" s="447">
        <v>598</v>
      </c>
      <c r="BU49" s="447">
        <v>56021</v>
      </c>
      <c r="BV49" s="447">
        <v>7488</v>
      </c>
      <c r="BW49" s="447">
        <v>2950</v>
      </c>
      <c r="BX49" s="447">
        <v>357</v>
      </c>
      <c r="BY49" s="447">
        <v>314</v>
      </c>
      <c r="BZ49" s="447">
        <v>5729</v>
      </c>
      <c r="CA49" s="449">
        <v>39183</v>
      </c>
    </row>
    <row r="50" spans="1:79" ht="24" customHeight="1" x14ac:dyDescent="0.15">
      <c r="A50" s="450" t="str">
        <f t="shared" si="0"/>
        <v>30</v>
      </c>
      <c r="B50" s="442" t="s">
        <v>943</v>
      </c>
      <c r="C50" s="443"/>
      <c r="D50" s="444"/>
      <c r="E50" s="445" t="s">
        <v>362</v>
      </c>
      <c r="F50" s="446"/>
      <c r="G50" s="447">
        <v>257</v>
      </c>
      <c r="H50" s="451">
        <v>132</v>
      </c>
      <c r="I50" s="447">
        <v>3890</v>
      </c>
      <c r="J50" s="447">
        <v>762</v>
      </c>
      <c r="K50" s="447">
        <v>304</v>
      </c>
      <c r="L50" s="447">
        <v>140</v>
      </c>
      <c r="M50" s="447">
        <v>135</v>
      </c>
      <c r="N50" s="447">
        <v>5</v>
      </c>
      <c r="O50" s="447">
        <v>164</v>
      </c>
      <c r="P50" s="447">
        <v>2</v>
      </c>
      <c r="Q50" s="447">
        <v>85</v>
      </c>
      <c r="R50" s="449">
        <v>83</v>
      </c>
      <c r="S50" s="447">
        <v>2</v>
      </c>
      <c r="T50" s="447">
        <v>75</v>
      </c>
      <c r="U50" s="447">
        <v>29</v>
      </c>
      <c r="V50" s="447">
        <v>46</v>
      </c>
      <c r="W50" s="447">
        <v>2</v>
      </c>
      <c r="X50" s="447">
        <v>458</v>
      </c>
      <c r="Y50" s="447">
        <v>20</v>
      </c>
      <c r="Z50" s="447">
        <v>2</v>
      </c>
      <c r="AA50" s="447">
        <v>18</v>
      </c>
      <c r="AB50" s="449">
        <v>438</v>
      </c>
      <c r="AC50" s="447">
        <v>4</v>
      </c>
      <c r="AD50" s="447">
        <v>20</v>
      </c>
      <c r="AE50" s="447">
        <v>11</v>
      </c>
      <c r="AF50" s="447">
        <v>30</v>
      </c>
      <c r="AG50" s="447">
        <v>96</v>
      </c>
      <c r="AH50" s="447">
        <v>74</v>
      </c>
      <c r="AI50" s="447">
        <v>197</v>
      </c>
      <c r="AJ50" s="447">
        <v>6</v>
      </c>
      <c r="AK50" s="447">
        <v>954</v>
      </c>
      <c r="AL50" s="447">
        <v>2174</v>
      </c>
      <c r="AM50" s="449">
        <v>2070</v>
      </c>
      <c r="AN50" s="447">
        <v>1777</v>
      </c>
      <c r="AO50" s="447">
        <v>1690</v>
      </c>
      <c r="AP50" s="447">
        <v>1326</v>
      </c>
      <c r="AQ50" s="447">
        <v>581</v>
      </c>
      <c r="AR50" s="447">
        <v>46</v>
      </c>
      <c r="AS50" s="447">
        <v>131</v>
      </c>
      <c r="AT50" s="447">
        <v>436</v>
      </c>
      <c r="AU50" s="447">
        <v>122</v>
      </c>
      <c r="AV50" s="447">
        <v>4</v>
      </c>
      <c r="AW50" s="449">
        <v>6</v>
      </c>
      <c r="AX50" s="447">
        <v>364</v>
      </c>
      <c r="AY50" s="447">
        <v>331</v>
      </c>
      <c r="AZ50" s="447">
        <v>244</v>
      </c>
      <c r="BA50" s="447">
        <v>51</v>
      </c>
      <c r="BB50" s="447">
        <v>32</v>
      </c>
      <c r="BC50" s="447">
        <v>4</v>
      </c>
      <c r="BD50" s="447">
        <v>33</v>
      </c>
      <c r="BE50" s="447">
        <v>27</v>
      </c>
      <c r="BF50" s="447">
        <v>6</v>
      </c>
      <c r="BG50" s="449">
        <v>87</v>
      </c>
      <c r="BH50" s="447">
        <v>79</v>
      </c>
      <c r="BI50" s="447">
        <v>28</v>
      </c>
      <c r="BJ50" s="447">
        <v>16</v>
      </c>
      <c r="BK50" s="447">
        <v>4</v>
      </c>
      <c r="BL50" s="447">
        <v>1</v>
      </c>
      <c r="BM50" s="447">
        <v>7</v>
      </c>
      <c r="BN50" s="447">
        <v>18</v>
      </c>
      <c r="BO50" s="447">
        <v>9</v>
      </c>
      <c r="BP50" s="447">
        <v>2</v>
      </c>
      <c r="BQ50" s="449">
        <v>3</v>
      </c>
      <c r="BR50" s="447">
        <v>8</v>
      </c>
      <c r="BS50" s="447">
        <v>11</v>
      </c>
      <c r="BT50" s="447">
        <v>214</v>
      </c>
      <c r="BU50" s="447">
        <v>104</v>
      </c>
      <c r="BV50" s="447">
        <v>11</v>
      </c>
      <c r="BW50" s="447">
        <v>7</v>
      </c>
      <c r="BX50" s="447">
        <v>4</v>
      </c>
      <c r="BY50" s="447">
        <v>22</v>
      </c>
      <c r="BZ50" s="447">
        <v>14</v>
      </c>
      <c r="CA50" s="449">
        <v>46</v>
      </c>
    </row>
    <row r="51" spans="1:79" ht="15" customHeight="1" x14ac:dyDescent="0.15">
      <c r="A51" s="450" t="str">
        <f t="shared" si="0"/>
        <v>31</v>
      </c>
      <c r="B51" s="442" t="s">
        <v>944</v>
      </c>
      <c r="C51" s="443"/>
      <c r="D51" s="444"/>
      <c r="E51" s="445" t="s">
        <v>363</v>
      </c>
      <c r="F51" s="446"/>
      <c r="G51" s="447">
        <v>0</v>
      </c>
      <c r="H51" s="451">
        <v>0</v>
      </c>
      <c r="I51" s="447">
        <v>11956</v>
      </c>
      <c r="J51" s="447">
        <v>11352</v>
      </c>
      <c r="K51" s="447">
        <v>2267</v>
      </c>
      <c r="L51" s="447">
        <v>1186</v>
      </c>
      <c r="M51" s="447">
        <v>1165</v>
      </c>
      <c r="N51" s="447">
        <v>21</v>
      </c>
      <c r="O51" s="447">
        <v>1081</v>
      </c>
      <c r="P51" s="447">
        <v>55</v>
      </c>
      <c r="Q51" s="447">
        <v>466</v>
      </c>
      <c r="R51" s="449">
        <v>458</v>
      </c>
      <c r="S51" s="447">
        <v>8</v>
      </c>
      <c r="T51" s="447">
        <v>556</v>
      </c>
      <c r="U51" s="447">
        <v>422</v>
      </c>
      <c r="V51" s="447">
        <v>134</v>
      </c>
      <c r="W51" s="447">
        <v>4</v>
      </c>
      <c r="X51" s="447">
        <v>9085</v>
      </c>
      <c r="Y51" s="447">
        <v>116</v>
      </c>
      <c r="Z51" s="447">
        <v>2</v>
      </c>
      <c r="AA51" s="447">
        <v>114</v>
      </c>
      <c r="AB51" s="449">
        <v>8969</v>
      </c>
      <c r="AC51" s="447">
        <v>238</v>
      </c>
      <c r="AD51" s="447">
        <v>319</v>
      </c>
      <c r="AE51" s="447">
        <v>13</v>
      </c>
      <c r="AF51" s="447">
        <v>393</v>
      </c>
      <c r="AG51" s="447">
        <v>1832</v>
      </c>
      <c r="AH51" s="447">
        <v>1268</v>
      </c>
      <c r="AI51" s="447">
        <v>4857</v>
      </c>
      <c r="AJ51" s="447">
        <v>49</v>
      </c>
      <c r="AK51" s="447">
        <v>0</v>
      </c>
      <c r="AL51" s="447">
        <v>604</v>
      </c>
      <c r="AM51" s="449">
        <v>604</v>
      </c>
      <c r="AN51" s="447">
        <v>285</v>
      </c>
      <c r="AO51" s="447">
        <v>285</v>
      </c>
      <c r="AP51" s="447">
        <v>258</v>
      </c>
      <c r="AQ51" s="447">
        <v>130</v>
      </c>
      <c r="AR51" s="447">
        <v>6</v>
      </c>
      <c r="AS51" s="447">
        <v>21</v>
      </c>
      <c r="AT51" s="447">
        <v>101</v>
      </c>
      <c r="AU51" s="447">
        <v>0</v>
      </c>
      <c r="AV51" s="447">
        <v>0</v>
      </c>
      <c r="AW51" s="449">
        <v>0</v>
      </c>
      <c r="AX51" s="447">
        <v>27</v>
      </c>
      <c r="AY51" s="447">
        <v>24</v>
      </c>
      <c r="AZ51" s="447">
        <v>20</v>
      </c>
      <c r="BA51" s="447">
        <v>2</v>
      </c>
      <c r="BB51" s="447">
        <v>1</v>
      </c>
      <c r="BC51" s="447">
        <v>1</v>
      </c>
      <c r="BD51" s="447">
        <v>3</v>
      </c>
      <c r="BE51" s="447">
        <v>2</v>
      </c>
      <c r="BF51" s="447">
        <v>1</v>
      </c>
      <c r="BG51" s="449">
        <v>0</v>
      </c>
      <c r="BH51" s="447">
        <v>201</v>
      </c>
      <c r="BI51" s="447">
        <v>201</v>
      </c>
      <c r="BJ51" s="447">
        <v>201</v>
      </c>
      <c r="BK51" s="447">
        <v>0</v>
      </c>
      <c r="BL51" s="447">
        <v>0</v>
      </c>
      <c r="BM51" s="447">
        <v>0</v>
      </c>
      <c r="BN51" s="447">
        <v>0</v>
      </c>
      <c r="BO51" s="447">
        <v>0</v>
      </c>
      <c r="BP51" s="447">
        <v>0</v>
      </c>
      <c r="BQ51" s="449">
        <v>0</v>
      </c>
      <c r="BR51" s="447">
        <v>0</v>
      </c>
      <c r="BS51" s="447">
        <v>0</v>
      </c>
      <c r="BT51" s="447">
        <v>118</v>
      </c>
      <c r="BU51" s="447">
        <v>0</v>
      </c>
      <c r="BV51" s="447">
        <v>0</v>
      </c>
      <c r="BW51" s="447">
        <v>0</v>
      </c>
      <c r="BX51" s="447">
        <v>0</v>
      </c>
      <c r="BY51" s="447">
        <v>0</v>
      </c>
      <c r="BZ51" s="447">
        <v>0</v>
      </c>
      <c r="CA51" s="449">
        <v>0</v>
      </c>
    </row>
    <row r="52" spans="1:79" ht="15" customHeight="1" x14ac:dyDescent="0.15">
      <c r="A52" s="450" t="str">
        <f t="shared" si="0"/>
        <v>32</v>
      </c>
      <c r="B52" s="442" t="s">
        <v>945</v>
      </c>
      <c r="C52" s="443"/>
      <c r="D52" s="444"/>
      <c r="E52" s="445" t="s">
        <v>946</v>
      </c>
      <c r="F52" s="446"/>
      <c r="G52" s="447">
        <v>0</v>
      </c>
      <c r="H52" s="451">
        <v>0</v>
      </c>
      <c r="I52" s="447">
        <v>0</v>
      </c>
      <c r="J52" s="447">
        <v>0</v>
      </c>
      <c r="K52" s="447">
        <v>0</v>
      </c>
      <c r="L52" s="447">
        <v>0</v>
      </c>
      <c r="M52" s="447">
        <v>0</v>
      </c>
      <c r="N52" s="447">
        <v>0</v>
      </c>
      <c r="O52" s="447">
        <v>0</v>
      </c>
      <c r="P52" s="447">
        <v>0</v>
      </c>
      <c r="Q52" s="447">
        <v>0</v>
      </c>
      <c r="R52" s="449">
        <v>0</v>
      </c>
      <c r="S52" s="447">
        <v>0</v>
      </c>
      <c r="T52" s="447">
        <v>0</v>
      </c>
      <c r="U52" s="447">
        <v>0</v>
      </c>
      <c r="V52" s="447">
        <v>0</v>
      </c>
      <c r="W52" s="447">
        <v>0</v>
      </c>
      <c r="X52" s="447">
        <v>0</v>
      </c>
      <c r="Y52" s="447">
        <v>0</v>
      </c>
      <c r="Z52" s="447">
        <v>0</v>
      </c>
      <c r="AA52" s="447">
        <v>0</v>
      </c>
      <c r="AB52" s="449">
        <v>0</v>
      </c>
      <c r="AC52" s="447">
        <v>0</v>
      </c>
      <c r="AD52" s="447">
        <v>0</v>
      </c>
      <c r="AE52" s="447">
        <v>0</v>
      </c>
      <c r="AF52" s="447">
        <v>0</v>
      </c>
      <c r="AG52" s="447">
        <v>0</v>
      </c>
      <c r="AH52" s="447">
        <v>0</v>
      </c>
      <c r="AI52" s="447">
        <v>0</v>
      </c>
      <c r="AJ52" s="447">
        <v>0</v>
      </c>
      <c r="AK52" s="447">
        <v>0</v>
      </c>
      <c r="AL52" s="447">
        <v>0</v>
      </c>
      <c r="AM52" s="449">
        <v>0</v>
      </c>
      <c r="AN52" s="447">
        <v>0</v>
      </c>
      <c r="AO52" s="447">
        <v>0</v>
      </c>
      <c r="AP52" s="447">
        <v>0</v>
      </c>
      <c r="AQ52" s="447">
        <v>0</v>
      </c>
      <c r="AR52" s="447">
        <v>0</v>
      </c>
      <c r="AS52" s="447">
        <v>0</v>
      </c>
      <c r="AT52" s="447">
        <v>0</v>
      </c>
      <c r="AU52" s="447">
        <v>0</v>
      </c>
      <c r="AV52" s="447">
        <v>0</v>
      </c>
      <c r="AW52" s="449">
        <v>0</v>
      </c>
      <c r="AX52" s="447">
        <v>0</v>
      </c>
      <c r="AY52" s="447">
        <v>0</v>
      </c>
      <c r="AZ52" s="447">
        <v>0</v>
      </c>
      <c r="BA52" s="447">
        <v>0</v>
      </c>
      <c r="BB52" s="447">
        <v>0</v>
      </c>
      <c r="BC52" s="447">
        <v>0</v>
      </c>
      <c r="BD52" s="447">
        <v>0</v>
      </c>
      <c r="BE52" s="447">
        <v>0</v>
      </c>
      <c r="BF52" s="447">
        <v>0</v>
      </c>
      <c r="BG52" s="449">
        <v>0</v>
      </c>
      <c r="BH52" s="447">
        <v>0</v>
      </c>
      <c r="BI52" s="447">
        <v>0</v>
      </c>
      <c r="BJ52" s="447">
        <v>0</v>
      </c>
      <c r="BK52" s="447">
        <v>0</v>
      </c>
      <c r="BL52" s="447">
        <v>0</v>
      </c>
      <c r="BM52" s="447">
        <v>0</v>
      </c>
      <c r="BN52" s="447">
        <v>0</v>
      </c>
      <c r="BO52" s="447">
        <v>0</v>
      </c>
      <c r="BP52" s="447">
        <v>0</v>
      </c>
      <c r="BQ52" s="449">
        <v>0</v>
      </c>
      <c r="BR52" s="447">
        <v>0</v>
      </c>
      <c r="BS52" s="447">
        <v>0</v>
      </c>
      <c r="BT52" s="447">
        <v>0</v>
      </c>
      <c r="BU52" s="447">
        <v>0</v>
      </c>
      <c r="BV52" s="447">
        <v>0</v>
      </c>
      <c r="BW52" s="447">
        <v>0</v>
      </c>
      <c r="BX52" s="447">
        <v>0</v>
      </c>
      <c r="BY52" s="447">
        <v>0</v>
      </c>
      <c r="BZ52" s="447">
        <v>0</v>
      </c>
      <c r="CA52" s="449">
        <v>0</v>
      </c>
    </row>
    <row r="53" spans="1:79" ht="15" customHeight="1" x14ac:dyDescent="0.15">
      <c r="A53" s="450" t="str">
        <f t="shared" si="0"/>
        <v>32</v>
      </c>
      <c r="B53" s="442" t="s">
        <v>947</v>
      </c>
      <c r="C53" s="443"/>
      <c r="D53" s="444"/>
      <c r="E53" s="445" t="s">
        <v>948</v>
      </c>
      <c r="F53" s="446"/>
      <c r="G53" s="447">
        <v>412</v>
      </c>
      <c r="H53" s="451">
        <v>9</v>
      </c>
      <c r="I53" s="447">
        <v>18515</v>
      </c>
      <c r="J53" s="447">
        <v>16272</v>
      </c>
      <c r="K53" s="447">
        <v>10923</v>
      </c>
      <c r="L53" s="447">
        <v>3984</v>
      </c>
      <c r="M53" s="447">
        <v>3910</v>
      </c>
      <c r="N53" s="447">
        <v>74</v>
      </c>
      <c r="O53" s="447">
        <v>6939</v>
      </c>
      <c r="P53" s="447">
        <v>91</v>
      </c>
      <c r="Q53" s="447">
        <v>4719</v>
      </c>
      <c r="R53" s="449">
        <v>4668</v>
      </c>
      <c r="S53" s="447">
        <v>51</v>
      </c>
      <c r="T53" s="447">
        <v>2046</v>
      </c>
      <c r="U53" s="447">
        <v>588</v>
      </c>
      <c r="V53" s="447">
        <v>1458</v>
      </c>
      <c r="W53" s="447">
        <v>83</v>
      </c>
      <c r="X53" s="447">
        <v>5349</v>
      </c>
      <c r="Y53" s="447">
        <v>313</v>
      </c>
      <c r="Z53" s="447">
        <v>24</v>
      </c>
      <c r="AA53" s="447">
        <v>289</v>
      </c>
      <c r="AB53" s="449">
        <v>5036</v>
      </c>
      <c r="AC53" s="447">
        <v>19</v>
      </c>
      <c r="AD53" s="447">
        <v>131</v>
      </c>
      <c r="AE53" s="447">
        <v>35</v>
      </c>
      <c r="AF53" s="447">
        <v>428</v>
      </c>
      <c r="AG53" s="447">
        <v>1728</v>
      </c>
      <c r="AH53" s="447">
        <v>395</v>
      </c>
      <c r="AI53" s="447">
        <v>2191</v>
      </c>
      <c r="AJ53" s="447">
        <v>109</v>
      </c>
      <c r="AK53" s="447">
        <v>1539</v>
      </c>
      <c r="AL53" s="447">
        <v>704</v>
      </c>
      <c r="AM53" s="449">
        <v>625</v>
      </c>
      <c r="AN53" s="447">
        <v>245</v>
      </c>
      <c r="AO53" s="447">
        <v>233</v>
      </c>
      <c r="AP53" s="447">
        <v>181</v>
      </c>
      <c r="AQ53" s="447">
        <v>77</v>
      </c>
      <c r="AR53" s="447">
        <v>6</v>
      </c>
      <c r="AS53" s="447">
        <v>18</v>
      </c>
      <c r="AT53" s="447">
        <v>61</v>
      </c>
      <c r="AU53" s="447">
        <v>17</v>
      </c>
      <c r="AV53" s="447">
        <v>1</v>
      </c>
      <c r="AW53" s="449">
        <v>1</v>
      </c>
      <c r="AX53" s="447">
        <v>52</v>
      </c>
      <c r="AY53" s="447">
        <v>47</v>
      </c>
      <c r="AZ53" s="447">
        <v>34</v>
      </c>
      <c r="BA53" s="447">
        <v>7</v>
      </c>
      <c r="BB53" s="447">
        <v>5</v>
      </c>
      <c r="BC53" s="447">
        <v>1</v>
      </c>
      <c r="BD53" s="447">
        <v>5</v>
      </c>
      <c r="BE53" s="447">
        <v>4</v>
      </c>
      <c r="BF53" s="447">
        <v>1</v>
      </c>
      <c r="BG53" s="449">
        <v>12</v>
      </c>
      <c r="BH53" s="447">
        <v>271</v>
      </c>
      <c r="BI53" s="447">
        <v>93</v>
      </c>
      <c r="BJ53" s="447">
        <v>52</v>
      </c>
      <c r="BK53" s="447">
        <v>13</v>
      </c>
      <c r="BL53" s="447">
        <v>4</v>
      </c>
      <c r="BM53" s="447">
        <v>24</v>
      </c>
      <c r="BN53" s="447">
        <v>71</v>
      </c>
      <c r="BO53" s="447">
        <v>30</v>
      </c>
      <c r="BP53" s="447">
        <v>7</v>
      </c>
      <c r="BQ53" s="449">
        <v>9</v>
      </c>
      <c r="BR53" s="447">
        <v>26</v>
      </c>
      <c r="BS53" s="447">
        <v>35</v>
      </c>
      <c r="BT53" s="447">
        <v>109</v>
      </c>
      <c r="BU53" s="447">
        <v>79</v>
      </c>
      <c r="BV53" s="447">
        <v>39</v>
      </c>
      <c r="BW53" s="447">
        <v>29</v>
      </c>
      <c r="BX53" s="447">
        <v>5</v>
      </c>
      <c r="BY53" s="447">
        <v>1</v>
      </c>
      <c r="BZ53" s="447">
        <v>1</v>
      </c>
      <c r="CA53" s="449">
        <v>4</v>
      </c>
    </row>
    <row r="54" spans="1:79" ht="15" customHeight="1" x14ac:dyDescent="0.15">
      <c r="A54" s="450" t="str">
        <f t="shared" si="0"/>
        <v>33</v>
      </c>
      <c r="B54" s="442" t="s">
        <v>949</v>
      </c>
      <c r="C54" s="443"/>
      <c r="D54" s="444"/>
      <c r="E54" s="445" t="s">
        <v>950</v>
      </c>
      <c r="F54" s="446"/>
      <c r="G54" s="447">
        <v>7016</v>
      </c>
      <c r="H54" s="451">
        <v>6647</v>
      </c>
      <c r="I54" s="447">
        <v>144656</v>
      </c>
      <c r="J54" s="447">
        <v>64206</v>
      </c>
      <c r="K54" s="447">
        <v>18694</v>
      </c>
      <c r="L54" s="447">
        <v>8588</v>
      </c>
      <c r="M54" s="447">
        <v>8473</v>
      </c>
      <c r="N54" s="447">
        <v>115</v>
      </c>
      <c r="O54" s="447">
        <v>10106</v>
      </c>
      <c r="P54" s="447">
        <v>196</v>
      </c>
      <c r="Q54" s="447">
        <v>5937</v>
      </c>
      <c r="R54" s="449">
        <v>5865</v>
      </c>
      <c r="S54" s="447">
        <v>72</v>
      </c>
      <c r="T54" s="447">
        <v>3869</v>
      </c>
      <c r="U54" s="447">
        <v>2326</v>
      </c>
      <c r="V54" s="447">
        <v>1543</v>
      </c>
      <c r="W54" s="447">
        <v>104</v>
      </c>
      <c r="X54" s="447">
        <v>45512</v>
      </c>
      <c r="Y54" s="447">
        <v>2722</v>
      </c>
      <c r="Z54" s="447">
        <v>288</v>
      </c>
      <c r="AA54" s="447">
        <v>2434</v>
      </c>
      <c r="AB54" s="449">
        <v>42790</v>
      </c>
      <c r="AC54" s="447">
        <v>465</v>
      </c>
      <c r="AD54" s="447">
        <v>1362</v>
      </c>
      <c r="AE54" s="447">
        <v>682</v>
      </c>
      <c r="AF54" s="447">
        <v>1808</v>
      </c>
      <c r="AG54" s="447">
        <v>10522</v>
      </c>
      <c r="AH54" s="447">
        <v>8300</v>
      </c>
      <c r="AI54" s="447">
        <v>18294</v>
      </c>
      <c r="AJ54" s="447">
        <v>1357</v>
      </c>
      <c r="AK54" s="447">
        <v>26235</v>
      </c>
      <c r="AL54" s="447">
        <v>54215</v>
      </c>
      <c r="AM54" s="449">
        <v>18644</v>
      </c>
      <c r="AN54" s="447">
        <v>834</v>
      </c>
      <c r="AO54" s="447">
        <v>795</v>
      </c>
      <c r="AP54" s="447">
        <v>561</v>
      </c>
      <c r="AQ54" s="447">
        <v>125</v>
      </c>
      <c r="AR54" s="447">
        <v>7</v>
      </c>
      <c r="AS54" s="447">
        <v>121</v>
      </c>
      <c r="AT54" s="447">
        <v>216</v>
      </c>
      <c r="AU54" s="447">
        <v>3</v>
      </c>
      <c r="AV54" s="447">
        <v>8</v>
      </c>
      <c r="AW54" s="449">
        <v>81</v>
      </c>
      <c r="AX54" s="447">
        <v>234</v>
      </c>
      <c r="AY54" s="447">
        <v>2</v>
      </c>
      <c r="AZ54" s="447">
        <v>0</v>
      </c>
      <c r="BA54" s="447">
        <v>0</v>
      </c>
      <c r="BB54" s="447">
        <v>2</v>
      </c>
      <c r="BC54" s="447">
        <v>0</v>
      </c>
      <c r="BD54" s="447">
        <v>232</v>
      </c>
      <c r="BE54" s="447">
        <v>181</v>
      </c>
      <c r="BF54" s="447">
        <v>51</v>
      </c>
      <c r="BG54" s="449">
        <v>39</v>
      </c>
      <c r="BH54" s="447">
        <v>17448</v>
      </c>
      <c r="BI54" s="447">
        <v>3567</v>
      </c>
      <c r="BJ54" s="447">
        <v>1464</v>
      </c>
      <c r="BK54" s="447">
        <v>1894</v>
      </c>
      <c r="BL54" s="447">
        <v>134</v>
      </c>
      <c r="BM54" s="447">
        <v>75</v>
      </c>
      <c r="BN54" s="447">
        <v>11382</v>
      </c>
      <c r="BO54" s="447">
        <v>1261</v>
      </c>
      <c r="BP54" s="447">
        <v>1</v>
      </c>
      <c r="BQ54" s="449">
        <v>143</v>
      </c>
      <c r="BR54" s="447">
        <v>1092</v>
      </c>
      <c r="BS54" s="447">
        <v>2</v>
      </c>
      <c r="BT54" s="447">
        <v>362</v>
      </c>
      <c r="BU54" s="447">
        <v>35571</v>
      </c>
      <c r="BV54" s="447">
        <v>3273</v>
      </c>
      <c r="BW54" s="447">
        <v>4759</v>
      </c>
      <c r="BX54" s="447">
        <v>270</v>
      </c>
      <c r="BY54" s="447">
        <v>237</v>
      </c>
      <c r="BZ54" s="447">
        <v>587</v>
      </c>
      <c r="CA54" s="449">
        <v>26445</v>
      </c>
    </row>
    <row r="55" spans="1:79" ht="24" customHeight="1" x14ac:dyDescent="0.15">
      <c r="A55" s="450" t="str">
        <f t="shared" si="0"/>
        <v>33</v>
      </c>
      <c r="B55" s="442" t="s">
        <v>951</v>
      </c>
      <c r="C55" s="443"/>
      <c r="D55" s="444"/>
      <c r="E55" s="445" t="s">
        <v>952</v>
      </c>
      <c r="F55" s="446"/>
      <c r="G55" s="447">
        <v>0</v>
      </c>
      <c r="H55" s="451">
        <v>0</v>
      </c>
      <c r="I55" s="447">
        <v>105937</v>
      </c>
      <c r="J55" s="447">
        <v>105937</v>
      </c>
      <c r="K55" s="447">
        <v>73894</v>
      </c>
      <c r="L55" s="447">
        <v>40002</v>
      </c>
      <c r="M55" s="447">
        <v>39393</v>
      </c>
      <c r="N55" s="447">
        <v>609</v>
      </c>
      <c r="O55" s="447">
        <v>33892</v>
      </c>
      <c r="P55" s="447">
        <v>854</v>
      </c>
      <c r="Q55" s="447">
        <v>11931</v>
      </c>
      <c r="R55" s="449">
        <v>11014</v>
      </c>
      <c r="S55" s="447">
        <v>917</v>
      </c>
      <c r="T55" s="447">
        <v>20988</v>
      </c>
      <c r="U55" s="447">
        <v>13336</v>
      </c>
      <c r="V55" s="447">
        <v>7652</v>
      </c>
      <c r="W55" s="447">
        <v>119</v>
      </c>
      <c r="X55" s="447">
        <v>32043</v>
      </c>
      <c r="Y55" s="447">
        <v>6092</v>
      </c>
      <c r="Z55" s="447">
        <v>184</v>
      </c>
      <c r="AA55" s="447">
        <v>5908</v>
      </c>
      <c r="AB55" s="449">
        <v>25951</v>
      </c>
      <c r="AC55" s="447">
        <v>119</v>
      </c>
      <c r="AD55" s="447">
        <v>1181</v>
      </c>
      <c r="AE55" s="447">
        <v>116</v>
      </c>
      <c r="AF55" s="447">
        <v>1805</v>
      </c>
      <c r="AG55" s="447">
        <v>8101</v>
      </c>
      <c r="AH55" s="447">
        <v>1319</v>
      </c>
      <c r="AI55" s="447">
        <v>12893</v>
      </c>
      <c r="AJ55" s="447">
        <v>417</v>
      </c>
      <c r="AK55" s="447">
        <v>0</v>
      </c>
      <c r="AL55" s="447">
        <v>0</v>
      </c>
      <c r="AM55" s="449">
        <v>0</v>
      </c>
      <c r="AN55" s="447">
        <v>0</v>
      </c>
      <c r="AO55" s="447">
        <v>0</v>
      </c>
      <c r="AP55" s="447">
        <v>0</v>
      </c>
      <c r="AQ55" s="447">
        <v>0</v>
      </c>
      <c r="AR55" s="447">
        <v>0</v>
      </c>
      <c r="AS55" s="447">
        <v>0</v>
      </c>
      <c r="AT55" s="447">
        <v>0</v>
      </c>
      <c r="AU55" s="447">
        <v>0</v>
      </c>
      <c r="AV55" s="447">
        <v>0</v>
      </c>
      <c r="AW55" s="449">
        <v>0</v>
      </c>
      <c r="AX55" s="447">
        <v>0</v>
      </c>
      <c r="AY55" s="447">
        <v>0</v>
      </c>
      <c r="AZ55" s="447">
        <v>0</v>
      </c>
      <c r="BA55" s="447">
        <v>0</v>
      </c>
      <c r="BB55" s="447">
        <v>0</v>
      </c>
      <c r="BC55" s="447">
        <v>0</v>
      </c>
      <c r="BD55" s="447">
        <v>0</v>
      </c>
      <c r="BE55" s="447">
        <v>0</v>
      </c>
      <c r="BF55" s="447">
        <v>0</v>
      </c>
      <c r="BG55" s="449">
        <v>0</v>
      </c>
      <c r="BH55" s="447">
        <v>0</v>
      </c>
      <c r="BI55" s="447">
        <v>0</v>
      </c>
      <c r="BJ55" s="447">
        <v>0</v>
      </c>
      <c r="BK55" s="447">
        <v>0</v>
      </c>
      <c r="BL55" s="447">
        <v>0</v>
      </c>
      <c r="BM55" s="447">
        <v>0</v>
      </c>
      <c r="BN55" s="447">
        <v>0</v>
      </c>
      <c r="BO55" s="447">
        <v>0</v>
      </c>
      <c r="BP55" s="447">
        <v>0</v>
      </c>
      <c r="BQ55" s="449">
        <v>0</v>
      </c>
      <c r="BR55" s="447">
        <v>0</v>
      </c>
      <c r="BS55" s="447">
        <v>0</v>
      </c>
      <c r="BT55" s="447">
        <v>0</v>
      </c>
      <c r="BU55" s="447">
        <v>0</v>
      </c>
      <c r="BV55" s="447">
        <v>0</v>
      </c>
      <c r="BW55" s="447">
        <v>0</v>
      </c>
      <c r="BX55" s="447">
        <v>0</v>
      </c>
      <c r="BY55" s="447">
        <v>0</v>
      </c>
      <c r="BZ55" s="447">
        <v>0</v>
      </c>
      <c r="CA55" s="449">
        <v>0</v>
      </c>
    </row>
    <row r="56" spans="1:79" ht="15" customHeight="1" x14ac:dyDescent="0.15">
      <c r="A56" s="450" t="str">
        <f t="shared" si="0"/>
        <v>33</v>
      </c>
      <c r="B56" s="442" t="s">
        <v>953</v>
      </c>
      <c r="C56" s="443"/>
      <c r="D56" s="444"/>
      <c r="E56" s="445" t="s">
        <v>954</v>
      </c>
      <c r="F56" s="446"/>
      <c r="G56" s="447">
        <v>49</v>
      </c>
      <c r="H56" s="451">
        <v>234</v>
      </c>
      <c r="I56" s="447">
        <v>14238</v>
      </c>
      <c r="J56" s="447">
        <v>4108</v>
      </c>
      <c r="K56" s="447">
        <v>1340</v>
      </c>
      <c r="L56" s="447">
        <v>135</v>
      </c>
      <c r="M56" s="447">
        <v>133</v>
      </c>
      <c r="N56" s="447">
        <v>2</v>
      </c>
      <c r="O56" s="447">
        <v>1205</v>
      </c>
      <c r="P56" s="447">
        <v>30</v>
      </c>
      <c r="Q56" s="447">
        <v>740</v>
      </c>
      <c r="R56" s="449">
        <v>738</v>
      </c>
      <c r="S56" s="447">
        <v>2</v>
      </c>
      <c r="T56" s="447">
        <v>425</v>
      </c>
      <c r="U56" s="447">
        <v>365</v>
      </c>
      <c r="V56" s="447">
        <v>60</v>
      </c>
      <c r="W56" s="447">
        <v>10</v>
      </c>
      <c r="X56" s="447">
        <v>2768</v>
      </c>
      <c r="Y56" s="447">
        <v>63</v>
      </c>
      <c r="Z56" s="447">
        <v>5</v>
      </c>
      <c r="AA56" s="447">
        <v>58</v>
      </c>
      <c r="AB56" s="449">
        <v>2705</v>
      </c>
      <c r="AC56" s="447">
        <v>20</v>
      </c>
      <c r="AD56" s="447">
        <v>98</v>
      </c>
      <c r="AE56" s="447">
        <v>25</v>
      </c>
      <c r="AF56" s="447">
        <v>128</v>
      </c>
      <c r="AG56" s="447">
        <v>702</v>
      </c>
      <c r="AH56" s="447">
        <v>319</v>
      </c>
      <c r="AI56" s="447">
        <v>1339</v>
      </c>
      <c r="AJ56" s="447">
        <v>74</v>
      </c>
      <c r="AK56" s="447">
        <v>186</v>
      </c>
      <c r="AL56" s="447">
        <v>9944</v>
      </c>
      <c r="AM56" s="449">
        <v>4650</v>
      </c>
      <c r="AN56" s="447">
        <v>116</v>
      </c>
      <c r="AO56" s="447">
        <v>116</v>
      </c>
      <c r="AP56" s="447">
        <v>106</v>
      </c>
      <c r="AQ56" s="447">
        <v>0</v>
      </c>
      <c r="AR56" s="447">
        <v>0</v>
      </c>
      <c r="AS56" s="447">
        <v>106</v>
      </c>
      <c r="AT56" s="447">
        <v>0</v>
      </c>
      <c r="AU56" s="447">
        <v>0</v>
      </c>
      <c r="AV56" s="447">
        <v>0</v>
      </c>
      <c r="AW56" s="449">
        <v>0</v>
      </c>
      <c r="AX56" s="447">
        <v>10</v>
      </c>
      <c r="AY56" s="447">
        <v>0</v>
      </c>
      <c r="AZ56" s="447">
        <v>0</v>
      </c>
      <c r="BA56" s="447">
        <v>0</v>
      </c>
      <c r="BB56" s="447">
        <v>0</v>
      </c>
      <c r="BC56" s="447">
        <v>0</v>
      </c>
      <c r="BD56" s="447">
        <v>10</v>
      </c>
      <c r="BE56" s="447">
        <v>8</v>
      </c>
      <c r="BF56" s="447">
        <v>2</v>
      </c>
      <c r="BG56" s="449">
        <v>0</v>
      </c>
      <c r="BH56" s="447">
        <v>4520</v>
      </c>
      <c r="BI56" s="447">
        <v>580</v>
      </c>
      <c r="BJ56" s="447">
        <v>551</v>
      </c>
      <c r="BK56" s="447">
        <v>29</v>
      </c>
      <c r="BL56" s="447">
        <v>0</v>
      </c>
      <c r="BM56" s="447">
        <v>0</v>
      </c>
      <c r="BN56" s="447">
        <v>3778</v>
      </c>
      <c r="BO56" s="447">
        <v>29</v>
      </c>
      <c r="BP56" s="447">
        <v>0</v>
      </c>
      <c r="BQ56" s="449">
        <v>133</v>
      </c>
      <c r="BR56" s="447">
        <v>0</v>
      </c>
      <c r="BS56" s="447">
        <v>0</v>
      </c>
      <c r="BT56" s="447">
        <v>14</v>
      </c>
      <c r="BU56" s="447">
        <v>5294</v>
      </c>
      <c r="BV56" s="447">
        <v>222</v>
      </c>
      <c r="BW56" s="447">
        <v>525</v>
      </c>
      <c r="BX56" s="447">
        <v>471</v>
      </c>
      <c r="BY56" s="447">
        <v>294</v>
      </c>
      <c r="BZ56" s="447">
        <v>449</v>
      </c>
      <c r="CA56" s="449">
        <v>3333</v>
      </c>
    </row>
    <row r="57" spans="1:79" ht="15" customHeight="1" x14ac:dyDescent="0.15">
      <c r="A57" s="450" t="str">
        <f t="shared" si="0"/>
        <v>33</v>
      </c>
      <c r="B57" s="442" t="s">
        <v>955</v>
      </c>
      <c r="C57" s="443"/>
      <c r="D57" s="444"/>
      <c r="E57" s="445" t="s">
        <v>956</v>
      </c>
      <c r="F57" s="446"/>
      <c r="G57" s="447">
        <v>8124</v>
      </c>
      <c r="H57" s="451">
        <v>3001</v>
      </c>
      <c r="I57" s="447">
        <v>195430</v>
      </c>
      <c r="J57" s="447">
        <v>135629</v>
      </c>
      <c r="K57" s="447">
        <v>60928</v>
      </c>
      <c r="L57" s="447">
        <v>31900</v>
      </c>
      <c r="M57" s="447">
        <v>31436</v>
      </c>
      <c r="N57" s="447">
        <v>464</v>
      </c>
      <c r="O57" s="447">
        <v>29028</v>
      </c>
      <c r="P57" s="447">
        <v>558</v>
      </c>
      <c r="Q57" s="447">
        <v>13961</v>
      </c>
      <c r="R57" s="449">
        <v>13706</v>
      </c>
      <c r="S57" s="447">
        <v>255</v>
      </c>
      <c r="T57" s="447">
        <v>14278</v>
      </c>
      <c r="U57" s="447">
        <v>5232</v>
      </c>
      <c r="V57" s="447">
        <v>9046</v>
      </c>
      <c r="W57" s="447">
        <v>231</v>
      </c>
      <c r="X57" s="447">
        <v>74701</v>
      </c>
      <c r="Y57" s="447">
        <v>4985</v>
      </c>
      <c r="Z57" s="447">
        <v>250</v>
      </c>
      <c r="AA57" s="447">
        <v>4735</v>
      </c>
      <c r="AB57" s="449">
        <v>69716</v>
      </c>
      <c r="AC57" s="447">
        <v>537</v>
      </c>
      <c r="AD57" s="447">
        <v>1957</v>
      </c>
      <c r="AE57" s="447">
        <v>1178</v>
      </c>
      <c r="AF57" s="447">
        <v>3604</v>
      </c>
      <c r="AG57" s="447">
        <v>16897</v>
      </c>
      <c r="AH57" s="447">
        <v>11206</v>
      </c>
      <c r="AI57" s="447">
        <v>32971</v>
      </c>
      <c r="AJ57" s="447">
        <v>1366</v>
      </c>
      <c r="AK57" s="447">
        <v>30376</v>
      </c>
      <c r="AL57" s="447">
        <v>29425</v>
      </c>
      <c r="AM57" s="449">
        <v>14711</v>
      </c>
      <c r="AN57" s="447">
        <v>7759</v>
      </c>
      <c r="AO57" s="447">
        <v>7578</v>
      </c>
      <c r="AP57" s="447">
        <v>7010</v>
      </c>
      <c r="AQ57" s="447">
        <v>1346</v>
      </c>
      <c r="AR57" s="447">
        <v>72</v>
      </c>
      <c r="AS57" s="447">
        <v>251</v>
      </c>
      <c r="AT57" s="447">
        <v>3012</v>
      </c>
      <c r="AU57" s="447">
        <v>2286</v>
      </c>
      <c r="AV57" s="447">
        <v>24</v>
      </c>
      <c r="AW57" s="449">
        <v>19</v>
      </c>
      <c r="AX57" s="447">
        <v>568</v>
      </c>
      <c r="AY57" s="447">
        <v>462</v>
      </c>
      <c r="AZ57" s="447">
        <v>266</v>
      </c>
      <c r="BA57" s="447">
        <v>65</v>
      </c>
      <c r="BB57" s="447">
        <v>123</v>
      </c>
      <c r="BC57" s="447">
        <v>8</v>
      </c>
      <c r="BD57" s="447">
        <v>106</v>
      </c>
      <c r="BE57" s="447">
        <v>86</v>
      </c>
      <c r="BF57" s="447">
        <v>20</v>
      </c>
      <c r="BG57" s="449">
        <v>181</v>
      </c>
      <c r="BH57" s="447">
        <v>6378</v>
      </c>
      <c r="BI57" s="447">
        <v>928</v>
      </c>
      <c r="BJ57" s="447">
        <v>418</v>
      </c>
      <c r="BK57" s="447">
        <v>346</v>
      </c>
      <c r="BL57" s="447">
        <v>19</v>
      </c>
      <c r="BM57" s="447">
        <v>145</v>
      </c>
      <c r="BN57" s="447">
        <v>2336</v>
      </c>
      <c r="BO57" s="447">
        <v>997</v>
      </c>
      <c r="BP57" s="447">
        <v>87</v>
      </c>
      <c r="BQ57" s="449">
        <v>252</v>
      </c>
      <c r="BR57" s="447">
        <v>1487</v>
      </c>
      <c r="BS57" s="447">
        <v>291</v>
      </c>
      <c r="BT57" s="447">
        <v>574</v>
      </c>
      <c r="BU57" s="447">
        <v>14714</v>
      </c>
      <c r="BV57" s="447">
        <v>2394</v>
      </c>
      <c r="BW57" s="447">
        <v>2156</v>
      </c>
      <c r="BX57" s="447">
        <v>212</v>
      </c>
      <c r="BY57" s="447">
        <v>1941</v>
      </c>
      <c r="BZ57" s="447">
        <v>1792</v>
      </c>
      <c r="CA57" s="449">
        <v>6219</v>
      </c>
    </row>
    <row r="58" spans="1:79" ht="15" customHeight="1" x14ac:dyDescent="0.15">
      <c r="A58" s="450" t="str">
        <f t="shared" si="0"/>
        <v>34</v>
      </c>
      <c r="B58" s="442" t="s">
        <v>957</v>
      </c>
      <c r="C58" s="443"/>
      <c r="D58" s="444"/>
      <c r="E58" s="445" t="s">
        <v>958</v>
      </c>
      <c r="F58" s="446"/>
      <c r="G58" s="447">
        <v>738</v>
      </c>
      <c r="H58" s="451">
        <v>2214</v>
      </c>
      <c r="I58" s="447">
        <v>99815</v>
      </c>
      <c r="J58" s="447">
        <v>41550</v>
      </c>
      <c r="K58" s="447">
        <v>15501</v>
      </c>
      <c r="L58" s="447">
        <v>4500</v>
      </c>
      <c r="M58" s="447">
        <v>4415</v>
      </c>
      <c r="N58" s="447">
        <v>85</v>
      </c>
      <c r="O58" s="447">
        <v>11001</v>
      </c>
      <c r="P58" s="447">
        <v>207</v>
      </c>
      <c r="Q58" s="447">
        <v>7760</v>
      </c>
      <c r="R58" s="449">
        <v>7727</v>
      </c>
      <c r="S58" s="447">
        <v>33</v>
      </c>
      <c r="T58" s="447">
        <v>2986</v>
      </c>
      <c r="U58" s="447">
        <v>1972</v>
      </c>
      <c r="V58" s="447">
        <v>1014</v>
      </c>
      <c r="W58" s="447">
        <v>48</v>
      </c>
      <c r="X58" s="447">
        <v>26049</v>
      </c>
      <c r="Y58" s="447">
        <v>653</v>
      </c>
      <c r="Z58" s="447">
        <v>15</v>
      </c>
      <c r="AA58" s="447">
        <v>638</v>
      </c>
      <c r="AB58" s="449">
        <v>25396</v>
      </c>
      <c r="AC58" s="447">
        <v>263</v>
      </c>
      <c r="AD58" s="447">
        <v>873</v>
      </c>
      <c r="AE58" s="447">
        <v>654</v>
      </c>
      <c r="AF58" s="447">
        <v>1257</v>
      </c>
      <c r="AG58" s="447">
        <v>6721</v>
      </c>
      <c r="AH58" s="447">
        <v>4169</v>
      </c>
      <c r="AI58" s="447">
        <v>11071</v>
      </c>
      <c r="AJ58" s="447">
        <v>388</v>
      </c>
      <c r="AK58" s="447">
        <v>2760</v>
      </c>
      <c r="AL58" s="447">
        <v>55505</v>
      </c>
      <c r="AM58" s="449">
        <v>32066</v>
      </c>
      <c r="AN58" s="447">
        <v>4905</v>
      </c>
      <c r="AO58" s="447">
        <v>4686</v>
      </c>
      <c r="AP58" s="447">
        <v>3715</v>
      </c>
      <c r="AQ58" s="447">
        <v>1871</v>
      </c>
      <c r="AR58" s="447">
        <v>95</v>
      </c>
      <c r="AS58" s="447">
        <v>288</v>
      </c>
      <c r="AT58" s="447">
        <v>924</v>
      </c>
      <c r="AU58" s="447">
        <v>335</v>
      </c>
      <c r="AV58" s="447">
        <v>188</v>
      </c>
      <c r="AW58" s="449">
        <v>14</v>
      </c>
      <c r="AX58" s="447">
        <v>971</v>
      </c>
      <c r="AY58" s="447">
        <v>702</v>
      </c>
      <c r="AZ58" s="447">
        <v>516</v>
      </c>
      <c r="BA58" s="447">
        <v>107</v>
      </c>
      <c r="BB58" s="447">
        <v>68</v>
      </c>
      <c r="BC58" s="447">
        <v>11</v>
      </c>
      <c r="BD58" s="447">
        <v>269</v>
      </c>
      <c r="BE58" s="447">
        <v>217</v>
      </c>
      <c r="BF58" s="447">
        <v>52</v>
      </c>
      <c r="BG58" s="449">
        <v>219</v>
      </c>
      <c r="BH58" s="447">
        <v>27113</v>
      </c>
      <c r="BI58" s="447">
        <v>8759</v>
      </c>
      <c r="BJ58" s="447">
        <v>1430</v>
      </c>
      <c r="BK58" s="447">
        <v>7044</v>
      </c>
      <c r="BL58" s="447">
        <v>42</v>
      </c>
      <c r="BM58" s="447">
        <v>243</v>
      </c>
      <c r="BN58" s="447">
        <v>15830</v>
      </c>
      <c r="BO58" s="447">
        <v>540</v>
      </c>
      <c r="BP58" s="447">
        <v>162</v>
      </c>
      <c r="BQ58" s="449">
        <v>736</v>
      </c>
      <c r="BR58" s="447">
        <v>723</v>
      </c>
      <c r="BS58" s="447">
        <v>363</v>
      </c>
      <c r="BT58" s="447">
        <v>48</v>
      </c>
      <c r="BU58" s="447">
        <v>23439</v>
      </c>
      <c r="BV58" s="447">
        <v>5783</v>
      </c>
      <c r="BW58" s="447">
        <v>2054</v>
      </c>
      <c r="BX58" s="447">
        <v>3105</v>
      </c>
      <c r="BY58" s="447">
        <v>399</v>
      </c>
      <c r="BZ58" s="447">
        <v>511</v>
      </c>
      <c r="CA58" s="449">
        <v>11587</v>
      </c>
    </row>
    <row r="59" spans="1:79" ht="15" customHeight="1" x14ac:dyDescent="0.15">
      <c r="A59" s="450" t="str">
        <f t="shared" si="0"/>
        <v>34</v>
      </c>
      <c r="B59" s="442" t="s">
        <v>959</v>
      </c>
      <c r="C59" s="443"/>
      <c r="D59" s="444"/>
      <c r="E59" s="445" t="s">
        <v>960</v>
      </c>
      <c r="F59" s="446"/>
      <c r="G59" s="447">
        <v>0</v>
      </c>
      <c r="H59" s="451">
        <v>0</v>
      </c>
      <c r="I59" s="447">
        <v>0</v>
      </c>
      <c r="J59" s="447">
        <v>0</v>
      </c>
      <c r="K59" s="447">
        <v>0</v>
      </c>
      <c r="L59" s="447">
        <v>0</v>
      </c>
      <c r="M59" s="447">
        <v>0</v>
      </c>
      <c r="N59" s="447">
        <v>0</v>
      </c>
      <c r="O59" s="447">
        <v>0</v>
      </c>
      <c r="P59" s="447">
        <v>0</v>
      </c>
      <c r="Q59" s="447">
        <v>0</v>
      </c>
      <c r="R59" s="449">
        <v>0</v>
      </c>
      <c r="S59" s="447">
        <v>0</v>
      </c>
      <c r="T59" s="447">
        <v>0</v>
      </c>
      <c r="U59" s="447">
        <v>0</v>
      </c>
      <c r="V59" s="447">
        <v>0</v>
      </c>
      <c r="W59" s="447">
        <v>0</v>
      </c>
      <c r="X59" s="447">
        <v>0</v>
      </c>
      <c r="Y59" s="447">
        <v>0</v>
      </c>
      <c r="Z59" s="447">
        <v>0</v>
      </c>
      <c r="AA59" s="447">
        <v>0</v>
      </c>
      <c r="AB59" s="449">
        <v>0</v>
      </c>
      <c r="AC59" s="447">
        <v>0</v>
      </c>
      <c r="AD59" s="447">
        <v>0</v>
      </c>
      <c r="AE59" s="447">
        <v>0</v>
      </c>
      <c r="AF59" s="447">
        <v>0</v>
      </c>
      <c r="AG59" s="447">
        <v>0</v>
      </c>
      <c r="AH59" s="447">
        <v>0</v>
      </c>
      <c r="AI59" s="447">
        <v>0</v>
      </c>
      <c r="AJ59" s="447">
        <v>0</v>
      </c>
      <c r="AK59" s="447">
        <v>0</v>
      </c>
      <c r="AL59" s="447">
        <v>0</v>
      </c>
      <c r="AM59" s="449">
        <v>0</v>
      </c>
      <c r="AN59" s="447">
        <v>0</v>
      </c>
      <c r="AO59" s="447">
        <v>0</v>
      </c>
      <c r="AP59" s="447">
        <v>0</v>
      </c>
      <c r="AQ59" s="447">
        <v>0</v>
      </c>
      <c r="AR59" s="447">
        <v>0</v>
      </c>
      <c r="AS59" s="447">
        <v>0</v>
      </c>
      <c r="AT59" s="447">
        <v>0</v>
      </c>
      <c r="AU59" s="447">
        <v>0</v>
      </c>
      <c r="AV59" s="447">
        <v>0</v>
      </c>
      <c r="AW59" s="449">
        <v>0</v>
      </c>
      <c r="AX59" s="447">
        <v>0</v>
      </c>
      <c r="AY59" s="447">
        <v>0</v>
      </c>
      <c r="AZ59" s="447">
        <v>0</v>
      </c>
      <c r="BA59" s="447">
        <v>0</v>
      </c>
      <c r="BB59" s="447">
        <v>0</v>
      </c>
      <c r="BC59" s="447">
        <v>0</v>
      </c>
      <c r="BD59" s="447">
        <v>0</v>
      </c>
      <c r="BE59" s="447">
        <v>0</v>
      </c>
      <c r="BF59" s="447">
        <v>0</v>
      </c>
      <c r="BG59" s="449">
        <v>0</v>
      </c>
      <c r="BH59" s="447">
        <v>0</v>
      </c>
      <c r="BI59" s="447">
        <v>0</v>
      </c>
      <c r="BJ59" s="447">
        <v>0</v>
      </c>
      <c r="BK59" s="447">
        <v>0</v>
      </c>
      <c r="BL59" s="447">
        <v>0</v>
      </c>
      <c r="BM59" s="447">
        <v>0</v>
      </c>
      <c r="BN59" s="447">
        <v>0</v>
      </c>
      <c r="BO59" s="447">
        <v>0</v>
      </c>
      <c r="BP59" s="447">
        <v>0</v>
      </c>
      <c r="BQ59" s="449">
        <v>0</v>
      </c>
      <c r="BR59" s="447">
        <v>0</v>
      </c>
      <c r="BS59" s="447">
        <v>0</v>
      </c>
      <c r="BT59" s="447">
        <v>0</v>
      </c>
      <c r="BU59" s="447">
        <v>0</v>
      </c>
      <c r="BV59" s="447">
        <v>0</v>
      </c>
      <c r="BW59" s="447">
        <v>0</v>
      </c>
      <c r="BX59" s="447">
        <v>0</v>
      </c>
      <c r="BY59" s="447">
        <v>0</v>
      </c>
      <c r="BZ59" s="447">
        <v>0</v>
      </c>
      <c r="CA59" s="449">
        <v>0</v>
      </c>
    </row>
    <row r="60" spans="1:79" ht="24" customHeight="1" x14ac:dyDescent="0.15">
      <c r="A60" s="450" t="str">
        <f t="shared" si="0"/>
        <v>35</v>
      </c>
      <c r="B60" s="442" t="s">
        <v>961</v>
      </c>
      <c r="C60" s="443"/>
      <c r="D60" s="444"/>
      <c r="E60" s="445" t="s">
        <v>962</v>
      </c>
      <c r="F60" s="446"/>
      <c r="G60" s="447">
        <v>0</v>
      </c>
      <c r="H60" s="451">
        <v>0</v>
      </c>
      <c r="I60" s="447">
        <v>0</v>
      </c>
      <c r="J60" s="447">
        <v>0</v>
      </c>
      <c r="K60" s="447">
        <v>0</v>
      </c>
      <c r="L60" s="447">
        <v>0</v>
      </c>
      <c r="M60" s="447">
        <v>0</v>
      </c>
      <c r="N60" s="447">
        <v>0</v>
      </c>
      <c r="O60" s="447">
        <v>0</v>
      </c>
      <c r="P60" s="447">
        <v>0</v>
      </c>
      <c r="Q60" s="447">
        <v>0</v>
      </c>
      <c r="R60" s="449">
        <v>0</v>
      </c>
      <c r="S60" s="447">
        <v>0</v>
      </c>
      <c r="T60" s="447">
        <v>0</v>
      </c>
      <c r="U60" s="447">
        <v>0</v>
      </c>
      <c r="V60" s="447">
        <v>0</v>
      </c>
      <c r="W60" s="447">
        <v>0</v>
      </c>
      <c r="X60" s="447">
        <v>0</v>
      </c>
      <c r="Y60" s="447">
        <v>0</v>
      </c>
      <c r="Z60" s="447">
        <v>0</v>
      </c>
      <c r="AA60" s="447">
        <v>0</v>
      </c>
      <c r="AB60" s="449">
        <v>0</v>
      </c>
      <c r="AC60" s="447">
        <v>0</v>
      </c>
      <c r="AD60" s="447">
        <v>0</v>
      </c>
      <c r="AE60" s="447">
        <v>0</v>
      </c>
      <c r="AF60" s="447">
        <v>0</v>
      </c>
      <c r="AG60" s="447">
        <v>0</v>
      </c>
      <c r="AH60" s="447">
        <v>0</v>
      </c>
      <c r="AI60" s="447">
        <v>0</v>
      </c>
      <c r="AJ60" s="447">
        <v>0</v>
      </c>
      <c r="AK60" s="447">
        <v>0</v>
      </c>
      <c r="AL60" s="447">
        <v>0</v>
      </c>
      <c r="AM60" s="449">
        <v>0</v>
      </c>
      <c r="AN60" s="447">
        <v>0</v>
      </c>
      <c r="AO60" s="447">
        <v>0</v>
      </c>
      <c r="AP60" s="447">
        <v>0</v>
      </c>
      <c r="AQ60" s="447">
        <v>0</v>
      </c>
      <c r="AR60" s="447">
        <v>0</v>
      </c>
      <c r="AS60" s="447">
        <v>0</v>
      </c>
      <c r="AT60" s="447">
        <v>0</v>
      </c>
      <c r="AU60" s="447">
        <v>0</v>
      </c>
      <c r="AV60" s="447">
        <v>0</v>
      </c>
      <c r="AW60" s="449">
        <v>0</v>
      </c>
      <c r="AX60" s="447">
        <v>0</v>
      </c>
      <c r="AY60" s="447">
        <v>0</v>
      </c>
      <c r="AZ60" s="447">
        <v>0</v>
      </c>
      <c r="BA60" s="447">
        <v>0</v>
      </c>
      <c r="BB60" s="447">
        <v>0</v>
      </c>
      <c r="BC60" s="447">
        <v>0</v>
      </c>
      <c r="BD60" s="447">
        <v>0</v>
      </c>
      <c r="BE60" s="447">
        <v>0</v>
      </c>
      <c r="BF60" s="447">
        <v>0</v>
      </c>
      <c r="BG60" s="449">
        <v>0</v>
      </c>
      <c r="BH60" s="447">
        <v>0</v>
      </c>
      <c r="BI60" s="447">
        <v>0</v>
      </c>
      <c r="BJ60" s="447">
        <v>0</v>
      </c>
      <c r="BK60" s="447">
        <v>0</v>
      </c>
      <c r="BL60" s="447">
        <v>0</v>
      </c>
      <c r="BM60" s="447">
        <v>0</v>
      </c>
      <c r="BN60" s="447">
        <v>0</v>
      </c>
      <c r="BO60" s="447">
        <v>0</v>
      </c>
      <c r="BP60" s="447">
        <v>0</v>
      </c>
      <c r="BQ60" s="449">
        <v>0</v>
      </c>
      <c r="BR60" s="447">
        <v>0</v>
      </c>
      <c r="BS60" s="447">
        <v>0</v>
      </c>
      <c r="BT60" s="447">
        <v>0</v>
      </c>
      <c r="BU60" s="447">
        <v>0</v>
      </c>
      <c r="BV60" s="447">
        <v>0</v>
      </c>
      <c r="BW60" s="447">
        <v>0</v>
      </c>
      <c r="BX60" s="447">
        <v>0</v>
      </c>
      <c r="BY60" s="447">
        <v>0</v>
      </c>
      <c r="BZ60" s="447">
        <v>0</v>
      </c>
      <c r="CA60" s="449">
        <v>0</v>
      </c>
    </row>
    <row r="61" spans="1:79" ht="15" customHeight="1" x14ac:dyDescent="0.15">
      <c r="A61" s="450" t="str">
        <f t="shared" si="0"/>
        <v>35</v>
      </c>
      <c r="B61" s="442" t="s">
        <v>963</v>
      </c>
      <c r="C61" s="443"/>
      <c r="D61" s="444"/>
      <c r="E61" s="445" t="s">
        <v>964</v>
      </c>
      <c r="F61" s="446"/>
      <c r="G61" s="447">
        <v>0</v>
      </c>
      <c r="H61" s="451">
        <v>0</v>
      </c>
      <c r="I61" s="447">
        <v>0</v>
      </c>
      <c r="J61" s="447">
        <v>0</v>
      </c>
      <c r="K61" s="447">
        <v>0</v>
      </c>
      <c r="L61" s="447">
        <v>0</v>
      </c>
      <c r="M61" s="447">
        <v>0</v>
      </c>
      <c r="N61" s="447">
        <v>0</v>
      </c>
      <c r="O61" s="447">
        <v>0</v>
      </c>
      <c r="P61" s="447">
        <v>0</v>
      </c>
      <c r="Q61" s="447">
        <v>0</v>
      </c>
      <c r="R61" s="449">
        <v>0</v>
      </c>
      <c r="S61" s="447">
        <v>0</v>
      </c>
      <c r="T61" s="447">
        <v>0</v>
      </c>
      <c r="U61" s="447">
        <v>0</v>
      </c>
      <c r="V61" s="447">
        <v>0</v>
      </c>
      <c r="W61" s="447">
        <v>0</v>
      </c>
      <c r="X61" s="447">
        <v>0</v>
      </c>
      <c r="Y61" s="447">
        <v>0</v>
      </c>
      <c r="Z61" s="447">
        <v>0</v>
      </c>
      <c r="AA61" s="447">
        <v>0</v>
      </c>
      <c r="AB61" s="449">
        <v>0</v>
      </c>
      <c r="AC61" s="447">
        <v>0</v>
      </c>
      <c r="AD61" s="447">
        <v>0</v>
      </c>
      <c r="AE61" s="447">
        <v>0</v>
      </c>
      <c r="AF61" s="447">
        <v>0</v>
      </c>
      <c r="AG61" s="447">
        <v>0</v>
      </c>
      <c r="AH61" s="447">
        <v>0</v>
      </c>
      <c r="AI61" s="447">
        <v>0</v>
      </c>
      <c r="AJ61" s="447">
        <v>0</v>
      </c>
      <c r="AK61" s="447">
        <v>0</v>
      </c>
      <c r="AL61" s="447">
        <v>0</v>
      </c>
      <c r="AM61" s="449">
        <v>0</v>
      </c>
      <c r="AN61" s="447">
        <v>0</v>
      </c>
      <c r="AO61" s="447">
        <v>0</v>
      </c>
      <c r="AP61" s="447">
        <v>0</v>
      </c>
      <c r="AQ61" s="447">
        <v>0</v>
      </c>
      <c r="AR61" s="447">
        <v>0</v>
      </c>
      <c r="AS61" s="447">
        <v>0</v>
      </c>
      <c r="AT61" s="447">
        <v>0</v>
      </c>
      <c r="AU61" s="447">
        <v>0</v>
      </c>
      <c r="AV61" s="447">
        <v>0</v>
      </c>
      <c r="AW61" s="449">
        <v>0</v>
      </c>
      <c r="AX61" s="447">
        <v>0</v>
      </c>
      <c r="AY61" s="447">
        <v>0</v>
      </c>
      <c r="AZ61" s="447">
        <v>0</v>
      </c>
      <c r="BA61" s="447">
        <v>0</v>
      </c>
      <c r="BB61" s="447">
        <v>0</v>
      </c>
      <c r="BC61" s="447">
        <v>0</v>
      </c>
      <c r="BD61" s="447">
        <v>0</v>
      </c>
      <c r="BE61" s="447">
        <v>0</v>
      </c>
      <c r="BF61" s="447">
        <v>0</v>
      </c>
      <c r="BG61" s="449">
        <v>0</v>
      </c>
      <c r="BH61" s="447">
        <v>0</v>
      </c>
      <c r="BI61" s="447">
        <v>0</v>
      </c>
      <c r="BJ61" s="447">
        <v>0</v>
      </c>
      <c r="BK61" s="447">
        <v>0</v>
      </c>
      <c r="BL61" s="447">
        <v>0</v>
      </c>
      <c r="BM61" s="447">
        <v>0</v>
      </c>
      <c r="BN61" s="447">
        <v>0</v>
      </c>
      <c r="BO61" s="447">
        <v>0</v>
      </c>
      <c r="BP61" s="447">
        <v>0</v>
      </c>
      <c r="BQ61" s="449">
        <v>0</v>
      </c>
      <c r="BR61" s="447">
        <v>0</v>
      </c>
      <c r="BS61" s="447">
        <v>0</v>
      </c>
      <c r="BT61" s="447">
        <v>0</v>
      </c>
      <c r="BU61" s="447">
        <v>0</v>
      </c>
      <c r="BV61" s="447">
        <v>0</v>
      </c>
      <c r="BW61" s="447">
        <v>0</v>
      </c>
      <c r="BX61" s="447">
        <v>0</v>
      </c>
      <c r="BY61" s="447">
        <v>0</v>
      </c>
      <c r="BZ61" s="447">
        <v>0</v>
      </c>
      <c r="CA61" s="449">
        <v>0</v>
      </c>
    </row>
    <row r="62" spans="1:79" ht="15" customHeight="1" x14ac:dyDescent="0.15">
      <c r="A62" s="450" t="str">
        <f t="shared" si="0"/>
        <v>35</v>
      </c>
      <c r="B62" s="442" t="s">
        <v>965</v>
      </c>
      <c r="C62" s="443"/>
      <c r="D62" s="444"/>
      <c r="E62" s="445" t="s">
        <v>561</v>
      </c>
      <c r="F62" s="446"/>
      <c r="G62" s="447">
        <v>0</v>
      </c>
      <c r="H62" s="451">
        <v>0</v>
      </c>
      <c r="I62" s="447">
        <v>0</v>
      </c>
      <c r="J62" s="447">
        <v>0</v>
      </c>
      <c r="K62" s="447">
        <v>0</v>
      </c>
      <c r="L62" s="447">
        <v>0</v>
      </c>
      <c r="M62" s="447">
        <v>0</v>
      </c>
      <c r="N62" s="447">
        <v>0</v>
      </c>
      <c r="O62" s="447">
        <v>0</v>
      </c>
      <c r="P62" s="447">
        <v>0</v>
      </c>
      <c r="Q62" s="447">
        <v>0</v>
      </c>
      <c r="R62" s="449">
        <v>0</v>
      </c>
      <c r="S62" s="447">
        <v>0</v>
      </c>
      <c r="T62" s="447">
        <v>0</v>
      </c>
      <c r="U62" s="447">
        <v>0</v>
      </c>
      <c r="V62" s="447">
        <v>0</v>
      </c>
      <c r="W62" s="447">
        <v>0</v>
      </c>
      <c r="X62" s="447">
        <v>0</v>
      </c>
      <c r="Y62" s="447">
        <v>0</v>
      </c>
      <c r="Z62" s="447">
        <v>0</v>
      </c>
      <c r="AA62" s="447">
        <v>0</v>
      </c>
      <c r="AB62" s="449">
        <v>0</v>
      </c>
      <c r="AC62" s="447">
        <v>0</v>
      </c>
      <c r="AD62" s="447">
        <v>0</v>
      </c>
      <c r="AE62" s="447">
        <v>0</v>
      </c>
      <c r="AF62" s="447">
        <v>0</v>
      </c>
      <c r="AG62" s="447">
        <v>0</v>
      </c>
      <c r="AH62" s="447">
        <v>0</v>
      </c>
      <c r="AI62" s="447">
        <v>0</v>
      </c>
      <c r="AJ62" s="447">
        <v>0</v>
      </c>
      <c r="AK62" s="447">
        <v>0</v>
      </c>
      <c r="AL62" s="447">
        <v>0</v>
      </c>
      <c r="AM62" s="449">
        <v>0</v>
      </c>
      <c r="AN62" s="447">
        <v>0</v>
      </c>
      <c r="AO62" s="447">
        <v>0</v>
      </c>
      <c r="AP62" s="447">
        <v>0</v>
      </c>
      <c r="AQ62" s="447">
        <v>0</v>
      </c>
      <c r="AR62" s="447">
        <v>0</v>
      </c>
      <c r="AS62" s="447">
        <v>0</v>
      </c>
      <c r="AT62" s="447">
        <v>0</v>
      </c>
      <c r="AU62" s="447">
        <v>0</v>
      </c>
      <c r="AV62" s="447">
        <v>0</v>
      </c>
      <c r="AW62" s="449">
        <v>0</v>
      </c>
      <c r="AX62" s="447">
        <v>0</v>
      </c>
      <c r="AY62" s="447">
        <v>0</v>
      </c>
      <c r="AZ62" s="447">
        <v>0</v>
      </c>
      <c r="BA62" s="447">
        <v>0</v>
      </c>
      <c r="BB62" s="447">
        <v>0</v>
      </c>
      <c r="BC62" s="447">
        <v>0</v>
      </c>
      <c r="BD62" s="447">
        <v>0</v>
      </c>
      <c r="BE62" s="447">
        <v>0</v>
      </c>
      <c r="BF62" s="447">
        <v>0</v>
      </c>
      <c r="BG62" s="449">
        <v>0</v>
      </c>
      <c r="BH62" s="447">
        <v>0</v>
      </c>
      <c r="BI62" s="447">
        <v>0</v>
      </c>
      <c r="BJ62" s="447">
        <v>0</v>
      </c>
      <c r="BK62" s="447">
        <v>0</v>
      </c>
      <c r="BL62" s="447">
        <v>0</v>
      </c>
      <c r="BM62" s="447">
        <v>0</v>
      </c>
      <c r="BN62" s="447">
        <v>0</v>
      </c>
      <c r="BO62" s="447">
        <v>0</v>
      </c>
      <c r="BP62" s="447">
        <v>0</v>
      </c>
      <c r="BQ62" s="449">
        <v>0</v>
      </c>
      <c r="BR62" s="447">
        <v>0</v>
      </c>
      <c r="BS62" s="447">
        <v>0</v>
      </c>
      <c r="BT62" s="447">
        <v>0</v>
      </c>
      <c r="BU62" s="447">
        <v>0</v>
      </c>
      <c r="BV62" s="447">
        <v>0</v>
      </c>
      <c r="BW62" s="447">
        <v>0</v>
      </c>
      <c r="BX62" s="447">
        <v>0</v>
      </c>
      <c r="BY62" s="447">
        <v>0</v>
      </c>
      <c r="BZ62" s="447">
        <v>0</v>
      </c>
      <c r="CA62" s="449">
        <v>0</v>
      </c>
    </row>
    <row r="63" spans="1:79" ht="15" customHeight="1" x14ac:dyDescent="0.15">
      <c r="A63" s="450" t="str">
        <f t="shared" si="0"/>
        <v>35</v>
      </c>
      <c r="B63" s="442" t="s">
        <v>966</v>
      </c>
      <c r="C63" s="443"/>
      <c r="D63" s="444"/>
      <c r="E63" s="445" t="s">
        <v>562</v>
      </c>
      <c r="F63" s="446"/>
      <c r="G63" s="447">
        <v>0</v>
      </c>
      <c r="H63" s="451">
        <v>0</v>
      </c>
      <c r="I63" s="447">
        <v>0</v>
      </c>
      <c r="J63" s="447">
        <v>0</v>
      </c>
      <c r="K63" s="447">
        <v>0</v>
      </c>
      <c r="L63" s="447">
        <v>0</v>
      </c>
      <c r="M63" s="447">
        <v>0</v>
      </c>
      <c r="N63" s="447">
        <v>0</v>
      </c>
      <c r="O63" s="447">
        <v>0</v>
      </c>
      <c r="P63" s="447">
        <v>0</v>
      </c>
      <c r="Q63" s="447">
        <v>0</v>
      </c>
      <c r="R63" s="449">
        <v>0</v>
      </c>
      <c r="S63" s="447">
        <v>0</v>
      </c>
      <c r="T63" s="447">
        <v>0</v>
      </c>
      <c r="U63" s="447">
        <v>0</v>
      </c>
      <c r="V63" s="447">
        <v>0</v>
      </c>
      <c r="W63" s="447">
        <v>0</v>
      </c>
      <c r="X63" s="447">
        <v>0</v>
      </c>
      <c r="Y63" s="447">
        <v>0</v>
      </c>
      <c r="Z63" s="447">
        <v>0</v>
      </c>
      <c r="AA63" s="447">
        <v>0</v>
      </c>
      <c r="AB63" s="449">
        <v>0</v>
      </c>
      <c r="AC63" s="447">
        <v>0</v>
      </c>
      <c r="AD63" s="447">
        <v>0</v>
      </c>
      <c r="AE63" s="447">
        <v>0</v>
      </c>
      <c r="AF63" s="447">
        <v>0</v>
      </c>
      <c r="AG63" s="447">
        <v>0</v>
      </c>
      <c r="AH63" s="447">
        <v>0</v>
      </c>
      <c r="AI63" s="447">
        <v>0</v>
      </c>
      <c r="AJ63" s="447">
        <v>0</v>
      </c>
      <c r="AK63" s="447">
        <v>0</v>
      </c>
      <c r="AL63" s="447">
        <v>0</v>
      </c>
      <c r="AM63" s="449">
        <v>0</v>
      </c>
      <c r="AN63" s="447">
        <v>0</v>
      </c>
      <c r="AO63" s="447">
        <v>0</v>
      </c>
      <c r="AP63" s="447">
        <v>0</v>
      </c>
      <c r="AQ63" s="447">
        <v>0</v>
      </c>
      <c r="AR63" s="447">
        <v>0</v>
      </c>
      <c r="AS63" s="447">
        <v>0</v>
      </c>
      <c r="AT63" s="447">
        <v>0</v>
      </c>
      <c r="AU63" s="447">
        <v>0</v>
      </c>
      <c r="AV63" s="447">
        <v>0</v>
      </c>
      <c r="AW63" s="449">
        <v>0</v>
      </c>
      <c r="AX63" s="447">
        <v>0</v>
      </c>
      <c r="AY63" s="447">
        <v>0</v>
      </c>
      <c r="AZ63" s="447">
        <v>0</v>
      </c>
      <c r="BA63" s="447">
        <v>0</v>
      </c>
      <c r="BB63" s="447">
        <v>0</v>
      </c>
      <c r="BC63" s="447">
        <v>0</v>
      </c>
      <c r="BD63" s="447">
        <v>0</v>
      </c>
      <c r="BE63" s="447">
        <v>0</v>
      </c>
      <c r="BF63" s="447">
        <v>0</v>
      </c>
      <c r="BG63" s="449">
        <v>0</v>
      </c>
      <c r="BH63" s="447">
        <v>0</v>
      </c>
      <c r="BI63" s="447">
        <v>0</v>
      </c>
      <c r="BJ63" s="447">
        <v>0</v>
      </c>
      <c r="BK63" s="447">
        <v>0</v>
      </c>
      <c r="BL63" s="447">
        <v>0</v>
      </c>
      <c r="BM63" s="447">
        <v>0</v>
      </c>
      <c r="BN63" s="447">
        <v>0</v>
      </c>
      <c r="BO63" s="447">
        <v>0</v>
      </c>
      <c r="BP63" s="447">
        <v>0</v>
      </c>
      <c r="BQ63" s="449">
        <v>0</v>
      </c>
      <c r="BR63" s="447">
        <v>0</v>
      </c>
      <c r="BS63" s="447">
        <v>0</v>
      </c>
      <c r="BT63" s="447">
        <v>0</v>
      </c>
      <c r="BU63" s="447">
        <v>0</v>
      </c>
      <c r="BV63" s="447">
        <v>0</v>
      </c>
      <c r="BW63" s="447">
        <v>0</v>
      </c>
      <c r="BX63" s="447">
        <v>0</v>
      </c>
      <c r="BY63" s="447">
        <v>0</v>
      </c>
      <c r="BZ63" s="447">
        <v>0</v>
      </c>
      <c r="CA63" s="449">
        <v>0</v>
      </c>
    </row>
    <row r="64" spans="1:79" ht="15" customHeight="1" x14ac:dyDescent="0.15">
      <c r="A64" s="450" t="str">
        <f t="shared" si="0"/>
        <v>35</v>
      </c>
      <c r="B64" s="442" t="s">
        <v>967</v>
      </c>
      <c r="C64" s="443"/>
      <c r="D64" s="444"/>
      <c r="E64" s="445" t="s">
        <v>563</v>
      </c>
      <c r="F64" s="446"/>
      <c r="G64" s="447">
        <v>0</v>
      </c>
      <c r="H64" s="451">
        <v>0</v>
      </c>
      <c r="I64" s="447">
        <v>0</v>
      </c>
      <c r="J64" s="447">
        <v>0</v>
      </c>
      <c r="K64" s="447">
        <v>0</v>
      </c>
      <c r="L64" s="447">
        <v>0</v>
      </c>
      <c r="M64" s="447">
        <v>0</v>
      </c>
      <c r="N64" s="447">
        <v>0</v>
      </c>
      <c r="O64" s="447">
        <v>0</v>
      </c>
      <c r="P64" s="447">
        <v>0</v>
      </c>
      <c r="Q64" s="447">
        <v>0</v>
      </c>
      <c r="R64" s="449">
        <v>0</v>
      </c>
      <c r="S64" s="447">
        <v>0</v>
      </c>
      <c r="T64" s="447">
        <v>0</v>
      </c>
      <c r="U64" s="447">
        <v>0</v>
      </c>
      <c r="V64" s="447">
        <v>0</v>
      </c>
      <c r="W64" s="447">
        <v>0</v>
      </c>
      <c r="X64" s="447">
        <v>0</v>
      </c>
      <c r="Y64" s="447">
        <v>0</v>
      </c>
      <c r="Z64" s="447">
        <v>0</v>
      </c>
      <c r="AA64" s="447">
        <v>0</v>
      </c>
      <c r="AB64" s="449">
        <v>0</v>
      </c>
      <c r="AC64" s="447">
        <v>0</v>
      </c>
      <c r="AD64" s="447">
        <v>0</v>
      </c>
      <c r="AE64" s="447">
        <v>0</v>
      </c>
      <c r="AF64" s="447">
        <v>0</v>
      </c>
      <c r="AG64" s="447">
        <v>0</v>
      </c>
      <c r="AH64" s="447">
        <v>0</v>
      </c>
      <c r="AI64" s="447">
        <v>0</v>
      </c>
      <c r="AJ64" s="447">
        <v>0</v>
      </c>
      <c r="AK64" s="447">
        <v>0</v>
      </c>
      <c r="AL64" s="447">
        <v>0</v>
      </c>
      <c r="AM64" s="449">
        <v>0</v>
      </c>
      <c r="AN64" s="447">
        <v>0</v>
      </c>
      <c r="AO64" s="447">
        <v>0</v>
      </c>
      <c r="AP64" s="447">
        <v>0</v>
      </c>
      <c r="AQ64" s="447">
        <v>0</v>
      </c>
      <c r="AR64" s="447">
        <v>0</v>
      </c>
      <c r="AS64" s="447">
        <v>0</v>
      </c>
      <c r="AT64" s="447">
        <v>0</v>
      </c>
      <c r="AU64" s="447">
        <v>0</v>
      </c>
      <c r="AV64" s="447">
        <v>0</v>
      </c>
      <c r="AW64" s="449">
        <v>0</v>
      </c>
      <c r="AX64" s="447">
        <v>0</v>
      </c>
      <c r="AY64" s="447">
        <v>0</v>
      </c>
      <c r="AZ64" s="447">
        <v>0</v>
      </c>
      <c r="BA64" s="447">
        <v>0</v>
      </c>
      <c r="BB64" s="447">
        <v>0</v>
      </c>
      <c r="BC64" s="447">
        <v>0</v>
      </c>
      <c r="BD64" s="447">
        <v>0</v>
      </c>
      <c r="BE64" s="447">
        <v>0</v>
      </c>
      <c r="BF64" s="447">
        <v>0</v>
      </c>
      <c r="BG64" s="449">
        <v>0</v>
      </c>
      <c r="BH64" s="447">
        <v>0</v>
      </c>
      <c r="BI64" s="447">
        <v>0</v>
      </c>
      <c r="BJ64" s="447">
        <v>0</v>
      </c>
      <c r="BK64" s="447">
        <v>0</v>
      </c>
      <c r="BL64" s="447">
        <v>0</v>
      </c>
      <c r="BM64" s="447">
        <v>0</v>
      </c>
      <c r="BN64" s="447">
        <v>0</v>
      </c>
      <c r="BO64" s="447">
        <v>0</v>
      </c>
      <c r="BP64" s="447">
        <v>0</v>
      </c>
      <c r="BQ64" s="449">
        <v>0</v>
      </c>
      <c r="BR64" s="447">
        <v>0</v>
      </c>
      <c r="BS64" s="447">
        <v>0</v>
      </c>
      <c r="BT64" s="447">
        <v>0</v>
      </c>
      <c r="BU64" s="447">
        <v>0</v>
      </c>
      <c r="BV64" s="447">
        <v>0</v>
      </c>
      <c r="BW64" s="447">
        <v>0</v>
      </c>
      <c r="BX64" s="447">
        <v>0</v>
      </c>
      <c r="BY64" s="447">
        <v>0</v>
      </c>
      <c r="BZ64" s="447">
        <v>0</v>
      </c>
      <c r="CA64" s="449">
        <v>0</v>
      </c>
    </row>
    <row r="65" spans="1:79" ht="24" customHeight="1" x14ac:dyDescent="0.15">
      <c r="A65" s="450" t="str">
        <f t="shared" si="0"/>
        <v>39</v>
      </c>
      <c r="B65" s="442" t="s">
        <v>968</v>
      </c>
      <c r="C65" s="443"/>
      <c r="D65" s="444"/>
      <c r="E65" s="445" t="s">
        <v>1</v>
      </c>
      <c r="F65" s="446"/>
      <c r="G65" s="447">
        <v>10981</v>
      </c>
      <c r="H65" s="451">
        <v>7949</v>
      </c>
      <c r="I65" s="447">
        <v>149710</v>
      </c>
      <c r="J65" s="447">
        <v>40710</v>
      </c>
      <c r="K65" s="447">
        <v>32080</v>
      </c>
      <c r="L65" s="447">
        <v>20587</v>
      </c>
      <c r="M65" s="447">
        <v>20084</v>
      </c>
      <c r="N65" s="447">
        <v>503</v>
      </c>
      <c r="O65" s="447">
        <v>11493</v>
      </c>
      <c r="P65" s="447">
        <v>150</v>
      </c>
      <c r="Q65" s="447">
        <v>5880</v>
      </c>
      <c r="R65" s="449">
        <v>5764</v>
      </c>
      <c r="S65" s="447">
        <v>116</v>
      </c>
      <c r="T65" s="447">
        <v>5333</v>
      </c>
      <c r="U65" s="447">
        <v>1944</v>
      </c>
      <c r="V65" s="447">
        <v>3389</v>
      </c>
      <c r="W65" s="447">
        <v>130</v>
      </c>
      <c r="X65" s="447">
        <v>8630</v>
      </c>
      <c r="Y65" s="447">
        <v>662</v>
      </c>
      <c r="Z65" s="447">
        <v>26</v>
      </c>
      <c r="AA65" s="447">
        <v>636</v>
      </c>
      <c r="AB65" s="449">
        <v>7968</v>
      </c>
      <c r="AC65" s="447">
        <v>76</v>
      </c>
      <c r="AD65" s="447">
        <v>363</v>
      </c>
      <c r="AE65" s="447">
        <v>186</v>
      </c>
      <c r="AF65" s="447">
        <v>516</v>
      </c>
      <c r="AG65" s="447">
        <v>1919</v>
      </c>
      <c r="AH65" s="447">
        <v>1223</v>
      </c>
      <c r="AI65" s="447">
        <v>3561</v>
      </c>
      <c r="AJ65" s="447">
        <v>124</v>
      </c>
      <c r="AK65" s="447">
        <v>41053</v>
      </c>
      <c r="AL65" s="447">
        <v>67947</v>
      </c>
      <c r="AM65" s="449">
        <v>38694</v>
      </c>
      <c r="AN65" s="447">
        <v>28411</v>
      </c>
      <c r="AO65" s="447">
        <v>28049</v>
      </c>
      <c r="AP65" s="447">
        <v>22189</v>
      </c>
      <c r="AQ65" s="447">
        <v>6501</v>
      </c>
      <c r="AR65" s="447">
        <v>167</v>
      </c>
      <c r="AS65" s="447">
        <v>696</v>
      </c>
      <c r="AT65" s="447">
        <v>13739</v>
      </c>
      <c r="AU65" s="447">
        <v>970</v>
      </c>
      <c r="AV65" s="447">
        <v>75</v>
      </c>
      <c r="AW65" s="449">
        <v>41</v>
      </c>
      <c r="AX65" s="447">
        <v>5860</v>
      </c>
      <c r="AY65" s="447">
        <v>5460</v>
      </c>
      <c r="AZ65" s="447">
        <v>4128</v>
      </c>
      <c r="BA65" s="447">
        <v>657</v>
      </c>
      <c r="BB65" s="447">
        <v>339</v>
      </c>
      <c r="BC65" s="447">
        <v>336</v>
      </c>
      <c r="BD65" s="447">
        <v>400</v>
      </c>
      <c r="BE65" s="447">
        <v>325</v>
      </c>
      <c r="BF65" s="447">
        <v>75</v>
      </c>
      <c r="BG65" s="449">
        <v>362</v>
      </c>
      <c r="BH65" s="447">
        <v>9230</v>
      </c>
      <c r="BI65" s="447">
        <v>956</v>
      </c>
      <c r="BJ65" s="447">
        <v>357</v>
      </c>
      <c r="BK65" s="447">
        <v>340</v>
      </c>
      <c r="BL65" s="447">
        <v>60</v>
      </c>
      <c r="BM65" s="447">
        <v>199</v>
      </c>
      <c r="BN65" s="447">
        <v>6205</v>
      </c>
      <c r="BO65" s="447">
        <v>1048</v>
      </c>
      <c r="BP65" s="447">
        <v>40</v>
      </c>
      <c r="BQ65" s="449">
        <v>504</v>
      </c>
      <c r="BR65" s="447">
        <v>352</v>
      </c>
      <c r="BS65" s="447">
        <v>125</v>
      </c>
      <c r="BT65" s="447">
        <v>1053</v>
      </c>
      <c r="BU65" s="447">
        <v>29253</v>
      </c>
      <c r="BV65" s="447">
        <v>5491</v>
      </c>
      <c r="BW65" s="447">
        <v>2032</v>
      </c>
      <c r="BX65" s="447">
        <v>408</v>
      </c>
      <c r="BY65" s="447">
        <v>2987</v>
      </c>
      <c r="BZ65" s="447">
        <v>7345</v>
      </c>
      <c r="CA65" s="449">
        <v>10990</v>
      </c>
    </row>
    <row r="66" spans="1:79" ht="15" customHeight="1" x14ac:dyDescent="0.15">
      <c r="A66" s="450" t="str">
        <f t="shared" si="0"/>
        <v>39</v>
      </c>
      <c r="B66" s="442" t="s">
        <v>969</v>
      </c>
      <c r="C66" s="443"/>
      <c r="D66" s="444"/>
      <c r="E66" s="445" t="s">
        <v>970</v>
      </c>
      <c r="F66" s="446"/>
      <c r="G66" s="447">
        <v>0</v>
      </c>
      <c r="H66" s="451">
        <v>0</v>
      </c>
      <c r="I66" s="447">
        <v>3581</v>
      </c>
      <c r="J66" s="447">
        <v>0</v>
      </c>
      <c r="K66" s="447">
        <v>0</v>
      </c>
      <c r="L66" s="447">
        <v>0</v>
      </c>
      <c r="M66" s="447">
        <v>0</v>
      </c>
      <c r="N66" s="447">
        <v>0</v>
      </c>
      <c r="O66" s="447">
        <v>0</v>
      </c>
      <c r="P66" s="447">
        <v>0</v>
      </c>
      <c r="Q66" s="447">
        <v>0</v>
      </c>
      <c r="R66" s="449">
        <v>0</v>
      </c>
      <c r="S66" s="447">
        <v>0</v>
      </c>
      <c r="T66" s="447">
        <v>0</v>
      </c>
      <c r="U66" s="447">
        <v>0</v>
      </c>
      <c r="V66" s="447">
        <v>0</v>
      </c>
      <c r="W66" s="447">
        <v>0</v>
      </c>
      <c r="X66" s="447">
        <v>0</v>
      </c>
      <c r="Y66" s="447">
        <v>0</v>
      </c>
      <c r="Z66" s="447">
        <v>0</v>
      </c>
      <c r="AA66" s="447">
        <v>0</v>
      </c>
      <c r="AB66" s="449">
        <v>0</v>
      </c>
      <c r="AC66" s="447">
        <v>0</v>
      </c>
      <c r="AD66" s="447">
        <v>0</v>
      </c>
      <c r="AE66" s="447">
        <v>0</v>
      </c>
      <c r="AF66" s="447">
        <v>0</v>
      </c>
      <c r="AG66" s="447">
        <v>0</v>
      </c>
      <c r="AH66" s="447">
        <v>0</v>
      </c>
      <c r="AI66" s="447">
        <v>0</v>
      </c>
      <c r="AJ66" s="447">
        <v>0</v>
      </c>
      <c r="AK66" s="447">
        <v>0</v>
      </c>
      <c r="AL66" s="447">
        <v>3581</v>
      </c>
      <c r="AM66" s="449">
        <v>3441</v>
      </c>
      <c r="AN66" s="447">
        <v>3192</v>
      </c>
      <c r="AO66" s="447">
        <v>3036</v>
      </c>
      <c r="AP66" s="447">
        <v>2384</v>
      </c>
      <c r="AQ66" s="447">
        <v>1056</v>
      </c>
      <c r="AR66" s="447">
        <v>80</v>
      </c>
      <c r="AS66" s="447">
        <v>233</v>
      </c>
      <c r="AT66" s="447">
        <v>780</v>
      </c>
      <c r="AU66" s="447">
        <v>217</v>
      </c>
      <c r="AV66" s="447">
        <v>7</v>
      </c>
      <c r="AW66" s="449">
        <v>11</v>
      </c>
      <c r="AX66" s="447">
        <v>652</v>
      </c>
      <c r="AY66" s="447">
        <v>592</v>
      </c>
      <c r="AZ66" s="447">
        <v>435</v>
      </c>
      <c r="BA66" s="447">
        <v>91</v>
      </c>
      <c r="BB66" s="447">
        <v>58</v>
      </c>
      <c r="BC66" s="447">
        <v>8</v>
      </c>
      <c r="BD66" s="447">
        <v>60</v>
      </c>
      <c r="BE66" s="447">
        <v>48</v>
      </c>
      <c r="BF66" s="447">
        <v>12</v>
      </c>
      <c r="BG66" s="449">
        <v>156</v>
      </c>
      <c r="BH66" s="447">
        <v>153</v>
      </c>
      <c r="BI66" s="447">
        <v>53</v>
      </c>
      <c r="BJ66" s="447">
        <v>30</v>
      </c>
      <c r="BK66" s="447">
        <v>8</v>
      </c>
      <c r="BL66" s="447">
        <v>2</v>
      </c>
      <c r="BM66" s="447">
        <v>13</v>
      </c>
      <c r="BN66" s="447">
        <v>40</v>
      </c>
      <c r="BO66" s="447">
        <v>17</v>
      </c>
      <c r="BP66" s="447">
        <v>4</v>
      </c>
      <c r="BQ66" s="449">
        <v>5</v>
      </c>
      <c r="BR66" s="447">
        <v>15</v>
      </c>
      <c r="BS66" s="447">
        <v>19</v>
      </c>
      <c r="BT66" s="447">
        <v>96</v>
      </c>
      <c r="BU66" s="447">
        <v>140</v>
      </c>
      <c r="BV66" s="447">
        <v>0</v>
      </c>
      <c r="BW66" s="447">
        <v>0</v>
      </c>
      <c r="BX66" s="447">
        <v>0</v>
      </c>
      <c r="BY66" s="447">
        <v>36</v>
      </c>
      <c r="BZ66" s="447">
        <v>24</v>
      </c>
      <c r="CA66" s="449">
        <v>80</v>
      </c>
    </row>
    <row r="67" spans="1:79" ht="15" customHeight="1" x14ac:dyDescent="0.15">
      <c r="A67" s="450" t="str">
        <f t="shared" si="0"/>
        <v>41</v>
      </c>
      <c r="B67" s="442" t="s">
        <v>971</v>
      </c>
      <c r="C67" s="443"/>
      <c r="D67" s="444"/>
      <c r="E67" s="445" t="s">
        <v>2</v>
      </c>
      <c r="F67" s="446"/>
      <c r="G67" s="447">
        <v>0</v>
      </c>
      <c r="H67" s="451">
        <v>0</v>
      </c>
      <c r="I67" s="447">
        <v>0</v>
      </c>
      <c r="J67" s="447">
        <v>0</v>
      </c>
      <c r="K67" s="447">
        <v>0</v>
      </c>
      <c r="L67" s="447">
        <v>0</v>
      </c>
      <c r="M67" s="447">
        <v>0</v>
      </c>
      <c r="N67" s="447">
        <v>0</v>
      </c>
      <c r="O67" s="447">
        <v>0</v>
      </c>
      <c r="P67" s="447">
        <v>0</v>
      </c>
      <c r="Q67" s="447">
        <v>0</v>
      </c>
      <c r="R67" s="449">
        <v>0</v>
      </c>
      <c r="S67" s="447">
        <v>0</v>
      </c>
      <c r="T67" s="447">
        <v>0</v>
      </c>
      <c r="U67" s="447">
        <v>0</v>
      </c>
      <c r="V67" s="447">
        <v>0</v>
      </c>
      <c r="W67" s="447">
        <v>0</v>
      </c>
      <c r="X67" s="447">
        <v>0</v>
      </c>
      <c r="Y67" s="447">
        <v>0</v>
      </c>
      <c r="Z67" s="447">
        <v>0</v>
      </c>
      <c r="AA67" s="447">
        <v>0</v>
      </c>
      <c r="AB67" s="449">
        <v>0</v>
      </c>
      <c r="AC67" s="447">
        <v>0</v>
      </c>
      <c r="AD67" s="447">
        <v>0</v>
      </c>
      <c r="AE67" s="447">
        <v>0</v>
      </c>
      <c r="AF67" s="447">
        <v>0</v>
      </c>
      <c r="AG67" s="447">
        <v>0</v>
      </c>
      <c r="AH67" s="447">
        <v>0</v>
      </c>
      <c r="AI67" s="447">
        <v>0</v>
      </c>
      <c r="AJ67" s="447">
        <v>0</v>
      </c>
      <c r="AK67" s="447">
        <v>0</v>
      </c>
      <c r="AL67" s="447">
        <v>0</v>
      </c>
      <c r="AM67" s="449">
        <v>0</v>
      </c>
      <c r="AN67" s="447">
        <v>0</v>
      </c>
      <c r="AO67" s="447">
        <v>0</v>
      </c>
      <c r="AP67" s="447">
        <v>0</v>
      </c>
      <c r="AQ67" s="447">
        <v>0</v>
      </c>
      <c r="AR67" s="447">
        <v>0</v>
      </c>
      <c r="AS67" s="447">
        <v>0</v>
      </c>
      <c r="AT67" s="447">
        <v>0</v>
      </c>
      <c r="AU67" s="447">
        <v>0</v>
      </c>
      <c r="AV67" s="447">
        <v>0</v>
      </c>
      <c r="AW67" s="449">
        <v>0</v>
      </c>
      <c r="AX67" s="447">
        <v>0</v>
      </c>
      <c r="AY67" s="447">
        <v>0</v>
      </c>
      <c r="AZ67" s="447">
        <v>0</v>
      </c>
      <c r="BA67" s="447">
        <v>0</v>
      </c>
      <c r="BB67" s="447">
        <v>0</v>
      </c>
      <c r="BC67" s="447">
        <v>0</v>
      </c>
      <c r="BD67" s="447">
        <v>0</v>
      </c>
      <c r="BE67" s="447">
        <v>0</v>
      </c>
      <c r="BF67" s="447">
        <v>0</v>
      </c>
      <c r="BG67" s="449">
        <v>0</v>
      </c>
      <c r="BH67" s="447">
        <v>0</v>
      </c>
      <c r="BI67" s="447">
        <v>0</v>
      </c>
      <c r="BJ67" s="447">
        <v>0</v>
      </c>
      <c r="BK67" s="447">
        <v>0</v>
      </c>
      <c r="BL67" s="447">
        <v>0</v>
      </c>
      <c r="BM67" s="447">
        <v>0</v>
      </c>
      <c r="BN67" s="447">
        <v>0</v>
      </c>
      <c r="BO67" s="447">
        <v>0</v>
      </c>
      <c r="BP67" s="447">
        <v>0</v>
      </c>
      <c r="BQ67" s="449">
        <v>0</v>
      </c>
      <c r="BR67" s="447">
        <v>0</v>
      </c>
      <c r="BS67" s="447">
        <v>0</v>
      </c>
      <c r="BT67" s="447">
        <v>0</v>
      </c>
      <c r="BU67" s="447">
        <v>0</v>
      </c>
      <c r="BV67" s="447">
        <v>0</v>
      </c>
      <c r="BW67" s="447">
        <v>0</v>
      </c>
      <c r="BX67" s="447">
        <v>0</v>
      </c>
      <c r="BY67" s="447">
        <v>0</v>
      </c>
      <c r="BZ67" s="447">
        <v>0</v>
      </c>
      <c r="CA67" s="449">
        <v>0</v>
      </c>
    </row>
    <row r="68" spans="1:79" ht="15" customHeight="1" x14ac:dyDescent="0.15">
      <c r="A68" s="450" t="str">
        <f t="shared" si="0"/>
        <v>41</v>
      </c>
      <c r="B68" s="442" t="s">
        <v>972</v>
      </c>
      <c r="C68" s="443"/>
      <c r="D68" s="444"/>
      <c r="E68" s="445" t="s">
        <v>564</v>
      </c>
      <c r="F68" s="446"/>
      <c r="G68" s="447">
        <v>2393</v>
      </c>
      <c r="H68" s="451">
        <v>962</v>
      </c>
      <c r="I68" s="447">
        <v>34593</v>
      </c>
      <c r="J68" s="447">
        <v>18643</v>
      </c>
      <c r="K68" s="447">
        <v>9376</v>
      </c>
      <c r="L68" s="447">
        <v>5580</v>
      </c>
      <c r="M68" s="447">
        <v>5479</v>
      </c>
      <c r="N68" s="447">
        <v>101</v>
      </c>
      <c r="O68" s="447">
        <v>3796</v>
      </c>
      <c r="P68" s="447">
        <v>67</v>
      </c>
      <c r="Q68" s="447">
        <v>2425</v>
      </c>
      <c r="R68" s="449">
        <v>2398</v>
      </c>
      <c r="S68" s="447">
        <v>27</v>
      </c>
      <c r="T68" s="447">
        <v>1277</v>
      </c>
      <c r="U68" s="447">
        <v>716</v>
      </c>
      <c r="V68" s="447">
        <v>561</v>
      </c>
      <c r="W68" s="447">
        <v>27</v>
      </c>
      <c r="X68" s="447">
        <v>9267</v>
      </c>
      <c r="Y68" s="447">
        <v>470</v>
      </c>
      <c r="Z68" s="447">
        <v>30</v>
      </c>
      <c r="AA68" s="447">
        <v>440</v>
      </c>
      <c r="AB68" s="449">
        <v>8797</v>
      </c>
      <c r="AC68" s="447">
        <v>129</v>
      </c>
      <c r="AD68" s="447">
        <v>414</v>
      </c>
      <c r="AE68" s="447">
        <v>195</v>
      </c>
      <c r="AF68" s="447">
        <v>839</v>
      </c>
      <c r="AG68" s="447">
        <v>2027</v>
      </c>
      <c r="AH68" s="447">
        <v>1409</v>
      </c>
      <c r="AI68" s="447">
        <v>3696</v>
      </c>
      <c r="AJ68" s="447">
        <v>88</v>
      </c>
      <c r="AK68" s="447">
        <v>8947</v>
      </c>
      <c r="AL68" s="447">
        <v>7003</v>
      </c>
      <c r="AM68" s="449">
        <v>4994</v>
      </c>
      <c r="AN68" s="447">
        <v>3080</v>
      </c>
      <c r="AO68" s="447">
        <v>3022</v>
      </c>
      <c r="AP68" s="447">
        <v>2590</v>
      </c>
      <c r="AQ68" s="447">
        <v>1181</v>
      </c>
      <c r="AR68" s="447">
        <v>55</v>
      </c>
      <c r="AS68" s="447">
        <v>162</v>
      </c>
      <c r="AT68" s="447">
        <v>928</v>
      </c>
      <c r="AU68" s="447">
        <v>249</v>
      </c>
      <c r="AV68" s="447">
        <v>5</v>
      </c>
      <c r="AW68" s="449">
        <v>10</v>
      </c>
      <c r="AX68" s="447">
        <v>432</v>
      </c>
      <c r="AY68" s="447">
        <v>382</v>
      </c>
      <c r="AZ68" s="447">
        <v>305</v>
      </c>
      <c r="BA68" s="447">
        <v>41</v>
      </c>
      <c r="BB68" s="447">
        <v>28</v>
      </c>
      <c r="BC68" s="447">
        <v>8</v>
      </c>
      <c r="BD68" s="447">
        <v>50</v>
      </c>
      <c r="BE68" s="447">
        <v>40</v>
      </c>
      <c r="BF68" s="447">
        <v>10</v>
      </c>
      <c r="BG68" s="449">
        <v>58</v>
      </c>
      <c r="BH68" s="447">
        <v>1707</v>
      </c>
      <c r="BI68" s="447">
        <v>560</v>
      </c>
      <c r="BJ68" s="447">
        <v>351</v>
      </c>
      <c r="BK68" s="447">
        <v>66</v>
      </c>
      <c r="BL68" s="447">
        <v>28</v>
      </c>
      <c r="BM68" s="447">
        <v>115</v>
      </c>
      <c r="BN68" s="447">
        <v>568</v>
      </c>
      <c r="BO68" s="447">
        <v>257</v>
      </c>
      <c r="BP68" s="447">
        <v>32</v>
      </c>
      <c r="BQ68" s="449">
        <v>50</v>
      </c>
      <c r="BR68" s="447">
        <v>66</v>
      </c>
      <c r="BS68" s="447">
        <v>174</v>
      </c>
      <c r="BT68" s="447">
        <v>207</v>
      </c>
      <c r="BU68" s="447">
        <v>2009</v>
      </c>
      <c r="BV68" s="447">
        <v>466</v>
      </c>
      <c r="BW68" s="447">
        <v>313</v>
      </c>
      <c r="BX68" s="447">
        <v>44</v>
      </c>
      <c r="BY68" s="447">
        <v>215</v>
      </c>
      <c r="BZ68" s="447">
        <v>203</v>
      </c>
      <c r="CA68" s="449">
        <v>768</v>
      </c>
    </row>
    <row r="69" spans="1:79" ht="15" customHeight="1" x14ac:dyDescent="0.15">
      <c r="A69" s="450" t="str">
        <f t="shared" si="0"/>
        <v>41</v>
      </c>
      <c r="B69" s="442" t="s">
        <v>973</v>
      </c>
      <c r="C69" s="443"/>
      <c r="D69" s="444"/>
      <c r="E69" s="445" t="s">
        <v>3</v>
      </c>
      <c r="F69" s="446"/>
      <c r="G69" s="447">
        <v>0</v>
      </c>
      <c r="H69" s="451">
        <v>0</v>
      </c>
      <c r="I69" s="447">
        <v>0</v>
      </c>
      <c r="J69" s="447">
        <v>0</v>
      </c>
      <c r="K69" s="447">
        <v>0</v>
      </c>
      <c r="L69" s="447">
        <v>0</v>
      </c>
      <c r="M69" s="447">
        <v>0</v>
      </c>
      <c r="N69" s="447">
        <v>0</v>
      </c>
      <c r="O69" s="447">
        <v>0</v>
      </c>
      <c r="P69" s="447">
        <v>0</v>
      </c>
      <c r="Q69" s="447">
        <v>0</v>
      </c>
      <c r="R69" s="449">
        <v>0</v>
      </c>
      <c r="S69" s="447">
        <v>0</v>
      </c>
      <c r="T69" s="447">
        <v>0</v>
      </c>
      <c r="U69" s="447">
        <v>0</v>
      </c>
      <c r="V69" s="447">
        <v>0</v>
      </c>
      <c r="W69" s="447">
        <v>0</v>
      </c>
      <c r="X69" s="447">
        <v>0</v>
      </c>
      <c r="Y69" s="447">
        <v>0</v>
      </c>
      <c r="Z69" s="447">
        <v>0</v>
      </c>
      <c r="AA69" s="447">
        <v>0</v>
      </c>
      <c r="AB69" s="449">
        <v>0</v>
      </c>
      <c r="AC69" s="447">
        <v>0</v>
      </c>
      <c r="AD69" s="447">
        <v>0</v>
      </c>
      <c r="AE69" s="447">
        <v>0</v>
      </c>
      <c r="AF69" s="447">
        <v>0</v>
      </c>
      <c r="AG69" s="447">
        <v>0</v>
      </c>
      <c r="AH69" s="447">
        <v>0</v>
      </c>
      <c r="AI69" s="447">
        <v>0</v>
      </c>
      <c r="AJ69" s="447">
        <v>0</v>
      </c>
      <c r="AK69" s="447">
        <v>0</v>
      </c>
      <c r="AL69" s="447">
        <v>0</v>
      </c>
      <c r="AM69" s="449">
        <v>0</v>
      </c>
      <c r="AN69" s="447">
        <v>0</v>
      </c>
      <c r="AO69" s="447">
        <v>0</v>
      </c>
      <c r="AP69" s="447">
        <v>0</v>
      </c>
      <c r="AQ69" s="447">
        <v>0</v>
      </c>
      <c r="AR69" s="447">
        <v>0</v>
      </c>
      <c r="AS69" s="447">
        <v>0</v>
      </c>
      <c r="AT69" s="447">
        <v>0</v>
      </c>
      <c r="AU69" s="447">
        <v>0</v>
      </c>
      <c r="AV69" s="447">
        <v>0</v>
      </c>
      <c r="AW69" s="449">
        <v>0</v>
      </c>
      <c r="AX69" s="447">
        <v>0</v>
      </c>
      <c r="AY69" s="447">
        <v>0</v>
      </c>
      <c r="AZ69" s="447">
        <v>0</v>
      </c>
      <c r="BA69" s="447">
        <v>0</v>
      </c>
      <c r="BB69" s="447">
        <v>0</v>
      </c>
      <c r="BC69" s="447">
        <v>0</v>
      </c>
      <c r="BD69" s="447">
        <v>0</v>
      </c>
      <c r="BE69" s="447">
        <v>0</v>
      </c>
      <c r="BF69" s="447">
        <v>0</v>
      </c>
      <c r="BG69" s="449">
        <v>0</v>
      </c>
      <c r="BH69" s="447">
        <v>0</v>
      </c>
      <c r="BI69" s="447">
        <v>0</v>
      </c>
      <c r="BJ69" s="447">
        <v>0</v>
      </c>
      <c r="BK69" s="447">
        <v>0</v>
      </c>
      <c r="BL69" s="447">
        <v>0</v>
      </c>
      <c r="BM69" s="447">
        <v>0</v>
      </c>
      <c r="BN69" s="447">
        <v>0</v>
      </c>
      <c r="BO69" s="447">
        <v>0</v>
      </c>
      <c r="BP69" s="447">
        <v>0</v>
      </c>
      <c r="BQ69" s="449">
        <v>0</v>
      </c>
      <c r="BR69" s="447">
        <v>0</v>
      </c>
      <c r="BS69" s="447">
        <v>0</v>
      </c>
      <c r="BT69" s="447">
        <v>0</v>
      </c>
      <c r="BU69" s="447">
        <v>0</v>
      </c>
      <c r="BV69" s="447">
        <v>0</v>
      </c>
      <c r="BW69" s="447">
        <v>0</v>
      </c>
      <c r="BX69" s="447">
        <v>0</v>
      </c>
      <c r="BY69" s="447">
        <v>0</v>
      </c>
      <c r="BZ69" s="447">
        <v>0</v>
      </c>
      <c r="CA69" s="449">
        <v>0</v>
      </c>
    </row>
    <row r="70" spans="1:79" ht="24" customHeight="1" x14ac:dyDescent="0.15">
      <c r="A70" s="450" t="str">
        <f t="shared" si="0"/>
        <v>41</v>
      </c>
      <c r="B70" s="442" t="s">
        <v>974</v>
      </c>
      <c r="C70" s="443"/>
      <c r="D70" s="444"/>
      <c r="E70" s="445" t="s">
        <v>4</v>
      </c>
      <c r="F70" s="446"/>
      <c r="G70" s="447">
        <v>0</v>
      </c>
      <c r="H70" s="451">
        <v>0</v>
      </c>
      <c r="I70" s="447">
        <v>0</v>
      </c>
      <c r="J70" s="447">
        <v>0</v>
      </c>
      <c r="K70" s="447">
        <v>0</v>
      </c>
      <c r="L70" s="447">
        <v>0</v>
      </c>
      <c r="M70" s="447">
        <v>0</v>
      </c>
      <c r="N70" s="447">
        <v>0</v>
      </c>
      <c r="O70" s="447">
        <v>0</v>
      </c>
      <c r="P70" s="447">
        <v>0</v>
      </c>
      <c r="Q70" s="447">
        <v>0</v>
      </c>
      <c r="R70" s="449">
        <v>0</v>
      </c>
      <c r="S70" s="447">
        <v>0</v>
      </c>
      <c r="T70" s="447">
        <v>0</v>
      </c>
      <c r="U70" s="447">
        <v>0</v>
      </c>
      <c r="V70" s="447">
        <v>0</v>
      </c>
      <c r="W70" s="447">
        <v>0</v>
      </c>
      <c r="X70" s="447">
        <v>0</v>
      </c>
      <c r="Y70" s="447">
        <v>0</v>
      </c>
      <c r="Z70" s="447">
        <v>0</v>
      </c>
      <c r="AA70" s="447">
        <v>0</v>
      </c>
      <c r="AB70" s="449">
        <v>0</v>
      </c>
      <c r="AC70" s="447">
        <v>0</v>
      </c>
      <c r="AD70" s="447">
        <v>0</v>
      </c>
      <c r="AE70" s="447">
        <v>0</v>
      </c>
      <c r="AF70" s="447">
        <v>0</v>
      </c>
      <c r="AG70" s="447">
        <v>0</v>
      </c>
      <c r="AH70" s="447">
        <v>0</v>
      </c>
      <c r="AI70" s="447">
        <v>0</v>
      </c>
      <c r="AJ70" s="447">
        <v>0</v>
      </c>
      <c r="AK70" s="447">
        <v>0</v>
      </c>
      <c r="AL70" s="447">
        <v>0</v>
      </c>
      <c r="AM70" s="449">
        <v>0</v>
      </c>
      <c r="AN70" s="447">
        <v>0</v>
      </c>
      <c r="AO70" s="447">
        <v>0</v>
      </c>
      <c r="AP70" s="447">
        <v>0</v>
      </c>
      <c r="AQ70" s="447">
        <v>0</v>
      </c>
      <c r="AR70" s="447">
        <v>0</v>
      </c>
      <c r="AS70" s="447">
        <v>0</v>
      </c>
      <c r="AT70" s="447">
        <v>0</v>
      </c>
      <c r="AU70" s="447">
        <v>0</v>
      </c>
      <c r="AV70" s="447">
        <v>0</v>
      </c>
      <c r="AW70" s="449">
        <v>0</v>
      </c>
      <c r="AX70" s="447">
        <v>0</v>
      </c>
      <c r="AY70" s="447">
        <v>0</v>
      </c>
      <c r="AZ70" s="447">
        <v>0</v>
      </c>
      <c r="BA70" s="447">
        <v>0</v>
      </c>
      <c r="BB70" s="447">
        <v>0</v>
      </c>
      <c r="BC70" s="447">
        <v>0</v>
      </c>
      <c r="BD70" s="447">
        <v>0</v>
      </c>
      <c r="BE70" s="447">
        <v>0</v>
      </c>
      <c r="BF70" s="447">
        <v>0</v>
      </c>
      <c r="BG70" s="449">
        <v>0</v>
      </c>
      <c r="BH70" s="447">
        <v>0</v>
      </c>
      <c r="BI70" s="447">
        <v>0</v>
      </c>
      <c r="BJ70" s="447">
        <v>0</v>
      </c>
      <c r="BK70" s="447">
        <v>0</v>
      </c>
      <c r="BL70" s="447">
        <v>0</v>
      </c>
      <c r="BM70" s="447">
        <v>0</v>
      </c>
      <c r="BN70" s="447">
        <v>0</v>
      </c>
      <c r="BO70" s="447">
        <v>0</v>
      </c>
      <c r="BP70" s="447">
        <v>0</v>
      </c>
      <c r="BQ70" s="449">
        <v>0</v>
      </c>
      <c r="BR70" s="447">
        <v>0</v>
      </c>
      <c r="BS70" s="447">
        <v>0</v>
      </c>
      <c r="BT70" s="447">
        <v>0</v>
      </c>
      <c r="BU70" s="447">
        <v>0</v>
      </c>
      <c r="BV70" s="447">
        <v>0</v>
      </c>
      <c r="BW70" s="447">
        <v>0</v>
      </c>
      <c r="BX70" s="447">
        <v>0</v>
      </c>
      <c r="BY70" s="447">
        <v>0</v>
      </c>
      <c r="BZ70" s="447">
        <v>0</v>
      </c>
      <c r="CA70" s="449">
        <v>0</v>
      </c>
    </row>
    <row r="71" spans="1:79" ht="15" customHeight="1" x14ac:dyDescent="0.15">
      <c r="A71" s="450" t="str">
        <f t="shared" ref="A71:A122" si="1">+IF(OR(LEFT(B71,2)="19",LEFT(B71,2)="23"),"39",LEFT(B71,2))</f>
        <v>46</v>
      </c>
      <c r="B71" s="442" t="s">
        <v>975</v>
      </c>
      <c r="C71" s="443"/>
      <c r="D71" s="444"/>
      <c r="E71" s="445" t="s">
        <v>565</v>
      </c>
      <c r="F71" s="446"/>
      <c r="G71" s="447">
        <v>2979</v>
      </c>
      <c r="H71" s="451">
        <v>3771</v>
      </c>
      <c r="I71" s="447">
        <v>142528</v>
      </c>
      <c r="J71" s="447">
        <v>81610</v>
      </c>
      <c r="K71" s="447">
        <v>70758</v>
      </c>
      <c r="L71" s="447">
        <v>29042</v>
      </c>
      <c r="M71" s="447">
        <v>28046</v>
      </c>
      <c r="N71" s="447">
        <v>996</v>
      </c>
      <c r="O71" s="447">
        <v>41716</v>
      </c>
      <c r="P71" s="447">
        <v>676</v>
      </c>
      <c r="Q71" s="447">
        <v>24319</v>
      </c>
      <c r="R71" s="449">
        <v>23878</v>
      </c>
      <c r="S71" s="447">
        <v>441</v>
      </c>
      <c r="T71" s="447">
        <v>16359</v>
      </c>
      <c r="U71" s="447">
        <v>5884</v>
      </c>
      <c r="V71" s="447">
        <v>10475</v>
      </c>
      <c r="W71" s="447">
        <v>362</v>
      </c>
      <c r="X71" s="447">
        <v>10852</v>
      </c>
      <c r="Y71" s="447">
        <v>740</v>
      </c>
      <c r="Z71" s="447">
        <v>68</v>
      </c>
      <c r="AA71" s="447">
        <v>672</v>
      </c>
      <c r="AB71" s="449">
        <v>10112</v>
      </c>
      <c r="AC71" s="447">
        <v>125</v>
      </c>
      <c r="AD71" s="447">
        <v>491</v>
      </c>
      <c r="AE71" s="447">
        <v>359</v>
      </c>
      <c r="AF71" s="447">
        <v>1189</v>
      </c>
      <c r="AG71" s="447">
        <v>2250</v>
      </c>
      <c r="AH71" s="447">
        <v>1653</v>
      </c>
      <c r="AI71" s="447">
        <v>3840</v>
      </c>
      <c r="AJ71" s="447">
        <v>205</v>
      </c>
      <c r="AK71" s="447">
        <v>11137</v>
      </c>
      <c r="AL71" s="447">
        <v>49781</v>
      </c>
      <c r="AM71" s="449">
        <v>21045</v>
      </c>
      <c r="AN71" s="447">
        <v>10588</v>
      </c>
      <c r="AO71" s="447">
        <v>10545</v>
      </c>
      <c r="AP71" s="447">
        <v>8826</v>
      </c>
      <c r="AQ71" s="447">
        <v>4427</v>
      </c>
      <c r="AR71" s="447">
        <v>187</v>
      </c>
      <c r="AS71" s="447">
        <v>540</v>
      </c>
      <c r="AT71" s="447">
        <v>3296</v>
      </c>
      <c r="AU71" s="447">
        <v>353</v>
      </c>
      <c r="AV71" s="447">
        <v>6</v>
      </c>
      <c r="AW71" s="449">
        <v>17</v>
      </c>
      <c r="AX71" s="447">
        <v>1719</v>
      </c>
      <c r="AY71" s="447">
        <v>1513</v>
      </c>
      <c r="AZ71" s="447">
        <v>1235</v>
      </c>
      <c r="BA71" s="447">
        <v>157</v>
      </c>
      <c r="BB71" s="447">
        <v>83</v>
      </c>
      <c r="BC71" s="447">
        <v>38</v>
      </c>
      <c r="BD71" s="447">
        <v>206</v>
      </c>
      <c r="BE71" s="447">
        <v>157</v>
      </c>
      <c r="BF71" s="447">
        <v>49</v>
      </c>
      <c r="BG71" s="449">
        <v>43</v>
      </c>
      <c r="BH71" s="447">
        <v>7932</v>
      </c>
      <c r="BI71" s="447">
        <v>3111</v>
      </c>
      <c r="BJ71" s="447">
        <v>1805</v>
      </c>
      <c r="BK71" s="447">
        <v>608</v>
      </c>
      <c r="BL71" s="447">
        <v>112</v>
      </c>
      <c r="BM71" s="447">
        <v>586</v>
      </c>
      <c r="BN71" s="447">
        <v>1762</v>
      </c>
      <c r="BO71" s="447">
        <v>1064</v>
      </c>
      <c r="BP71" s="447">
        <v>123</v>
      </c>
      <c r="BQ71" s="449">
        <v>569</v>
      </c>
      <c r="BR71" s="447">
        <v>173</v>
      </c>
      <c r="BS71" s="447">
        <v>1130</v>
      </c>
      <c r="BT71" s="447">
        <v>2525</v>
      </c>
      <c r="BU71" s="447">
        <v>28736</v>
      </c>
      <c r="BV71" s="447">
        <v>5551</v>
      </c>
      <c r="BW71" s="447">
        <v>1942</v>
      </c>
      <c r="BX71" s="447">
        <v>394</v>
      </c>
      <c r="BY71" s="447">
        <v>7046</v>
      </c>
      <c r="BZ71" s="447">
        <v>2402</v>
      </c>
      <c r="CA71" s="449">
        <v>11401</v>
      </c>
    </row>
    <row r="72" spans="1:79" ht="15" customHeight="1" x14ac:dyDescent="0.15">
      <c r="A72" s="450" t="str">
        <f t="shared" si="1"/>
        <v>46</v>
      </c>
      <c r="B72" s="442" t="s">
        <v>976</v>
      </c>
      <c r="C72" s="443"/>
      <c r="D72" s="444"/>
      <c r="E72" s="445" t="s">
        <v>566</v>
      </c>
      <c r="F72" s="446"/>
      <c r="G72" s="447">
        <v>2141</v>
      </c>
      <c r="H72" s="451">
        <v>1198</v>
      </c>
      <c r="I72" s="447">
        <v>44912</v>
      </c>
      <c r="J72" s="447">
        <v>26393</v>
      </c>
      <c r="K72" s="447">
        <v>16142</v>
      </c>
      <c r="L72" s="447">
        <v>5807</v>
      </c>
      <c r="M72" s="447">
        <v>5590</v>
      </c>
      <c r="N72" s="447">
        <v>217</v>
      </c>
      <c r="O72" s="447">
        <v>10335</v>
      </c>
      <c r="P72" s="447">
        <v>164</v>
      </c>
      <c r="Q72" s="447">
        <v>6088</v>
      </c>
      <c r="R72" s="449">
        <v>5960</v>
      </c>
      <c r="S72" s="447">
        <v>128</v>
      </c>
      <c r="T72" s="447">
        <v>3985</v>
      </c>
      <c r="U72" s="447">
        <v>1779</v>
      </c>
      <c r="V72" s="447">
        <v>2206</v>
      </c>
      <c r="W72" s="447">
        <v>98</v>
      </c>
      <c r="X72" s="447">
        <v>10251</v>
      </c>
      <c r="Y72" s="447">
        <v>451</v>
      </c>
      <c r="Z72" s="447">
        <v>28</v>
      </c>
      <c r="AA72" s="447">
        <v>423</v>
      </c>
      <c r="AB72" s="449">
        <v>9800</v>
      </c>
      <c r="AC72" s="447">
        <v>141</v>
      </c>
      <c r="AD72" s="447">
        <v>454</v>
      </c>
      <c r="AE72" s="447">
        <v>216</v>
      </c>
      <c r="AF72" s="447">
        <v>901</v>
      </c>
      <c r="AG72" s="447">
        <v>2250</v>
      </c>
      <c r="AH72" s="447">
        <v>1569</v>
      </c>
      <c r="AI72" s="447">
        <v>4121</v>
      </c>
      <c r="AJ72" s="447">
        <v>148</v>
      </c>
      <c r="AK72" s="447">
        <v>8003</v>
      </c>
      <c r="AL72" s="447">
        <v>10516</v>
      </c>
      <c r="AM72" s="449">
        <v>6420</v>
      </c>
      <c r="AN72" s="447">
        <v>3879</v>
      </c>
      <c r="AO72" s="447">
        <v>3864</v>
      </c>
      <c r="AP72" s="447">
        <v>3216</v>
      </c>
      <c r="AQ72" s="447">
        <v>1560</v>
      </c>
      <c r="AR72" s="447">
        <v>74</v>
      </c>
      <c r="AS72" s="447">
        <v>194</v>
      </c>
      <c r="AT72" s="447">
        <v>1266</v>
      </c>
      <c r="AU72" s="447">
        <v>115</v>
      </c>
      <c r="AV72" s="447">
        <v>2</v>
      </c>
      <c r="AW72" s="449">
        <v>5</v>
      </c>
      <c r="AX72" s="447">
        <v>648</v>
      </c>
      <c r="AY72" s="447">
        <v>577</v>
      </c>
      <c r="AZ72" s="447">
        <v>467</v>
      </c>
      <c r="BA72" s="447">
        <v>63</v>
      </c>
      <c r="BB72" s="447">
        <v>36</v>
      </c>
      <c r="BC72" s="447">
        <v>11</v>
      </c>
      <c r="BD72" s="447">
        <v>71</v>
      </c>
      <c r="BE72" s="447">
        <v>57</v>
      </c>
      <c r="BF72" s="447">
        <v>14</v>
      </c>
      <c r="BG72" s="449">
        <v>15</v>
      </c>
      <c r="BH72" s="447">
        <v>2332</v>
      </c>
      <c r="BI72" s="447">
        <v>805</v>
      </c>
      <c r="BJ72" s="447">
        <v>452</v>
      </c>
      <c r="BK72" s="447">
        <v>132</v>
      </c>
      <c r="BL72" s="447">
        <v>37</v>
      </c>
      <c r="BM72" s="447">
        <v>184</v>
      </c>
      <c r="BN72" s="447">
        <v>565</v>
      </c>
      <c r="BO72" s="447">
        <v>350</v>
      </c>
      <c r="BP72" s="447">
        <v>43</v>
      </c>
      <c r="BQ72" s="449">
        <v>46</v>
      </c>
      <c r="BR72" s="447">
        <v>62</v>
      </c>
      <c r="BS72" s="447">
        <v>461</v>
      </c>
      <c r="BT72" s="447">
        <v>209</v>
      </c>
      <c r="BU72" s="447">
        <v>4096</v>
      </c>
      <c r="BV72" s="447">
        <v>1003</v>
      </c>
      <c r="BW72" s="447">
        <v>304</v>
      </c>
      <c r="BX72" s="447">
        <v>613</v>
      </c>
      <c r="BY72" s="447">
        <v>270</v>
      </c>
      <c r="BZ72" s="447">
        <v>409</v>
      </c>
      <c r="CA72" s="449">
        <v>1497</v>
      </c>
    </row>
    <row r="73" spans="1:79" ht="15" customHeight="1" x14ac:dyDescent="0.15">
      <c r="A73" s="450" t="str">
        <f t="shared" si="1"/>
        <v>47</v>
      </c>
      <c r="B73" s="442" t="s">
        <v>977</v>
      </c>
      <c r="C73" s="443"/>
      <c r="D73" s="444"/>
      <c r="E73" s="445" t="s">
        <v>367</v>
      </c>
      <c r="F73" s="446"/>
      <c r="G73" s="447">
        <v>2125</v>
      </c>
      <c r="H73" s="451">
        <v>4316</v>
      </c>
      <c r="I73" s="447">
        <v>38440</v>
      </c>
      <c r="J73" s="447">
        <v>19011</v>
      </c>
      <c r="K73" s="447">
        <v>11342</v>
      </c>
      <c r="L73" s="447">
        <v>7193</v>
      </c>
      <c r="M73" s="447">
        <v>6953</v>
      </c>
      <c r="N73" s="447">
        <v>240</v>
      </c>
      <c r="O73" s="447">
        <v>4149</v>
      </c>
      <c r="P73" s="447">
        <v>57</v>
      </c>
      <c r="Q73" s="447">
        <v>2106</v>
      </c>
      <c r="R73" s="449">
        <v>2024</v>
      </c>
      <c r="S73" s="447">
        <v>82</v>
      </c>
      <c r="T73" s="447">
        <v>1955</v>
      </c>
      <c r="U73" s="447">
        <v>510</v>
      </c>
      <c r="V73" s="447">
        <v>1445</v>
      </c>
      <c r="W73" s="447">
        <v>31</v>
      </c>
      <c r="X73" s="447">
        <v>7669</v>
      </c>
      <c r="Y73" s="447">
        <v>1203</v>
      </c>
      <c r="Z73" s="447">
        <v>113</v>
      </c>
      <c r="AA73" s="447">
        <v>1090</v>
      </c>
      <c r="AB73" s="449">
        <v>6466</v>
      </c>
      <c r="AC73" s="447">
        <v>82</v>
      </c>
      <c r="AD73" s="447">
        <v>316</v>
      </c>
      <c r="AE73" s="447">
        <v>202</v>
      </c>
      <c r="AF73" s="447">
        <v>703</v>
      </c>
      <c r="AG73" s="447">
        <v>1454</v>
      </c>
      <c r="AH73" s="447">
        <v>1054</v>
      </c>
      <c r="AI73" s="447">
        <v>2535</v>
      </c>
      <c r="AJ73" s="447">
        <v>120</v>
      </c>
      <c r="AK73" s="447">
        <v>7943</v>
      </c>
      <c r="AL73" s="447">
        <v>11486</v>
      </c>
      <c r="AM73" s="449">
        <v>6026</v>
      </c>
      <c r="AN73" s="447">
        <v>3940</v>
      </c>
      <c r="AO73" s="447">
        <v>3928</v>
      </c>
      <c r="AP73" s="447">
        <v>3322</v>
      </c>
      <c r="AQ73" s="447">
        <v>1444</v>
      </c>
      <c r="AR73" s="447">
        <v>69</v>
      </c>
      <c r="AS73" s="447">
        <v>182</v>
      </c>
      <c r="AT73" s="447">
        <v>1494</v>
      </c>
      <c r="AU73" s="447">
        <v>121</v>
      </c>
      <c r="AV73" s="447">
        <v>2</v>
      </c>
      <c r="AW73" s="449">
        <v>10</v>
      </c>
      <c r="AX73" s="447">
        <v>606</v>
      </c>
      <c r="AY73" s="447">
        <v>536</v>
      </c>
      <c r="AZ73" s="447">
        <v>435</v>
      </c>
      <c r="BA73" s="447">
        <v>57</v>
      </c>
      <c r="BB73" s="447">
        <v>32</v>
      </c>
      <c r="BC73" s="447">
        <v>12</v>
      </c>
      <c r="BD73" s="447">
        <v>70</v>
      </c>
      <c r="BE73" s="447">
        <v>55</v>
      </c>
      <c r="BF73" s="447">
        <v>15</v>
      </c>
      <c r="BG73" s="449">
        <v>12</v>
      </c>
      <c r="BH73" s="447">
        <v>1920</v>
      </c>
      <c r="BI73" s="447">
        <v>635</v>
      </c>
      <c r="BJ73" s="447">
        <v>358</v>
      </c>
      <c r="BK73" s="447">
        <v>107</v>
      </c>
      <c r="BL73" s="447">
        <v>30</v>
      </c>
      <c r="BM73" s="447">
        <v>140</v>
      </c>
      <c r="BN73" s="447">
        <v>499</v>
      </c>
      <c r="BO73" s="447">
        <v>285</v>
      </c>
      <c r="BP73" s="447">
        <v>48</v>
      </c>
      <c r="BQ73" s="449">
        <v>51</v>
      </c>
      <c r="BR73" s="447">
        <v>75</v>
      </c>
      <c r="BS73" s="447">
        <v>327</v>
      </c>
      <c r="BT73" s="447">
        <v>166</v>
      </c>
      <c r="BU73" s="447">
        <v>5460</v>
      </c>
      <c r="BV73" s="447">
        <v>1097</v>
      </c>
      <c r="BW73" s="447">
        <v>445</v>
      </c>
      <c r="BX73" s="447">
        <v>118</v>
      </c>
      <c r="BY73" s="447">
        <v>601</v>
      </c>
      <c r="BZ73" s="447">
        <v>689</v>
      </c>
      <c r="CA73" s="449">
        <v>2510</v>
      </c>
    </row>
    <row r="74" spans="1:79" ht="15" customHeight="1" x14ac:dyDescent="0.15">
      <c r="A74" s="450" t="str">
        <f t="shared" si="1"/>
        <v>48</v>
      </c>
      <c r="B74" s="442" t="s">
        <v>978</v>
      </c>
      <c r="C74" s="443"/>
      <c r="D74" s="444"/>
      <c r="E74" s="445" t="s">
        <v>368</v>
      </c>
      <c r="F74" s="446"/>
      <c r="G74" s="447">
        <v>4</v>
      </c>
      <c r="H74" s="451">
        <v>71</v>
      </c>
      <c r="I74" s="447">
        <v>115368</v>
      </c>
      <c r="J74" s="447">
        <v>12528</v>
      </c>
      <c r="K74" s="447">
        <v>7971</v>
      </c>
      <c r="L74" s="447">
        <v>3717</v>
      </c>
      <c r="M74" s="447">
        <v>3574</v>
      </c>
      <c r="N74" s="447">
        <v>143</v>
      </c>
      <c r="O74" s="447">
        <v>4254</v>
      </c>
      <c r="P74" s="447">
        <v>58</v>
      </c>
      <c r="Q74" s="447">
        <v>2274</v>
      </c>
      <c r="R74" s="449">
        <v>2217</v>
      </c>
      <c r="S74" s="447">
        <v>57</v>
      </c>
      <c r="T74" s="447">
        <v>1876</v>
      </c>
      <c r="U74" s="447">
        <v>415</v>
      </c>
      <c r="V74" s="447">
        <v>1461</v>
      </c>
      <c r="W74" s="447">
        <v>46</v>
      </c>
      <c r="X74" s="447">
        <v>4557</v>
      </c>
      <c r="Y74" s="447">
        <v>248</v>
      </c>
      <c r="Z74" s="447">
        <v>32</v>
      </c>
      <c r="AA74" s="447">
        <v>216</v>
      </c>
      <c r="AB74" s="449">
        <v>4309</v>
      </c>
      <c r="AC74" s="447">
        <v>39</v>
      </c>
      <c r="AD74" s="447">
        <v>184</v>
      </c>
      <c r="AE74" s="447">
        <v>218</v>
      </c>
      <c r="AF74" s="447">
        <v>476</v>
      </c>
      <c r="AG74" s="447">
        <v>939</v>
      </c>
      <c r="AH74" s="447">
        <v>711</v>
      </c>
      <c r="AI74" s="447">
        <v>1596</v>
      </c>
      <c r="AJ74" s="447">
        <v>146</v>
      </c>
      <c r="AK74" s="447">
        <v>15</v>
      </c>
      <c r="AL74" s="447">
        <v>102825</v>
      </c>
      <c r="AM74" s="449">
        <v>56808</v>
      </c>
      <c r="AN74" s="447">
        <v>26976</v>
      </c>
      <c r="AO74" s="447">
        <v>25546</v>
      </c>
      <c r="AP74" s="447">
        <v>24232</v>
      </c>
      <c r="AQ74" s="447">
        <v>15588</v>
      </c>
      <c r="AR74" s="447">
        <v>375</v>
      </c>
      <c r="AS74" s="447">
        <v>673</v>
      </c>
      <c r="AT74" s="447">
        <v>4160</v>
      </c>
      <c r="AU74" s="447">
        <v>3324</v>
      </c>
      <c r="AV74" s="447">
        <v>56</v>
      </c>
      <c r="AW74" s="449">
        <v>56</v>
      </c>
      <c r="AX74" s="447">
        <v>1314</v>
      </c>
      <c r="AY74" s="447">
        <v>938</v>
      </c>
      <c r="AZ74" s="447">
        <v>125</v>
      </c>
      <c r="BA74" s="447">
        <v>335</v>
      </c>
      <c r="BB74" s="447">
        <v>286</v>
      </c>
      <c r="BC74" s="447">
        <v>192</v>
      </c>
      <c r="BD74" s="447">
        <v>376</v>
      </c>
      <c r="BE74" s="447">
        <v>305</v>
      </c>
      <c r="BF74" s="447">
        <v>71</v>
      </c>
      <c r="BG74" s="449">
        <v>1430</v>
      </c>
      <c r="BH74" s="447">
        <v>20564</v>
      </c>
      <c r="BI74" s="447">
        <v>9162</v>
      </c>
      <c r="BJ74" s="447">
        <v>7818</v>
      </c>
      <c r="BK74" s="447">
        <v>319</v>
      </c>
      <c r="BL74" s="447">
        <v>101</v>
      </c>
      <c r="BM74" s="447">
        <v>924</v>
      </c>
      <c r="BN74" s="447">
        <v>7652</v>
      </c>
      <c r="BO74" s="447">
        <v>1355</v>
      </c>
      <c r="BP74" s="447">
        <v>333</v>
      </c>
      <c r="BQ74" s="449">
        <v>489</v>
      </c>
      <c r="BR74" s="447">
        <v>479</v>
      </c>
      <c r="BS74" s="447">
        <v>1094</v>
      </c>
      <c r="BT74" s="447">
        <v>9268</v>
      </c>
      <c r="BU74" s="447">
        <v>46017</v>
      </c>
      <c r="BV74" s="447">
        <v>13118</v>
      </c>
      <c r="BW74" s="447">
        <v>3891</v>
      </c>
      <c r="BX74" s="447">
        <v>889</v>
      </c>
      <c r="BY74" s="447">
        <v>3450</v>
      </c>
      <c r="BZ74" s="447">
        <v>4386</v>
      </c>
      <c r="CA74" s="449">
        <v>20283</v>
      </c>
    </row>
    <row r="75" spans="1:79" ht="24" customHeight="1" x14ac:dyDescent="0.15">
      <c r="A75" s="450" t="str">
        <f t="shared" si="1"/>
        <v>51</v>
      </c>
      <c r="B75" s="442" t="s">
        <v>979</v>
      </c>
      <c r="C75" s="443"/>
      <c r="D75" s="444"/>
      <c r="E75" s="445" t="s">
        <v>5</v>
      </c>
      <c r="F75" s="446"/>
      <c r="G75" s="447">
        <v>150881</v>
      </c>
      <c r="H75" s="451">
        <v>92835</v>
      </c>
      <c r="I75" s="447">
        <v>3132174</v>
      </c>
      <c r="J75" s="447">
        <v>1749457</v>
      </c>
      <c r="K75" s="447">
        <v>1037487</v>
      </c>
      <c r="L75" s="447">
        <v>575792</v>
      </c>
      <c r="M75" s="447">
        <v>556535</v>
      </c>
      <c r="N75" s="447">
        <v>19257</v>
      </c>
      <c r="O75" s="447">
        <v>461695</v>
      </c>
      <c r="P75" s="447">
        <v>5750</v>
      </c>
      <c r="Q75" s="447">
        <v>229447</v>
      </c>
      <c r="R75" s="449">
        <v>222937</v>
      </c>
      <c r="S75" s="447">
        <v>6510</v>
      </c>
      <c r="T75" s="447">
        <v>221699</v>
      </c>
      <c r="U75" s="447">
        <v>59682</v>
      </c>
      <c r="V75" s="447">
        <v>162017</v>
      </c>
      <c r="W75" s="447">
        <v>4799</v>
      </c>
      <c r="X75" s="447">
        <v>711970</v>
      </c>
      <c r="Y75" s="447">
        <v>47827</v>
      </c>
      <c r="Z75" s="447">
        <v>3555</v>
      </c>
      <c r="AA75" s="447">
        <v>44272</v>
      </c>
      <c r="AB75" s="449">
        <v>664143</v>
      </c>
      <c r="AC75" s="447">
        <v>6472</v>
      </c>
      <c r="AD75" s="447">
        <v>37324</v>
      </c>
      <c r="AE75" s="447">
        <v>17646</v>
      </c>
      <c r="AF75" s="447">
        <v>47549</v>
      </c>
      <c r="AG75" s="447">
        <v>161470</v>
      </c>
      <c r="AH75" s="447">
        <v>110089</v>
      </c>
      <c r="AI75" s="447">
        <v>275699</v>
      </c>
      <c r="AJ75" s="447">
        <v>7894</v>
      </c>
      <c r="AK75" s="447">
        <v>564159</v>
      </c>
      <c r="AL75" s="447">
        <v>818558</v>
      </c>
      <c r="AM75" s="449">
        <v>500010</v>
      </c>
      <c r="AN75" s="447">
        <v>269681</v>
      </c>
      <c r="AO75" s="447">
        <v>261263</v>
      </c>
      <c r="AP75" s="447">
        <v>201401</v>
      </c>
      <c r="AQ75" s="447">
        <v>107308</v>
      </c>
      <c r="AR75" s="447">
        <v>4793</v>
      </c>
      <c r="AS75" s="447">
        <v>14943</v>
      </c>
      <c r="AT75" s="447">
        <v>54455</v>
      </c>
      <c r="AU75" s="447">
        <v>18512</v>
      </c>
      <c r="AV75" s="447">
        <v>515</v>
      </c>
      <c r="AW75" s="449">
        <v>875</v>
      </c>
      <c r="AX75" s="447">
        <v>59862</v>
      </c>
      <c r="AY75" s="447">
        <v>55327</v>
      </c>
      <c r="AZ75" s="447">
        <v>44993</v>
      </c>
      <c r="BA75" s="447">
        <v>5313</v>
      </c>
      <c r="BB75" s="447">
        <v>4199</v>
      </c>
      <c r="BC75" s="447">
        <v>822</v>
      </c>
      <c r="BD75" s="447">
        <v>4535</v>
      </c>
      <c r="BE75" s="447">
        <v>3691</v>
      </c>
      <c r="BF75" s="447">
        <v>844</v>
      </c>
      <c r="BG75" s="449">
        <v>8418</v>
      </c>
      <c r="BH75" s="447">
        <v>189415</v>
      </c>
      <c r="BI75" s="447">
        <v>59227</v>
      </c>
      <c r="BJ75" s="447">
        <v>31222</v>
      </c>
      <c r="BK75" s="447">
        <v>9587</v>
      </c>
      <c r="BL75" s="447">
        <v>2575</v>
      </c>
      <c r="BM75" s="447">
        <v>15843</v>
      </c>
      <c r="BN75" s="447">
        <v>54969</v>
      </c>
      <c r="BO75" s="447">
        <v>22253</v>
      </c>
      <c r="BP75" s="447">
        <v>4563</v>
      </c>
      <c r="BQ75" s="449">
        <v>7049</v>
      </c>
      <c r="BR75" s="447">
        <v>11731</v>
      </c>
      <c r="BS75" s="447">
        <v>29623</v>
      </c>
      <c r="BT75" s="447">
        <v>40914</v>
      </c>
      <c r="BU75" s="447">
        <v>318548</v>
      </c>
      <c r="BV75" s="447">
        <v>64986</v>
      </c>
      <c r="BW75" s="447">
        <v>19203</v>
      </c>
      <c r="BX75" s="447">
        <v>4209</v>
      </c>
      <c r="BY75" s="447">
        <v>52848</v>
      </c>
      <c r="BZ75" s="447">
        <v>44961</v>
      </c>
      <c r="CA75" s="449">
        <v>132341</v>
      </c>
    </row>
    <row r="76" spans="1:79" ht="15" customHeight="1" x14ac:dyDescent="0.15">
      <c r="A76" s="450" t="str">
        <f t="shared" si="1"/>
        <v>53</v>
      </c>
      <c r="B76" s="442" t="s">
        <v>980</v>
      </c>
      <c r="C76" s="443"/>
      <c r="D76" s="444"/>
      <c r="E76" s="445" t="s">
        <v>6</v>
      </c>
      <c r="F76" s="446"/>
      <c r="G76" s="447">
        <v>13615</v>
      </c>
      <c r="H76" s="451">
        <v>16482</v>
      </c>
      <c r="I76" s="447">
        <v>732017</v>
      </c>
      <c r="J76" s="447">
        <v>347816</v>
      </c>
      <c r="K76" s="447">
        <v>179307</v>
      </c>
      <c r="L76" s="447">
        <v>107561</v>
      </c>
      <c r="M76" s="447">
        <v>103996</v>
      </c>
      <c r="N76" s="447">
        <v>3565</v>
      </c>
      <c r="O76" s="447">
        <v>71746</v>
      </c>
      <c r="P76" s="447">
        <v>930</v>
      </c>
      <c r="Q76" s="447">
        <v>37779</v>
      </c>
      <c r="R76" s="449">
        <v>37002</v>
      </c>
      <c r="S76" s="447">
        <v>777</v>
      </c>
      <c r="T76" s="447">
        <v>32269</v>
      </c>
      <c r="U76" s="447">
        <v>12488</v>
      </c>
      <c r="V76" s="447">
        <v>19781</v>
      </c>
      <c r="W76" s="447">
        <v>768</v>
      </c>
      <c r="X76" s="447">
        <v>168509</v>
      </c>
      <c r="Y76" s="447">
        <v>10576</v>
      </c>
      <c r="Z76" s="447">
        <v>830</v>
      </c>
      <c r="AA76" s="447">
        <v>9746</v>
      </c>
      <c r="AB76" s="449">
        <v>157933</v>
      </c>
      <c r="AC76" s="447">
        <v>1704</v>
      </c>
      <c r="AD76" s="447">
        <v>7232</v>
      </c>
      <c r="AE76" s="447">
        <v>4021</v>
      </c>
      <c r="AF76" s="447">
        <v>10815</v>
      </c>
      <c r="AG76" s="447">
        <v>34263</v>
      </c>
      <c r="AH76" s="447">
        <v>26891</v>
      </c>
      <c r="AI76" s="447">
        <v>70874</v>
      </c>
      <c r="AJ76" s="447">
        <v>2133</v>
      </c>
      <c r="AK76" s="447">
        <v>50906</v>
      </c>
      <c r="AL76" s="447">
        <v>333295</v>
      </c>
      <c r="AM76" s="449">
        <v>212556</v>
      </c>
      <c r="AN76" s="447">
        <v>105439</v>
      </c>
      <c r="AO76" s="447">
        <v>100490</v>
      </c>
      <c r="AP76" s="447">
        <v>79217</v>
      </c>
      <c r="AQ76" s="447">
        <v>35050</v>
      </c>
      <c r="AR76" s="447">
        <v>2598</v>
      </c>
      <c r="AS76" s="447">
        <v>7544</v>
      </c>
      <c r="AT76" s="447">
        <v>26224</v>
      </c>
      <c r="AU76" s="447">
        <v>7199</v>
      </c>
      <c r="AV76" s="447">
        <v>230</v>
      </c>
      <c r="AW76" s="449">
        <v>372</v>
      </c>
      <c r="AX76" s="447">
        <v>21273</v>
      </c>
      <c r="AY76" s="447">
        <v>19314</v>
      </c>
      <c r="AZ76" s="447">
        <v>14200</v>
      </c>
      <c r="BA76" s="447">
        <v>2981</v>
      </c>
      <c r="BB76" s="447">
        <v>1861</v>
      </c>
      <c r="BC76" s="447">
        <v>272</v>
      </c>
      <c r="BD76" s="447">
        <v>1959</v>
      </c>
      <c r="BE76" s="447">
        <v>1580</v>
      </c>
      <c r="BF76" s="447">
        <v>379</v>
      </c>
      <c r="BG76" s="449">
        <v>4949</v>
      </c>
      <c r="BH76" s="447">
        <v>88986</v>
      </c>
      <c r="BI76" s="447">
        <v>29263</v>
      </c>
      <c r="BJ76" s="447">
        <v>16324</v>
      </c>
      <c r="BK76" s="447">
        <v>4284</v>
      </c>
      <c r="BL76" s="447">
        <v>1286</v>
      </c>
      <c r="BM76" s="447">
        <v>7369</v>
      </c>
      <c r="BN76" s="447">
        <v>24891</v>
      </c>
      <c r="BO76" s="447">
        <v>9497</v>
      </c>
      <c r="BP76" s="447">
        <v>2063</v>
      </c>
      <c r="BQ76" s="449">
        <v>3165</v>
      </c>
      <c r="BR76" s="447">
        <v>8463</v>
      </c>
      <c r="BS76" s="447">
        <v>11644</v>
      </c>
      <c r="BT76" s="447">
        <v>18131</v>
      </c>
      <c r="BU76" s="447">
        <v>120739</v>
      </c>
      <c r="BV76" s="447">
        <v>27215</v>
      </c>
      <c r="BW76" s="447">
        <v>14400</v>
      </c>
      <c r="BX76" s="447">
        <v>7706</v>
      </c>
      <c r="BY76" s="447">
        <v>19127</v>
      </c>
      <c r="BZ76" s="447">
        <v>12603</v>
      </c>
      <c r="CA76" s="449">
        <v>39688</v>
      </c>
    </row>
    <row r="77" spans="1:79" ht="15" customHeight="1" x14ac:dyDescent="0.15">
      <c r="A77" s="450" t="str">
        <f t="shared" si="1"/>
        <v>55</v>
      </c>
      <c r="B77" s="442" t="s">
        <v>981</v>
      </c>
      <c r="C77" s="443"/>
      <c r="D77" s="444"/>
      <c r="E77" s="445" t="s">
        <v>567</v>
      </c>
      <c r="F77" s="446"/>
      <c r="G77" s="447">
        <v>5590</v>
      </c>
      <c r="H77" s="451">
        <v>2269</v>
      </c>
      <c r="I77" s="447">
        <v>268375</v>
      </c>
      <c r="J77" s="447">
        <v>206555</v>
      </c>
      <c r="K77" s="447">
        <v>146258</v>
      </c>
      <c r="L77" s="447">
        <v>55311</v>
      </c>
      <c r="M77" s="447">
        <v>52392</v>
      </c>
      <c r="N77" s="447">
        <v>2919</v>
      </c>
      <c r="O77" s="447">
        <v>90947</v>
      </c>
      <c r="P77" s="447">
        <v>1319</v>
      </c>
      <c r="Q77" s="447">
        <v>49927</v>
      </c>
      <c r="R77" s="449">
        <v>48460</v>
      </c>
      <c r="S77" s="447">
        <v>1467</v>
      </c>
      <c r="T77" s="447">
        <v>38678</v>
      </c>
      <c r="U77" s="447">
        <v>14242</v>
      </c>
      <c r="V77" s="447">
        <v>24436</v>
      </c>
      <c r="W77" s="447">
        <v>1023</v>
      </c>
      <c r="X77" s="447">
        <v>60297</v>
      </c>
      <c r="Y77" s="447">
        <v>5327</v>
      </c>
      <c r="Z77" s="447">
        <v>351</v>
      </c>
      <c r="AA77" s="447">
        <v>4976</v>
      </c>
      <c r="AB77" s="449">
        <v>54970</v>
      </c>
      <c r="AC77" s="447">
        <v>765</v>
      </c>
      <c r="AD77" s="447">
        <v>2579</v>
      </c>
      <c r="AE77" s="447">
        <v>1247</v>
      </c>
      <c r="AF77" s="447">
        <v>4815</v>
      </c>
      <c r="AG77" s="447">
        <v>12466</v>
      </c>
      <c r="AH77" s="447">
        <v>8900</v>
      </c>
      <c r="AI77" s="447">
        <v>23098</v>
      </c>
      <c r="AJ77" s="447">
        <v>1100</v>
      </c>
      <c r="AK77" s="447">
        <v>20902</v>
      </c>
      <c r="AL77" s="447">
        <v>40918</v>
      </c>
      <c r="AM77" s="449">
        <v>19854</v>
      </c>
      <c r="AN77" s="447">
        <v>9722</v>
      </c>
      <c r="AO77" s="447">
        <v>9672</v>
      </c>
      <c r="AP77" s="447">
        <v>8132</v>
      </c>
      <c r="AQ77" s="447">
        <v>4086</v>
      </c>
      <c r="AR77" s="447">
        <v>253</v>
      </c>
      <c r="AS77" s="447">
        <v>553</v>
      </c>
      <c r="AT77" s="447">
        <v>3106</v>
      </c>
      <c r="AU77" s="447">
        <v>125</v>
      </c>
      <c r="AV77" s="447">
        <v>3</v>
      </c>
      <c r="AW77" s="449">
        <v>6</v>
      </c>
      <c r="AX77" s="447">
        <v>1540</v>
      </c>
      <c r="AY77" s="447">
        <v>1362</v>
      </c>
      <c r="AZ77" s="447">
        <v>1010</v>
      </c>
      <c r="BA77" s="447">
        <v>193</v>
      </c>
      <c r="BB77" s="447">
        <v>125</v>
      </c>
      <c r="BC77" s="447">
        <v>34</v>
      </c>
      <c r="BD77" s="447">
        <v>178</v>
      </c>
      <c r="BE77" s="447">
        <v>144</v>
      </c>
      <c r="BF77" s="447">
        <v>34</v>
      </c>
      <c r="BG77" s="449">
        <v>50</v>
      </c>
      <c r="BH77" s="447">
        <v>9454</v>
      </c>
      <c r="BI77" s="447">
        <v>6250</v>
      </c>
      <c r="BJ77" s="447">
        <v>1758</v>
      </c>
      <c r="BK77" s="447">
        <v>644</v>
      </c>
      <c r="BL77" s="447">
        <v>34</v>
      </c>
      <c r="BM77" s="447">
        <v>3814</v>
      </c>
      <c r="BN77" s="447">
        <v>682</v>
      </c>
      <c r="BO77" s="447">
        <v>1697</v>
      </c>
      <c r="BP77" s="447">
        <v>118</v>
      </c>
      <c r="BQ77" s="449">
        <v>72</v>
      </c>
      <c r="BR77" s="447">
        <v>274</v>
      </c>
      <c r="BS77" s="447">
        <v>361</v>
      </c>
      <c r="BT77" s="447">
        <v>678</v>
      </c>
      <c r="BU77" s="447">
        <v>21064</v>
      </c>
      <c r="BV77" s="447">
        <v>6384</v>
      </c>
      <c r="BW77" s="447">
        <v>910</v>
      </c>
      <c r="BX77" s="447">
        <v>199</v>
      </c>
      <c r="BY77" s="447">
        <v>1298</v>
      </c>
      <c r="BZ77" s="447">
        <v>4118</v>
      </c>
      <c r="CA77" s="449">
        <v>8155</v>
      </c>
    </row>
    <row r="78" spans="1:79" ht="15" customHeight="1" x14ac:dyDescent="0.15">
      <c r="A78" s="450" t="str">
        <f t="shared" si="1"/>
        <v>55</v>
      </c>
      <c r="B78" s="442" t="s">
        <v>982</v>
      </c>
      <c r="C78" s="443"/>
      <c r="D78" s="444"/>
      <c r="E78" s="445" t="s">
        <v>568</v>
      </c>
      <c r="F78" s="446"/>
      <c r="G78" s="447">
        <v>0</v>
      </c>
      <c r="H78" s="451">
        <v>0</v>
      </c>
      <c r="I78" s="447">
        <v>0</v>
      </c>
      <c r="J78" s="447">
        <v>0</v>
      </c>
      <c r="K78" s="447">
        <v>0</v>
      </c>
      <c r="L78" s="447">
        <v>0</v>
      </c>
      <c r="M78" s="447">
        <v>0</v>
      </c>
      <c r="N78" s="447">
        <v>0</v>
      </c>
      <c r="O78" s="447">
        <v>0</v>
      </c>
      <c r="P78" s="447">
        <v>0</v>
      </c>
      <c r="Q78" s="447">
        <v>0</v>
      </c>
      <c r="R78" s="449">
        <v>0</v>
      </c>
      <c r="S78" s="447">
        <v>0</v>
      </c>
      <c r="T78" s="447">
        <v>0</v>
      </c>
      <c r="U78" s="447">
        <v>0</v>
      </c>
      <c r="V78" s="447">
        <v>0</v>
      </c>
      <c r="W78" s="447">
        <v>0</v>
      </c>
      <c r="X78" s="447">
        <v>0</v>
      </c>
      <c r="Y78" s="447">
        <v>0</v>
      </c>
      <c r="Z78" s="447">
        <v>0</v>
      </c>
      <c r="AA78" s="447">
        <v>0</v>
      </c>
      <c r="AB78" s="449">
        <v>0</v>
      </c>
      <c r="AC78" s="447">
        <v>0</v>
      </c>
      <c r="AD78" s="447">
        <v>0</v>
      </c>
      <c r="AE78" s="447">
        <v>0</v>
      </c>
      <c r="AF78" s="447">
        <v>0</v>
      </c>
      <c r="AG78" s="447">
        <v>0</v>
      </c>
      <c r="AH78" s="447">
        <v>0</v>
      </c>
      <c r="AI78" s="447">
        <v>0</v>
      </c>
      <c r="AJ78" s="447">
        <v>0</v>
      </c>
      <c r="AK78" s="447">
        <v>0</v>
      </c>
      <c r="AL78" s="447">
        <v>0</v>
      </c>
      <c r="AM78" s="449">
        <v>0</v>
      </c>
      <c r="AN78" s="447">
        <v>0</v>
      </c>
      <c r="AO78" s="447">
        <v>0</v>
      </c>
      <c r="AP78" s="447">
        <v>0</v>
      </c>
      <c r="AQ78" s="447">
        <v>0</v>
      </c>
      <c r="AR78" s="447">
        <v>0</v>
      </c>
      <c r="AS78" s="447">
        <v>0</v>
      </c>
      <c r="AT78" s="447">
        <v>0</v>
      </c>
      <c r="AU78" s="447">
        <v>0</v>
      </c>
      <c r="AV78" s="447">
        <v>0</v>
      </c>
      <c r="AW78" s="449">
        <v>0</v>
      </c>
      <c r="AX78" s="447">
        <v>0</v>
      </c>
      <c r="AY78" s="447">
        <v>0</v>
      </c>
      <c r="AZ78" s="447">
        <v>0</v>
      </c>
      <c r="BA78" s="447">
        <v>0</v>
      </c>
      <c r="BB78" s="447">
        <v>0</v>
      </c>
      <c r="BC78" s="447">
        <v>0</v>
      </c>
      <c r="BD78" s="447">
        <v>0</v>
      </c>
      <c r="BE78" s="447">
        <v>0</v>
      </c>
      <c r="BF78" s="447">
        <v>0</v>
      </c>
      <c r="BG78" s="449">
        <v>0</v>
      </c>
      <c r="BH78" s="447">
        <v>0</v>
      </c>
      <c r="BI78" s="447">
        <v>0</v>
      </c>
      <c r="BJ78" s="447">
        <v>0</v>
      </c>
      <c r="BK78" s="447">
        <v>0</v>
      </c>
      <c r="BL78" s="447">
        <v>0</v>
      </c>
      <c r="BM78" s="447">
        <v>0</v>
      </c>
      <c r="BN78" s="447">
        <v>0</v>
      </c>
      <c r="BO78" s="447">
        <v>0</v>
      </c>
      <c r="BP78" s="447">
        <v>0</v>
      </c>
      <c r="BQ78" s="449">
        <v>0</v>
      </c>
      <c r="BR78" s="447">
        <v>0</v>
      </c>
      <c r="BS78" s="447">
        <v>0</v>
      </c>
      <c r="BT78" s="447">
        <v>0</v>
      </c>
      <c r="BU78" s="447">
        <v>0</v>
      </c>
      <c r="BV78" s="447">
        <v>0</v>
      </c>
      <c r="BW78" s="447">
        <v>0</v>
      </c>
      <c r="BX78" s="447">
        <v>0</v>
      </c>
      <c r="BY78" s="447">
        <v>0</v>
      </c>
      <c r="BZ78" s="447">
        <v>0</v>
      </c>
      <c r="CA78" s="449">
        <v>0</v>
      </c>
    </row>
    <row r="79" spans="1:79" ht="15" customHeight="1" x14ac:dyDescent="0.15">
      <c r="A79" s="450" t="str">
        <f t="shared" si="1"/>
        <v>55</v>
      </c>
      <c r="B79" s="442" t="s">
        <v>983</v>
      </c>
      <c r="C79" s="443"/>
      <c r="D79" s="444"/>
      <c r="E79" s="445" t="s">
        <v>984</v>
      </c>
      <c r="F79" s="446"/>
      <c r="G79" s="447">
        <v>0</v>
      </c>
      <c r="H79" s="451">
        <v>0</v>
      </c>
      <c r="I79" s="447">
        <v>0</v>
      </c>
      <c r="J79" s="447">
        <v>0</v>
      </c>
      <c r="K79" s="447">
        <v>0</v>
      </c>
      <c r="L79" s="447">
        <v>0</v>
      </c>
      <c r="M79" s="447">
        <v>0</v>
      </c>
      <c r="N79" s="447">
        <v>0</v>
      </c>
      <c r="O79" s="447">
        <v>0</v>
      </c>
      <c r="P79" s="447">
        <v>0</v>
      </c>
      <c r="Q79" s="447">
        <v>0</v>
      </c>
      <c r="R79" s="449">
        <v>0</v>
      </c>
      <c r="S79" s="447">
        <v>0</v>
      </c>
      <c r="T79" s="447">
        <v>0</v>
      </c>
      <c r="U79" s="447">
        <v>0</v>
      </c>
      <c r="V79" s="447">
        <v>0</v>
      </c>
      <c r="W79" s="447">
        <v>0</v>
      </c>
      <c r="X79" s="447">
        <v>0</v>
      </c>
      <c r="Y79" s="447">
        <v>0</v>
      </c>
      <c r="Z79" s="447">
        <v>0</v>
      </c>
      <c r="AA79" s="447">
        <v>0</v>
      </c>
      <c r="AB79" s="449">
        <v>0</v>
      </c>
      <c r="AC79" s="447">
        <v>0</v>
      </c>
      <c r="AD79" s="447">
        <v>0</v>
      </c>
      <c r="AE79" s="447">
        <v>0</v>
      </c>
      <c r="AF79" s="447">
        <v>0</v>
      </c>
      <c r="AG79" s="447">
        <v>0</v>
      </c>
      <c r="AH79" s="447">
        <v>0</v>
      </c>
      <c r="AI79" s="447">
        <v>0</v>
      </c>
      <c r="AJ79" s="447">
        <v>0</v>
      </c>
      <c r="AK79" s="447">
        <v>0</v>
      </c>
      <c r="AL79" s="447">
        <v>0</v>
      </c>
      <c r="AM79" s="449">
        <v>0</v>
      </c>
      <c r="AN79" s="447">
        <v>0</v>
      </c>
      <c r="AO79" s="447">
        <v>0</v>
      </c>
      <c r="AP79" s="447">
        <v>0</v>
      </c>
      <c r="AQ79" s="447">
        <v>0</v>
      </c>
      <c r="AR79" s="447">
        <v>0</v>
      </c>
      <c r="AS79" s="447">
        <v>0</v>
      </c>
      <c r="AT79" s="447">
        <v>0</v>
      </c>
      <c r="AU79" s="447">
        <v>0</v>
      </c>
      <c r="AV79" s="447">
        <v>0</v>
      </c>
      <c r="AW79" s="449">
        <v>0</v>
      </c>
      <c r="AX79" s="447">
        <v>0</v>
      </c>
      <c r="AY79" s="447">
        <v>0</v>
      </c>
      <c r="AZ79" s="447">
        <v>0</v>
      </c>
      <c r="BA79" s="447">
        <v>0</v>
      </c>
      <c r="BB79" s="447">
        <v>0</v>
      </c>
      <c r="BC79" s="447">
        <v>0</v>
      </c>
      <c r="BD79" s="447">
        <v>0</v>
      </c>
      <c r="BE79" s="447">
        <v>0</v>
      </c>
      <c r="BF79" s="447">
        <v>0</v>
      </c>
      <c r="BG79" s="449">
        <v>0</v>
      </c>
      <c r="BH79" s="447">
        <v>0</v>
      </c>
      <c r="BI79" s="447">
        <v>0</v>
      </c>
      <c r="BJ79" s="447">
        <v>0</v>
      </c>
      <c r="BK79" s="447">
        <v>0</v>
      </c>
      <c r="BL79" s="447">
        <v>0</v>
      </c>
      <c r="BM79" s="447">
        <v>0</v>
      </c>
      <c r="BN79" s="447">
        <v>0</v>
      </c>
      <c r="BO79" s="447">
        <v>0</v>
      </c>
      <c r="BP79" s="447">
        <v>0</v>
      </c>
      <c r="BQ79" s="449">
        <v>0</v>
      </c>
      <c r="BR79" s="447">
        <v>0</v>
      </c>
      <c r="BS79" s="447">
        <v>0</v>
      </c>
      <c r="BT79" s="447">
        <v>0</v>
      </c>
      <c r="BU79" s="447">
        <v>0</v>
      </c>
      <c r="BV79" s="447">
        <v>0</v>
      </c>
      <c r="BW79" s="447">
        <v>0</v>
      </c>
      <c r="BX79" s="447">
        <v>0</v>
      </c>
      <c r="BY79" s="447">
        <v>0</v>
      </c>
      <c r="BZ79" s="447">
        <v>0</v>
      </c>
      <c r="CA79" s="449">
        <v>0</v>
      </c>
    </row>
    <row r="80" spans="1:79" ht="24" customHeight="1" x14ac:dyDescent="0.15">
      <c r="A80" s="450" t="str">
        <f t="shared" si="1"/>
        <v>57</v>
      </c>
      <c r="B80" s="442" t="s">
        <v>985</v>
      </c>
      <c r="C80" s="443"/>
      <c r="D80" s="444"/>
      <c r="E80" s="445" t="s">
        <v>569</v>
      </c>
      <c r="F80" s="446"/>
      <c r="G80" s="447">
        <v>3266</v>
      </c>
      <c r="H80" s="451">
        <v>2060</v>
      </c>
      <c r="I80" s="447">
        <v>76180</v>
      </c>
      <c r="J80" s="447">
        <v>40563</v>
      </c>
      <c r="K80" s="447">
        <v>20557</v>
      </c>
      <c r="L80" s="447">
        <v>12563</v>
      </c>
      <c r="M80" s="447">
        <v>12138</v>
      </c>
      <c r="N80" s="447">
        <v>425</v>
      </c>
      <c r="O80" s="447">
        <v>7994</v>
      </c>
      <c r="P80" s="447">
        <v>99</v>
      </c>
      <c r="Q80" s="447">
        <v>4155</v>
      </c>
      <c r="R80" s="449">
        <v>4067</v>
      </c>
      <c r="S80" s="447">
        <v>88</v>
      </c>
      <c r="T80" s="447">
        <v>3656</v>
      </c>
      <c r="U80" s="447">
        <v>1374</v>
      </c>
      <c r="V80" s="447">
        <v>2282</v>
      </c>
      <c r="W80" s="447">
        <v>84</v>
      </c>
      <c r="X80" s="447">
        <v>20006</v>
      </c>
      <c r="Y80" s="447">
        <v>1225</v>
      </c>
      <c r="Z80" s="447">
        <v>96</v>
      </c>
      <c r="AA80" s="447">
        <v>1129</v>
      </c>
      <c r="AB80" s="449">
        <v>18781</v>
      </c>
      <c r="AC80" s="447">
        <v>200</v>
      </c>
      <c r="AD80" s="447">
        <v>852</v>
      </c>
      <c r="AE80" s="447">
        <v>484</v>
      </c>
      <c r="AF80" s="447">
        <v>1255</v>
      </c>
      <c r="AG80" s="447">
        <v>4070</v>
      </c>
      <c r="AH80" s="447">
        <v>3198</v>
      </c>
      <c r="AI80" s="447">
        <v>8457</v>
      </c>
      <c r="AJ80" s="447">
        <v>265</v>
      </c>
      <c r="AK80" s="447">
        <v>12219</v>
      </c>
      <c r="AL80" s="447">
        <v>23398</v>
      </c>
      <c r="AM80" s="449">
        <v>16390</v>
      </c>
      <c r="AN80" s="447">
        <v>9306</v>
      </c>
      <c r="AO80" s="447">
        <v>9288</v>
      </c>
      <c r="AP80" s="447">
        <v>7730</v>
      </c>
      <c r="AQ80" s="447">
        <v>3737</v>
      </c>
      <c r="AR80" s="447">
        <v>178</v>
      </c>
      <c r="AS80" s="447">
        <v>458</v>
      </c>
      <c r="AT80" s="447">
        <v>2992</v>
      </c>
      <c r="AU80" s="447">
        <v>345</v>
      </c>
      <c r="AV80" s="447">
        <v>7</v>
      </c>
      <c r="AW80" s="449">
        <v>13</v>
      </c>
      <c r="AX80" s="447">
        <v>1558</v>
      </c>
      <c r="AY80" s="447">
        <v>1394</v>
      </c>
      <c r="AZ80" s="447">
        <v>1135</v>
      </c>
      <c r="BA80" s="447">
        <v>147</v>
      </c>
      <c r="BB80" s="447">
        <v>83</v>
      </c>
      <c r="BC80" s="447">
        <v>29</v>
      </c>
      <c r="BD80" s="447">
        <v>164</v>
      </c>
      <c r="BE80" s="447">
        <v>129</v>
      </c>
      <c r="BF80" s="447">
        <v>35</v>
      </c>
      <c r="BG80" s="449">
        <v>18</v>
      </c>
      <c r="BH80" s="447">
        <v>6752</v>
      </c>
      <c r="BI80" s="447">
        <v>2226</v>
      </c>
      <c r="BJ80" s="447">
        <v>1306</v>
      </c>
      <c r="BK80" s="447">
        <v>359</v>
      </c>
      <c r="BL80" s="447">
        <v>70</v>
      </c>
      <c r="BM80" s="447">
        <v>491</v>
      </c>
      <c r="BN80" s="447">
        <v>1851</v>
      </c>
      <c r="BO80" s="447">
        <v>684</v>
      </c>
      <c r="BP80" s="447">
        <v>72</v>
      </c>
      <c r="BQ80" s="449">
        <v>135</v>
      </c>
      <c r="BR80" s="447">
        <v>1644</v>
      </c>
      <c r="BS80" s="447">
        <v>140</v>
      </c>
      <c r="BT80" s="447">
        <v>332</v>
      </c>
      <c r="BU80" s="447">
        <v>7008</v>
      </c>
      <c r="BV80" s="447">
        <v>1586</v>
      </c>
      <c r="BW80" s="447">
        <v>546</v>
      </c>
      <c r="BX80" s="447">
        <v>174</v>
      </c>
      <c r="BY80" s="447">
        <v>1166</v>
      </c>
      <c r="BZ80" s="447">
        <v>1148</v>
      </c>
      <c r="CA80" s="449">
        <v>2388</v>
      </c>
    </row>
    <row r="81" spans="1:79" ht="15" customHeight="1" x14ac:dyDescent="0.15">
      <c r="A81" s="450" t="str">
        <f t="shared" si="1"/>
        <v>57</v>
      </c>
      <c r="B81" s="442" t="s">
        <v>986</v>
      </c>
      <c r="C81" s="443"/>
      <c r="D81" s="444"/>
      <c r="E81" s="445" t="s">
        <v>987</v>
      </c>
      <c r="F81" s="446"/>
      <c r="G81" s="447">
        <v>40320</v>
      </c>
      <c r="H81" s="451">
        <v>35195</v>
      </c>
      <c r="I81" s="447">
        <v>1162771</v>
      </c>
      <c r="J81" s="447">
        <v>590433</v>
      </c>
      <c r="K81" s="447">
        <v>330396</v>
      </c>
      <c r="L81" s="447">
        <v>191278</v>
      </c>
      <c r="M81" s="447">
        <v>184626</v>
      </c>
      <c r="N81" s="447">
        <v>6652</v>
      </c>
      <c r="O81" s="447">
        <v>139118</v>
      </c>
      <c r="P81" s="447">
        <v>1767</v>
      </c>
      <c r="Q81" s="447">
        <v>64766</v>
      </c>
      <c r="R81" s="449">
        <v>63237</v>
      </c>
      <c r="S81" s="447">
        <v>1529</v>
      </c>
      <c r="T81" s="447">
        <v>71231</v>
      </c>
      <c r="U81" s="447">
        <v>25574</v>
      </c>
      <c r="V81" s="447">
        <v>45657</v>
      </c>
      <c r="W81" s="447">
        <v>1354</v>
      </c>
      <c r="X81" s="447">
        <v>260037</v>
      </c>
      <c r="Y81" s="447">
        <v>13988</v>
      </c>
      <c r="Z81" s="447">
        <v>1278</v>
      </c>
      <c r="AA81" s="447">
        <v>12710</v>
      </c>
      <c r="AB81" s="449">
        <v>246049</v>
      </c>
      <c r="AC81" s="447">
        <v>2536</v>
      </c>
      <c r="AD81" s="447">
        <v>12507</v>
      </c>
      <c r="AE81" s="447">
        <v>6498</v>
      </c>
      <c r="AF81" s="447">
        <v>14102</v>
      </c>
      <c r="AG81" s="447">
        <v>44516</v>
      </c>
      <c r="AH81" s="447">
        <v>56473</v>
      </c>
      <c r="AI81" s="447">
        <v>106431</v>
      </c>
      <c r="AJ81" s="447">
        <v>2986</v>
      </c>
      <c r="AK81" s="447">
        <v>150766</v>
      </c>
      <c r="AL81" s="447">
        <v>421572</v>
      </c>
      <c r="AM81" s="449">
        <v>242155</v>
      </c>
      <c r="AN81" s="447">
        <v>134727</v>
      </c>
      <c r="AO81" s="447">
        <v>131613</v>
      </c>
      <c r="AP81" s="447">
        <v>103803</v>
      </c>
      <c r="AQ81" s="447">
        <v>50666</v>
      </c>
      <c r="AR81" s="447">
        <v>4515</v>
      </c>
      <c r="AS81" s="447">
        <v>10140</v>
      </c>
      <c r="AT81" s="447">
        <v>30028</v>
      </c>
      <c r="AU81" s="447">
        <v>7794</v>
      </c>
      <c r="AV81" s="447">
        <v>270</v>
      </c>
      <c r="AW81" s="449">
        <v>390</v>
      </c>
      <c r="AX81" s="447">
        <v>27810</v>
      </c>
      <c r="AY81" s="447">
        <v>25136</v>
      </c>
      <c r="AZ81" s="447">
        <v>19126</v>
      </c>
      <c r="BA81" s="447">
        <v>3237</v>
      </c>
      <c r="BB81" s="447">
        <v>2371</v>
      </c>
      <c r="BC81" s="447">
        <v>402</v>
      </c>
      <c r="BD81" s="447">
        <v>2674</v>
      </c>
      <c r="BE81" s="447">
        <v>2167</v>
      </c>
      <c r="BF81" s="447">
        <v>507</v>
      </c>
      <c r="BG81" s="449">
        <v>3114</v>
      </c>
      <c r="BH81" s="447">
        <v>85100</v>
      </c>
      <c r="BI81" s="447">
        <v>25447</v>
      </c>
      <c r="BJ81" s="447">
        <v>15985</v>
      </c>
      <c r="BK81" s="447">
        <v>2899</v>
      </c>
      <c r="BL81" s="447">
        <v>1797</v>
      </c>
      <c r="BM81" s="447">
        <v>4766</v>
      </c>
      <c r="BN81" s="447">
        <v>18906</v>
      </c>
      <c r="BO81" s="447">
        <v>16471</v>
      </c>
      <c r="BP81" s="447">
        <v>5549</v>
      </c>
      <c r="BQ81" s="449">
        <v>3447</v>
      </c>
      <c r="BR81" s="447">
        <v>3790</v>
      </c>
      <c r="BS81" s="447">
        <v>11490</v>
      </c>
      <c r="BT81" s="447">
        <v>22328</v>
      </c>
      <c r="BU81" s="447">
        <v>179417</v>
      </c>
      <c r="BV81" s="447">
        <v>29453</v>
      </c>
      <c r="BW81" s="447">
        <v>12786</v>
      </c>
      <c r="BX81" s="447">
        <v>2314</v>
      </c>
      <c r="BY81" s="447">
        <v>38501</v>
      </c>
      <c r="BZ81" s="447">
        <v>25569</v>
      </c>
      <c r="CA81" s="449">
        <v>70794</v>
      </c>
    </row>
    <row r="82" spans="1:79" ht="15" customHeight="1" x14ac:dyDescent="0.15">
      <c r="A82" s="450" t="str">
        <f t="shared" si="1"/>
        <v>57</v>
      </c>
      <c r="B82" s="442" t="s">
        <v>988</v>
      </c>
      <c r="C82" s="443"/>
      <c r="D82" s="444"/>
      <c r="E82" s="445" t="s">
        <v>570</v>
      </c>
      <c r="F82" s="446"/>
      <c r="G82" s="447">
        <v>37511</v>
      </c>
      <c r="H82" s="451">
        <v>33980</v>
      </c>
      <c r="I82" s="447">
        <v>1008464</v>
      </c>
      <c r="J82" s="447">
        <v>502183</v>
      </c>
      <c r="K82" s="447">
        <v>287646</v>
      </c>
      <c r="L82" s="447">
        <v>106456</v>
      </c>
      <c r="M82" s="447">
        <v>101584</v>
      </c>
      <c r="N82" s="447">
        <v>4872</v>
      </c>
      <c r="O82" s="447">
        <v>181190</v>
      </c>
      <c r="P82" s="447">
        <v>2589</v>
      </c>
      <c r="Q82" s="447">
        <v>100372</v>
      </c>
      <c r="R82" s="449">
        <v>98072</v>
      </c>
      <c r="S82" s="447">
        <v>2300</v>
      </c>
      <c r="T82" s="447">
        <v>76367</v>
      </c>
      <c r="U82" s="447">
        <v>30569</v>
      </c>
      <c r="V82" s="447">
        <v>45798</v>
      </c>
      <c r="W82" s="447">
        <v>1862</v>
      </c>
      <c r="X82" s="447">
        <v>214537</v>
      </c>
      <c r="Y82" s="447">
        <v>8880</v>
      </c>
      <c r="Z82" s="447">
        <v>635</v>
      </c>
      <c r="AA82" s="447">
        <v>8245</v>
      </c>
      <c r="AB82" s="449">
        <v>205657</v>
      </c>
      <c r="AC82" s="447">
        <v>2727</v>
      </c>
      <c r="AD82" s="447">
        <v>9809</v>
      </c>
      <c r="AE82" s="447">
        <v>4728</v>
      </c>
      <c r="AF82" s="447">
        <v>17779</v>
      </c>
      <c r="AG82" s="447">
        <v>45711</v>
      </c>
      <c r="AH82" s="447">
        <v>33866</v>
      </c>
      <c r="AI82" s="447">
        <v>87726</v>
      </c>
      <c r="AJ82" s="447">
        <v>3311</v>
      </c>
      <c r="AK82" s="447">
        <v>140260</v>
      </c>
      <c r="AL82" s="447">
        <v>366021</v>
      </c>
      <c r="AM82" s="449">
        <v>258019</v>
      </c>
      <c r="AN82" s="447">
        <v>139636</v>
      </c>
      <c r="AO82" s="447">
        <v>138596</v>
      </c>
      <c r="AP82" s="447">
        <v>128094</v>
      </c>
      <c r="AQ82" s="447">
        <v>22524</v>
      </c>
      <c r="AR82" s="447">
        <v>895</v>
      </c>
      <c r="AS82" s="447">
        <v>28875</v>
      </c>
      <c r="AT82" s="447">
        <v>64578</v>
      </c>
      <c r="AU82" s="447">
        <v>10613</v>
      </c>
      <c r="AV82" s="447">
        <v>160</v>
      </c>
      <c r="AW82" s="449">
        <v>449</v>
      </c>
      <c r="AX82" s="447">
        <v>10502</v>
      </c>
      <c r="AY82" s="447">
        <v>7521</v>
      </c>
      <c r="AZ82" s="447">
        <v>6183</v>
      </c>
      <c r="BA82" s="447">
        <v>780</v>
      </c>
      <c r="BB82" s="447">
        <v>433</v>
      </c>
      <c r="BC82" s="447">
        <v>125</v>
      </c>
      <c r="BD82" s="447">
        <v>2981</v>
      </c>
      <c r="BE82" s="447">
        <v>2423</v>
      </c>
      <c r="BF82" s="447">
        <v>558</v>
      </c>
      <c r="BG82" s="449">
        <v>1040</v>
      </c>
      <c r="BH82" s="447">
        <v>104569</v>
      </c>
      <c r="BI82" s="447">
        <v>48556</v>
      </c>
      <c r="BJ82" s="447">
        <v>21394</v>
      </c>
      <c r="BK82" s="447">
        <v>1218</v>
      </c>
      <c r="BL82" s="447">
        <v>2345</v>
      </c>
      <c r="BM82" s="447">
        <v>23599</v>
      </c>
      <c r="BN82" s="447">
        <v>16724</v>
      </c>
      <c r="BO82" s="447">
        <v>11724</v>
      </c>
      <c r="BP82" s="447">
        <v>2943</v>
      </c>
      <c r="BQ82" s="449">
        <v>1816</v>
      </c>
      <c r="BR82" s="447">
        <v>17172</v>
      </c>
      <c r="BS82" s="447">
        <v>5634</v>
      </c>
      <c r="BT82" s="447">
        <v>13814</v>
      </c>
      <c r="BU82" s="447">
        <v>108002</v>
      </c>
      <c r="BV82" s="447">
        <v>21745</v>
      </c>
      <c r="BW82" s="447">
        <v>9886</v>
      </c>
      <c r="BX82" s="447">
        <v>2694</v>
      </c>
      <c r="BY82" s="447">
        <v>3218</v>
      </c>
      <c r="BZ82" s="447">
        <v>27854</v>
      </c>
      <c r="CA82" s="449">
        <v>42605</v>
      </c>
    </row>
    <row r="83" spans="1:79" ht="15" customHeight="1" x14ac:dyDescent="0.15">
      <c r="A83" s="450" t="str">
        <f t="shared" si="1"/>
        <v>57</v>
      </c>
      <c r="B83" s="442" t="s">
        <v>989</v>
      </c>
      <c r="C83" s="443"/>
      <c r="D83" s="444"/>
      <c r="E83" s="445" t="s">
        <v>571</v>
      </c>
      <c r="F83" s="446"/>
      <c r="G83" s="447">
        <v>1384</v>
      </c>
      <c r="H83" s="451">
        <v>1644</v>
      </c>
      <c r="I83" s="447">
        <v>72898</v>
      </c>
      <c r="J83" s="447">
        <v>26000</v>
      </c>
      <c r="K83" s="447">
        <v>16396</v>
      </c>
      <c r="L83" s="447">
        <v>10234</v>
      </c>
      <c r="M83" s="447">
        <v>9905</v>
      </c>
      <c r="N83" s="447">
        <v>329</v>
      </c>
      <c r="O83" s="447">
        <v>6162</v>
      </c>
      <c r="P83" s="447">
        <v>69</v>
      </c>
      <c r="Q83" s="447">
        <v>3264</v>
      </c>
      <c r="R83" s="449">
        <v>3185</v>
      </c>
      <c r="S83" s="447">
        <v>79</v>
      </c>
      <c r="T83" s="447">
        <v>2772</v>
      </c>
      <c r="U83" s="447">
        <v>747</v>
      </c>
      <c r="V83" s="447">
        <v>2025</v>
      </c>
      <c r="W83" s="447">
        <v>57</v>
      </c>
      <c r="X83" s="447">
        <v>9604</v>
      </c>
      <c r="Y83" s="447">
        <v>794</v>
      </c>
      <c r="Z83" s="447">
        <v>70</v>
      </c>
      <c r="AA83" s="447">
        <v>724</v>
      </c>
      <c r="AB83" s="449">
        <v>8810</v>
      </c>
      <c r="AC83" s="447">
        <v>97</v>
      </c>
      <c r="AD83" s="447">
        <v>414</v>
      </c>
      <c r="AE83" s="447">
        <v>300</v>
      </c>
      <c r="AF83" s="447">
        <v>636</v>
      </c>
      <c r="AG83" s="447">
        <v>2062</v>
      </c>
      <c r="AH83" s="447">
        <v>1568</v>
      </c>
      <c r="AI83" s="447">
        <v>3615</v>
      </c>
      <c r="AJ83" s="447">
        <v>118</v>
      </c>
      <c r="AK83" s="447">
        <v>5207</v>
      </c>
      <c r="AL83" s="447">
        <v>41691</v>
      </c>
      <c r="AM83" s="449">
        <v>22191</v>
      </c>
      <c r="AN83" s="447">
        <v>11968</v>
      </c>
      <c r="AO83" s="447">
        <v>11672</v>
      </c>
      <c r="AP83" s="447">
        <v>9553</v>
      </c>
      <c r="AQ83" s="447">
        <v>4212</v>
      </c>
      <c r="AR83" s="447">
        <v>531</v>
      </c>
      <c r="AS83" s="447">
        <v>571</v>
      </c>
      <c r="AT83" s="447">
        <v>3242</v>
      </c>
      <c r="AU83" s="447">
        <v>947</v>
      </c>
      <c r="AV83" s="447">
        <v>36</v>
      </c>
      <c r="AW83" s="449">
        <v>14</v>
      </c>
      <c r="AX83" s="447">
        <v>2119</v>
      </c>
      <c r="AY83" s="447">
        <v>1856</v>
      </c>
      <c r="AZ83" s="447">
        <v>1311</v>
      </c>
      <c r="BA83" s="447">
        <v>152</v>
      </c>
      <c r="BB83" s="447">
        <v>353</v>
      </c>
      <c r="BC83" s="447">
        <v>40</v>
      </c>
      <c r="BD83" s="447">
        <v>263</v>
      </c>
      <c r="BE83" s="447">
        <v>218</v>
      </c>
      <c r="BF83" s="447">
        <v>45</v>
      </c>
      <c r="BG83" s="449">
        <v>296</v>
      </c>
      <c r="BH83" s="447">
        <v>8471</v>
      </c>
      <c r="BI83" s="447">
        <v>1647</v>
      </c>
      <c r="BJ83" s="447">
        <v>1089</v>
      </c>
      <c r="BK83" s="447">
        <v>166</v>
      </c>
      <c r="BL83" s="447">
        <v>231</v>
      </c>
      <c r="BM83" s="447">
        <v>161</v>
      </c>
      <c r="BN83" s="447">
        <v>1374</v>
      </c>
      <c r="BO83" s="447">
        <v>1991</v>
      </c>
      <c r="BP83" s="447">
        <v>409</v>
      </c>
      <c r="BQ83" s="449">
        <v>219</v>
      </c>
      <c r="BR83" s="447">
        <v>214</v>
      </c>
      <c r="BS83" s="447">
        <v>2617</v>
      </c>
      <c r="BT83" s="447">
        <v>1752</v>
      </c>
      <c r="BU83" s="447">
        <v>19500</v>
      </c>
      <c r="BV83" s="447">
        <v>4641</v>
      </c>
      <c r="BW83" s="447">
        <v>846</v>
      </c>
      <c r="BX83" s="447">
        <v>323</v>
      </c>
      <c r="BY83" s="447">
        <v>2983</v>
      </c>
      <c r="BZ83" s="447">
        <v>3628</v>
      </c>
      <c r="CA83" s="449">
        <v>7079</v>
      </c>
    </row>
    <row r="84" spans="1:79" ht="15" customHeight="1" x14ac:dyDescent="0.15">
      <c r="A84" s="450" t="str">
        <f t="shared" si="1"/>
        <v>57</v>
      </c>
      <c r="B84" s="442" t="s">
        <v>990</v>
      </c>
      <c r="C84" s="443"/>
      <c r="D84" s="444"/>
      <c r="E84" s="445" t="s">
        <v>573</v>
      </c>
      <c r="F84" s="446"/>
      <c r="G84" s="447">
        <v>671</v>
      </c>
      <c r="H84" s="451">
        <v>1545</v>
      </c>
      <c r="I84" s="447">
        <v>8876</v>
      </c>
      <c r="J84" s="447">
        <v>2772</v>
      </c>
      <c r="K84" s="447">
        <v>1787</v>
      </c>
      <c r="L84" s="447">
        <v>719</v>
      </c>
      <c r="M84" s="447">
        <v>697</v>
      </c>
      <c r="N84" s="447">
        <v>22</v>
      </c>
      <c r="O84" s="447">
        <v>1068</v>
      </c>
      <c r="P84" s="447">
        <v>13</v>
      </c>
      <c r="Q84" s="447">
        <v>565</v>
      </c>
      <c r="R84" s="449">
        <v>554</v>
      </c>
      <c r="S84" s="447">
        <v>11</v>
      </c>
      <c r="T84" s="447">
        <v>479</v>
      </c>
      <c r="U84" s="447">
        <v>182</v>
      </c>
      <c r="V84" s="447">
        <v>297</v>
      </c>
      <c r="W84" s="447">
        <v>11</v>
      </c>
      <c r="X84" s="447">
        <v>985</v>
      </c>
      <c r="Y84" s="447">
        <v>136</v>
      </c>
      <c r="Z84" s="447">
        <v>10</v>
      </c>
      <c r="AA84" s="447">
        <v>126</v>
      </c>
      <c r="AB84" s="449">
        <v>849</v>
      </c>
      <c r="AC84" s="447">
        <v>9</v>
      </c>
      <c r="AD84" s="447">
        <v>37</v>
      </c>
      <c r="AE84" s="447">
        <v>22</v>
      </c>
      <c r="AF84" s="447">
        <v>57</v>
      </c>
      <c r="AG84" s="447">
        <v>179</v>
      </c>
      <c r="AH84" s="447">
        <v>142</v>
      </c>
      <c r="AI84" s="447">
        <v>389</v>
      </c>
      <c r="AJ84" s="447">
        <v>14</v>
      </c>
      <c r="AK84" s="447">
        <v>2507</v>
      </c>
      <c r="AL84" s="447">
        <v>3597</v>
      </c>
      <c r="AM84" s="449">
        <v>1929</v>
      </c>
      <c r="AN84" s="447">
        <v>822</v>
      </c>
      <c r="AO84" s="447">
        <v>802</v>
      </c>
      <c r="AP84" s="447">
        <v>623</v>
      </c>
      <c r="AQ84" s="447">
        <v>301</v>
      </c>
      <c r="AR84" s="447">
        <v>14</v>
      </c>
      <c r="AS84" s="447">
        <v>52</v>
      </c>
      <c r="AT84" s="447">
        <v>182</v>
      </c>
      <c r="AU84" s="447">
        <v>70</v>
      </c>
      <c r="AV84" s="447">
        <v>1</v>
      </c>
      <c r="AW84" s="449">
        <v>3</v>
      </c>
      <c r="AX84" s="447">
        <v>179</v>
      </c>
      <c r="AY84" s="447">
        <v>158</v>
      </c>
      <c r="AZ84" s="447">
        <v>135</v>
      </c>
      <c r="BA84" s="447">
        <v>13</v>
      </c>
      <c r="BB84" s="447">
        <v>2</v>
      </c>
      <c r="BC84" s="447">
        <v>8</v>
      </c>
      <c r="BD84" s="447">
        <v>21</v>
      </c>
      <c r="BE84" s="447">
        <v>11</v>
      </c>
      <c r="BF84" s="447">
        <v>10</v>
      </c>
      <c r="BG84" s="449">
        <v>20</v>
      </c>
      <c r="BH84" s="447">
        <v>983</v>
      </c>
      <c r="BI84" s="447">
        <v>329</v>
      </c>
      <c r="BJ84" s="447">
        <v>178</v>
      </c>
      <c r="BK84" s="447">
        <v>60</v>
      </c>
      <c r="BL84" s="447">
        <v>19</v>
      </c>
      <c r="BM84" s="447">
        <v>72</v>
      </c>
      <c r="BN84" s="447">
        <v>332</v>
      </c>
      <c r="BO84" s="447">
        <v>140</v>
      </c>
      <c r="BP84" s="447">
        <v>15</v>
      </c>
      <c r="BQ84" s="449">
        <v>27</v>
      </c>
      <c r="BR84" s="447">
        <v>44</v>
      </c>
      <c r="BS84" s="447">
        <v>96</v>
      </c>
      <c r="BT84" s="447">
        <v>124</v>
      </c>
      <c r="BU84" s="447">
        <v>1668</v>
      </c>
      <c r="BV84" s="447">
        <v>345</v>
      </c>
      <c r="BW84" s="447">
        <v>250</v>
      </c>
      <c r="BX84" s="447">
        <v>209</v>
      </c>
      <c r="BY84" s="447">
        <v>221</v>
      </c>
      <c r="BZ84" s="447">
        <v>148</v>
      </c>
      <c r="CA84" s="449">
        <v>495</v>
      </c>
    </row>
    <row r="85" spans="1:79" ht="24" customHeight="1" x14ac:dyDescent="0.15">
      <c r="A85" s="450" t="str">
        <f t="shared" si="1"/>
        <v>57</v>
      </c>
      <c r="B85" s="442" t="s">
        <v>991</v>
      </c>
      <c r="C85" s="443"/>
      <c r="D85" s="444"/>
      <c r="E85" s="445" t="s">
        <v>992</v>
      </c>
      <c r="F85" s="446"/>
      <c r="G85" s="447">
        <v>2290</v>
      </c>
      <c r="H85" s="451">
        <v>2019</v>
      </c>
      <c r="I85" s="447">
        <v>67685</v>
      </c>
      <c r="J85" s="447">
        <v>34136</v>
      </c>
      <c r="K85" s="447">
        <v>19286</v>
      </c>
      <c r="L85" s="447">
        <v>11570</v>
      </c>
      <c r="M85" s="447">
        <v>11175</v>
      </c>
      <c r="N85" s="447">
        <v>395</v>
      </c>
      <c r="O85" s="447">
        <v>7716</v>
      </c>
      <c r="P85" s="447">
        <v>89</v>
      </c>
      <c r="Q85" s="447">
        <v>3381</v>
      </c>
      <c r="R85" s="449">
        <v>3295</v>
      </c>
      <c r="S85" s="447">
        <v>86</v>
      </c>
      <c r="T85" s="447">
        <v>4178</v>
      </c>
      <c r="U85" s="447">
        <v>1515</v>
      </c>
      <c r="V85" s="447">
        <v>2663</v>
      </c>
      <c r="W85" s="447">
        <v>68</v>
      </c>
      <c r="X85" s="447">
        <v>14850</v>
      </c>
      <c r="Y85" s="447">
        <v>823</v>
      </c>
      <c r="Z85" s="447">
        <v>65</v>
      </c>
      <c r="AA85" s="447">
        <v>758</v>
      </c>
      <c r="AB85" s="449">
        <v>14027</v>
      </c>
      <c r="AC85" s="447">
        <v>144</v>
      </c>
      <c r="AD85" s="447">
        <v>686</v>
      </c>
      <c r="AE85" s="447">
        <v>343</v>
      </c>
      <c r="AF85" s="447">
        <v>800</v>
      </c>
      <c r="AG85" s="447">
        <v>2418</v>
      </c>
      <c r="AH85" s="447">
        <v>3265</v>
      </c>
      <c r="AI85" s="447">
        <v>6193</v>
      </c>
      <c r="AJ85" s="447">
        <v>178</v>
      </c>
      <c r="AK85" s="447">
        <v>8550</v>
      </c>
      <c r="AL85" s="447">
        <v>24999</v>
      </c>
      <c r="AM85" s="449">
        <v>13996</v>
      </c>
      <c r="AN85" s="447">
        <v>7900</v>
      </c>
      <c r="AO85" s="447">
        <v>7697</v>
      </c>
      <c r="AP85" s="447">
        <v>6247</v>
      </c>
      <c r="AQ85" s="447">
        <v>3078</v>
      </c>
      <c r="AR85" s="447">
        <v>293</v>
      </c>
      <c r="AS85" s="447">
        <v>516</v>
      </c>
      <c r="AT85" s="447">
        <v>1800</v>
      </c>
      <c r="AU85" s="447">
        <v>523</v>
      </c>
      <c r="AV85" s="447">
        <v>20</v>
      </c>
      <c r="AW85" s="449">
        <v>17</v>
      </c>
      <c r="AX85" s="447">
        <v>1450</v>
      </c>
      <c r="AY85" s="447">
        <v>1296</v>
      </c>
      <c r="AZ85" s="447">
        <v>947</v>
      </c>
      <c r="BA85" s="447">
        <v>176</v>
      </c>
      <c r="BB85" s="447">
        <v>151</v>
      </c>
      <c r="BC85" s="447">
        <v>22</v>
      </c>
      <c r="BD85" s="447">
        <v>154</v>
      </c>
      <c r="BE85" s="447">
        <v>126</v>
      </c>
      <c r="BF85" s="447">
        <v>28</v>
      </c>
      <c r="BG85" s="449">
        <v>203</v>
      </c>
      <c r="BH85" s="447">
        <v>4743</v>
      </c>
      <c r="BI85" s="447">
        <v>1314</v>
      </c>
      <c r="BJ85" s="447">
        <v>879</v>
      </c>
      <c r="BK85" s="447">
        <v>149</v>
      </c>
      <c r="BL85" s="447">
        <v>97</v>
      </c>
      <c r="BM85" s="447">
        <v>189</v>
      </c>
      <c r="BN85" s="447">
        <v>1107</v>
      </c>
      <c r="BO85" s="447">
        <v>833</v>
      </c>
      <c r="BP85" s="447">
        <v>357</v>
      </c>
      <c r="BQ85" s="449">
        <v>193</v>
      </c>
      <c r="BR85" s="447">
        <v>246</v>
      </c>
      <c r="BS85" s="447">
        <v>693</v>
      </c>
      <c r="BT85" s="447">
        <v>1353</v>
      </c>
      <c r="BU85" s="447">
        <v>11003</v>
      </c>
      <c r="BV85" s="447">
        <v>1710</v>
      </c>
      <c r="BW85" s="447">
        <v>735</v>
      </c>
      <c r="BX85" s="447">
        <v>85</v>
      </c>
      <c r="BY85" s="447">
        <v>2426</v>
      </c>
      <c r="BZ85" s="447">
        <v>1658</v>
      </c>
      <c r="CA85" s="449">
        <v>4389</v>
      </c>
    </row>
    <row r="86" spans="1:79" ht="15" customHeight="1" x14ac:dyDescent="0.15">
      <c r="A86" s="450" t="str">
        <f t="shared" si="1"/>
        <v>57</v>
      </c>
      <c r="B86" s="442" t="s">
        <v>993</v>
      </c>
      <c r="C86" s="443"/>
      <c r="D86" s="444"/>
      <c r="E86" s="445" t="s">
        <v>574</v>
      </c>
      <c r="F86" s="446"/>
      <c r="G86" s="447">
        <v>2880</v>
      </c>
      <c r="H86" s="451">
        <v>1432</v>
      </c>
      <c r="I86" s="447">
        <v>79670</v>
      </c>
      <c r="J86" s="447">
        <v>37920</v>
      </c>
      <c r="K86" s="447">
        <v>23237</v>
      </c>
      <c r="L86" s="447">
        <v>14600</v>
      </c>
      <c r="M86" s="447">
        <v>14133</v>
      </c>
      <c r="N86" s="447">
        <v>467</v>
      </c>
      <c r="O86" s="447">
        <v>8637</v>
      </c>
      <c r="P86" s="447">
        <v>103</v>
      </c>
      <c r="Q86" s="447">
        <v>4367</v>
      </c>
      <c r="R86" s="449">
        <v>4286</v>
      </c>
      <c r="S86" s="447">
        <v>81</v>
      </c>
      <c r="T86" s="447">
        <v>4093</v>
      </c>
      <c r="U86" s="447">
        <v>1268</v>
      </c>
      <c r="V86" s="447">
        <v>2825</v>
      </c>
      <c r="W86" s="447">
        <v>74</v>
      </c>
      <c r="X86" s="447">
        <v>14683</v>
      </c>
      <c r="Y86" s="447">
        <v>873</v>
      </c>
      <c r="Z86" s="447">
        <v>75</v>
      </c>
      <c r="AA86" s="447">
        <v>798</v>
      </c>
      <c r="AB86" s="449">
        <v>13810</v>
      </c>
      <c r="AC86" s="447">
        <v>154</v>
      </c>
      <c r="AD86" s="447">
        <v>617</v>
      </c>
      <c r="AE86" s="447">
        <v>374</v>
      </c>
      <c r="AF86" s="447">
        <v>1033</v>
      </c>
      <c r="AG86" s="447">
        <v>3287</v>
      </c>
      <c r="AH86" s="447">
        <v>2331</v>
      </c>
      <c r="AI86" s="447">
        <v>5746</v>
      </c>
      <c r="AJ86" s="447">
        <v>268</v>
      </c>
      <c r="AK86" s="447">
        <v>10779</v>
      </c>
      <c r="AL86" s="447">
        <v>30971</v>
      </c>
      <c r="AM86" s="449">
        <v>17130</v>
      </c>
      <c r="AN86" s="447">
        <v>7782</v>
      </c>
      <c r="AO86" s="447">
        <v>7475</v>
      </c>
      <c r="AP86" s="447">
        <v>6251</v>
      </c>
      <c r="AQ86" s="447">
        <v>4069</v>
      </c>
      <c r="AR86" s="447">
        <v>338</v>
      </c>
      <c r="AS86" s="447">
        <v>269</v>
      </c>
      <c r="AT86" s="447">
        <v>945</v>
      </c>
      <c r="AU86" s="447">
        <v>601</v>
      </c>
      <c r="AV86" s="447">
        <v>15</v>
      </c>
      <c r="AW86" s="449">
        <v>14</v>
      </c>
      <c r="AX86" s="447">
        <v>1224</v>
      </c>
      <c r="AY86" s="447">
        <v>1081</v>
      </c>
      <c r="AZ86" s="447">
        <v>922</v>
      </c>
      <c r="BA86" s="447">
        <v>74</v>
      </c>
      <c r="BB86" s="447">
        <v>76</v>
      </c>
      <c r="BC86" s="447">
        <v>9</v>
      </c>
      <c r="BD86" s="447">
        <v>143</v>
      </c>
      <c r="BE86" s="447">
        <v>118</v>
      </c>
      <c r="BF86" s="447">
        <v>25</v>
      </c>
      <c r="BG86" s="449">
        <v>307</v>
      </c>
      <c r="BH86" s="447">
        <v>7023</v>
      </c>
      <c r="BI86" s="447">
        <v>1748</v>
      </c>
      <c r="BJ86" s="447">
        <v>1219</v>
      </c>
      <c r="BK86" s="447">
        <v>180</v>
      </c>
      <c r="BL86" s="447">
        <v>213</v>
      </c>
      <c r="BM86" s="447">
        <v>136</v>
      </c>
      <c r="BN86" s="447">
        <v>1267</v>
      </c>
      <c r="BO86" s="447">
        <v>1482</v>
      </c>
      <c r="BP86" s="447">
        <v>901</v>
      </c>
      <c r="BQ86" s="449">
        <v>342</v>
      </c>
      <c r="BR86" s="447">
        <v>307</v>
      </c>
      <c r="BS86" s="447">
        <v>976</v>
      </c>
      <c r="BT86" s="447">
        <v>2325</v>
      </c>
      <c r="BU86" s="447">
        <v>13841</v>
      </c>
      <c r="BV86" s="447">
        <v>2685</v>
      </c>
      <c r="BW86" s="447">
        <v>816</v>
      </c>
      <c r="BX86" s="447">
        <v>139</v>
      </c>
      <c r="BY86" s="447">
        <v>2381</v>
      </c>
      <c r="BZ86" s="447">
        <v>2622</v>
      </c>
      <c r="CA86" s="449">
        <v>5198</v>
      </c>
    </row>
    <row r="87" spans="1:79" ht="15" customHeight="1" x14ac:dyDescent="0.15">
      <c r="A87" s="450" t="str">
        <f t="shared" si="1"/>
        <v>57</v>
      </c>
      <c r="B87" s="442" t="s">
        <v>994</v>
      </c>
      <c r="C87" s="443"/>
      <c r="D87" s="444"/>
      <c r="E87" s="445" t="s">
        <v>995</v>
      </c>
      <c r="F87" s="446"/>
      <c r="G87" s="447">
        <v>0</v>
      </c>
      <c r="H87" s="451">
        <v>0</v>
      </c>
      <c r="I87" s="447">
        <v>272</v>
      </c>
      <c r="J87" s="447">
        <v>0</v>
      </c>
      <c r="K87" s="447">
        <v>0</v>
      </c>
      <c r="L87" s="447">
        <v>0</v>
      </c>
      <c r="M87" s="447">
        <v>0</v>
      </c>
      <c r="N87" s="447">
        <v>0</v>
      </c>
      <c r="O87" s="447">
        <v>0</v>
      </c>
      <c r="P87" s="447">
        <v>0</v>
      </c>
      <c r="Q87" s="447">
        <v>0</v>
      </c>
      <c r="R87" s="449">
        <v>0</v>
      </c>
      <c r="S87" s="447">
        <v>0</v>
      </c>
      <c r="T87" s="447">
        <v>0</v>
      </c>
      <c r="U87" s="447">
        <v>0</v>
      </c>
      <c r="V87" s="447">
        <v>0</v>
      </c>
      <c r="W87" s="447">
        <v>0</v>
      </c>
      <c r="X87" s="447">
        <v>0</v>
      </c>
      <c r="Y87" s="447">
        <v>0</v>
      </c>
      <c r="Z87" s="447">
        <v>0</v>
      </c>
      <c r="AA87" s="447">
        <v>0</v>
      </c>
      <c r="AB87" s="449">
        <v>0</v>
      </c>
      <c r="AC87" s="447">
        <v>0</v>
      </c>
      <c r="AD87" s="447">
        <v>0</v>
      </c>
      <c r="AE87" s="447">
        <v>0</v>
      </c>
      <c r="AF87" s="447">
        <v>0</v>
      </c>
      <c r="AG87" s="447">
        <v>0</v>
      </c>
      <c r="AH87" s="447">
        <v>0</v>
      </c>
      <c r="AI87" s="447">
        <v>0</v>
      </c>
      <c r="AJ87" s="447">
        <v>0</v>
      </c>
      <c r="AK87" s="447">
        <v>0</v>
      </c>
      <c r="AL87" s="447">
        <v>272</v>
      </c>
      <c r="AM87" s="449">
        <v>272</v>
      </c>
      <c r="AN87" s="447">
        <v>153</v>
      </c>
      <c r="AO87" s="447">
        <v>152</v>
      </c>
      <c r="AP87" s="447">
        <v>118</v>
      </c>
      <c r="AQ87" s="447">
        <v>57</v>
      </c>
      <c r="AR87" s="447">
        <v>3</v>
      </c>
      <c r="AS87" s="447">
        <v>10</v>
      </c>
      <c r="AT87" s="447">
        <v>32</v>
      </c>
      <c r="AU87" s="447">
        <v>15</v>
      </c>
      <c r="AV87" s="447">
        <v>0</v>
      </c>
      <c r="AW87" s="449">
        <v>1</v>
      </c>
      <c r="AX87" s="447">
        <v>34</v>
      </c>
      <c r="AY87" s="447">
        <v>30</v>
      </c>
      <c r="AZ87" s="447">
        <v>26</v>
      </c>
      <c r="BA87" s="447">
        <v>2</v>
      </c>
      <c r="BB87" s="447">
        <v>0</v>
      </c>
      <c r="BC87" s="447">
        <v>2</v>
      </c>
      <c r="BD87" s="447">
        <v>4</v>
      </c>
      <c r="BE87" s="447">
        <v>2</v>
      </c>
      <c r="BF87" s="447">
        <v>2</v>
      </c>
      <c r="BG87" s="449">
        <v>1</v>
      </c>
      <c r="BH87" s="447">
        <v>113</v>
      </c>
      <c r="BI87" s="447">
        <v>73</v>
      </c>
      <c r="BJ87" s="447">
        <v>54</v>
      </c>
      <c r="BK87" s="447">
        <v>11</v>
      </c>
      <c r="BL87" s="447">
        <v>1</v>
      </c>
      <c r="BM87" s="447">
        <v>7</v>
      </c>
      <c r="BN87" s="447">
        <v>2</v>
      </c>
      <c r="BO87" s="447">
        <v>31</v>
      </c>
      <c r="BP87" s="447">
        <v>1</v>
      </c>
      <c r="BQ87" s="449">
        <v>0</v>
      </c>
      <c r="BR87" s="447">
        <v>2</v>
      </c>
      <c r="BS87" s="447">
        <v>4</v>
      </c>
      <c r="BT87" s="447">
        <v>6</v>
      </c>
      <c r="BU87" s="447">
        <v>0</v>
      </c>
      <c r="BV87" s="447">
        <v>0</v>
      </c>
      <c r="BW87" s="447">
        <v>0</v>
      </c>
      <c r="BX87" s="447">
        <v>0</v>
      </c>
      <c r="BY87" s="447">
        <v>0</v>
      </c>
      <c r="BZ87" s="447">
        <v>0</v>
      </c>
      <c r="CA87" s="449">
        <v>0</v>
      </c>
    </row>
    <row r="88" spans="1:79" ht="15" customHeight="1" x14ac:dyDescent="0.15">
      <c r="A88" s="450" t="str">
        <f t="shared" si="1"/>
        <v>57</v>
      </c>
      <c r="B88" s="442" t="s">
        <v>996</v>
      </c>
      <c r="C88" s="443"/>
      <c r="D88" s="444"/>
      <c r="E88" s="445" t="s">
        <v>997</v>
      </c>
      <c r="F88" s="446"/>
      <c r="G88" s="447">
        <v>1414</v>
      </c>
      <c r="H88" s="451">
        <v>2740</v>
      </c>
      <c r="I88" s="447">
        <v>22386</v>
      </c>
      <c r="J88" s="447">
        <v>7118</v>
      </c>
      <c r="K88" s="447">
        <v>3905</v>
      </c>
      <c r="L88" s="447">
        <v>2011</v>
      </c>
      <c r="M88" s="447">
        <v>1813</v>
      </c>
      <c r="N88" s="447">
        <v>198</v>
      </c>
      <c r="O88" s="447">
        <v>1894</v>
      </c>
      <c r="P88" s="447">
        <v>24</v>
      </c>
      <c r="Q88" s="447">
        <v>898</v>
      </c>
      <c r="R88" s="449">
        <v>852</v>
      </c>
      <c r="S88" s="447">
        <v>46</v>
      </c>
      <c r="T88" s="447">
        <v>945</v>
      </c>
      <c r="U88" s="447">
        <v>253</v>
      </c>
      <c r="V88" s="447">
        <v>692</v>
      </c>
      <c r="W88" s="447">
        <v>27</v>
      </c>
      <c r="X88" s="447">
        <v>3213</v>
      </c>
      <c r="Y88" s="447">
        <v>206</v>
      </c>
      <c r="Z88" s="447">
        <v>13</v>
      </c>
      <c r="AA88" s="447">
        <v>193</v>
      </c>
      <c r="AB88" s="449">
        <v>3007</v>
      </c>
      <c r="AC88" s="447">
        <v>42</v>
      </c>
      <c r="AD88" s="447">
        <v>139</v>
      </c>
      <c r="AE88" s="447">
        <v>67</v>
      </c>
      <c r="AF88" s="447">
        <v>277</v>
      </c>
      <c r="AG88" s="447">
        <v>678</v>
      </c>
      <c r="AH88" s="447">
        <v>474</v>
      </c>
      <c r="AI88" s="447">
        <v>1235</v>
      </c>
      <c r="AJ88" s="447">
        <v>95</v>
      </c>
      <c r="AK88" s="447">
        <v>5285</v>
      </c>
      <c r="AL88" s="447">
        <v>9983</v>
      </c>
      <c r="AM88" s="449">
        <v>6107</v>
      </c>
      <c r="AN88" s="447">
        <v>3503</v>
      </c>
      <c r="AO88" s="447">
        <v>3458</v>
      </c>
      <c r="AP88" s="447">
        <v>2949</v>
      </c>
      <c r="AQ88" s="447">
        <v>1348</v>
      </c>
      <c r="AR88" s="447">
        <v>63</v>
      </c>
      <c r="AS88" s="447">
        <v>177</v>
      </c>
      <c r="AT88" s="447">
        <v>1077</v>
      </c>
      <c r="AU88" s="447">
        <v>268</v>
      </c>
      <c r="AV88" s="447">
        <v>5</v>
      </c>
      <c r="AW88" s="449">
        <v>11</v>
      </c>
      <c r="AX88" s="447">
        <v>509</v>
      </c>
      <c r="AY88" s="447">
        <v>452</v>
      </c>
      <c r="AZ88" s="447">
        <v>362</v>
      </c>
      <c r="BA88" s="447">
        <v>49</v>
      </c>
      <c r="BB88" s="447">
        <v>32</v>
      </c>
      <c r="BC88" s="447">
        <v>9</v>
      </c>
      <c r="BD88" s="447">
        <v>57</v>
      </c>
      <c r="BE88" s="447">
        <v>46</v>
      </c>
      <c r="BF88" s="447">
        <v>11</v>
      </c>
      <c r="BG88" s="449">
        <v>45</v>
      </c>
      <c r="BH88" s="447">
        <v>2533</v>
      </c>
      <c r="BI88" s="447">
        <v>932</v>
      </c>
      <c r="BJ88" s="447">
        <v>578</v>
      </c>
      <c r="BK88" s="447">
        <v>114</v>
      </c>
      <c r="BL88" s="447">
        <v>47</v>
      </c>
      <c r="BM88" s="447">
        <v>193</v>
      </c>
      <c r="BN88" s="447">
        <v>801</v>
      </c>
      <c r="BO88" s="447">
        <v>337</v>
      </c>
      <c r="BP88" s="447">
        <v>47</v>
      </c>
      <c r="BQ88" s="449">
        <v>68</v>
      </c>
      <c r="BR88" s="447">
        <v>87</v>
      </c>
      <c r="BS88" s="447">
        <v>261</v>
      </c>
      <c r="BT88" s="447">
        <v>71</v>
      </c>
      <c r="BU88" s="447">
        <v>3876</v>
      </c>
      <c r="BV88" s="447">
        <v>816</v>
      </c>
      <c r="BW88" s="447">
        <v>515</v>
      </c>
      <c r="BX88" s="447">
        <v>68</v>
      </c>
      <c r="BY88" s="447">
        <v>447</v>
      </c>
      <c r="BZ88" s="447">
        <v>445</v>
      </c>
      <c r="CA88" s="449">
        <v>1585</v>
      </c>
    </row>
    <row r="89" spans="1:79" ht="15" customHeight="1" x14ac:dyDescent="0.15">
      <c r="A89" s="450" t="str">
        <f t="shared" si="1"/>
        <v>59</v>
      </c>
      <c r="B89" s="442" t="s">
        <v>998</v>
      </c>
      <c r="C89" s="443"/>
      <c r="D89" s="444"/>
      <c r="E89" s="445" t="s">
        <v>999</v>
      </c>
      <c r="F89" s="446"/>
      <c r="G89" s="447">
        <v>7862</v>
      </c>
      <c r="H89" s="451">
        <v>124731</v>
      </c>
      <c r="I89" s="447">
        <v>132212</v>
      </c>
      <c r="J89" s="447">
        <v>15063</v>
      </c>
      <c r="K89" s="447">
        <v>8696</v>
      </c>
      <c r="L89" s="447">
        <v>4335</v>
      </c>
      <c r="M89" s="447">
        <v>3859</v>
      </c>
      <c r="N89" s="447">
        <v>476</v>
      </c>
      <c r="O89" s="447">
        <v>4361</v>
      </c>
      <c r="P89" s="447">
        <v>52</v>
      </c>
      <c r="Q89" s="447">
        <v>2034</v>
      </c>
      <c r="R89" s="449">
        <v>1924</v>
      </c>
      <c r="S89" s="447">
        <v>110</v>
      </c>
      <c r="T89" s="447">
        <v>2212</v>
      </c>
      <c r="U89" s="447">
        <v>568</v>
      </c>
      <c r="V89" s="447">
        <v>1644</v>
      </c>
      <c r="W89" s="447">
        <v>63</v>
      </c>
      <c r="X89" s="447">
        <v>6367</v>
      </c>
      <c r="Y89" s="447">
        <v>431</v>
      </c>
      <c r="Z89" s="447">
        <v>28</v>
      </c>
      <c r="AA89" s="447">
        <v>403</v>
      </c>
      <c r="AB89" s="449">
        <v>5936</v>
      </c>
      <c r="AC89" s="447">
        <v>84</v>
      </c>
      <c r="AD89" s="447">
        <v>273</v>
      </c>
      <c r="AE89" s="447">
        <v>131</v>
      </c>
      <c r="AF89" s="447">
        <v>547</v>
      </c>
      <c r="AG89" s="447">
        <v>1335</v>
      </c>
      <c r="AH89" s="447">
        <v>934</v>
      </c>
      <c r="AI89" s="447">
        <v>2435</v>
      </c>
      <c r="AJ89" s="447">
        <v>197</v>
      </c>
      <c r="AK89" s="447">
        <v>29396</v>
      </c>
      <c r="AL89" s="447">
        <v>87753</v>
      </c>
      <c r="AM89" s="449">
        <v>54057</v>
      </c>
      <c r="AN89" s="447">
        <v>29855</v>
      </c>
      <c r="AO89" s="447">
        <v>29496</v>
      </c>
      <c r="AP89" s="447">
        <v>24846</v>
      </c>
      <c r="AQ89" s="447">
        <v>11404</v>
      </c>
      <c r="AR89" s="447">
        <v>534</v>
      </c>
      <c r="AS89" s="447">
        <v>1559</v>
      </c>
      <c r="AT89" s="447">
        <v>8745</v>
      </c>
      <c r="AU89" s="447">
        <v>2456</v>
      </c>
      <c r="AV89" s="447">
        <v>44</v>
      </c>
      <c r="AW89" s="449">
        <v>104</v>
      </c>
      <c r="AX89" s="447">
        <v>4650</v>
      </c>
      <c r="AY89" s="447">
        <v>4122</v>
      </c>
      <c r="AZ89" s="447">
        <v>3346</v>
      </c>
      <c r="BA89" s="447">
        <v>420</v>
      </c>
      <c r="BB89" s="447">
        <v>241</v>
      </c>
      <c r="BC89" s="447">
        <v>115</v>
      </c>
      <c r="BD89" s="447">
        <v>528</v>
      </c>
      <c r="BE89" s="447">
        <v>392</v>
      </c>
      <c r="BF89" s="447">
        <v>136</v>
      </c>
      <c r="BG89" s="449">
        <v>359</v>
      </c>
      <c r="BH89" s="447">
        <v>23820</v>
      </c>
      <c r="BI89" s="447">
        <v>9452</v>
      </c>
      <c r="BJ89" s="447">
        <v>5748</v>
      </c>
      <c r="BK89" s="447">
        <v>1222</v>
      </c>
      <c r="BL89" s="447">
        <v>617</v>
      </c>
      <c r="BM89" s="447">
        <v>1865</v>
      </c>
      <c r="BN89" s="447">
        <v>6518</v>
      </c>
      <c r="BO89" s="447">
        <v>3558</v>
      </c>
      <c r="BP89" s="447">
        <v>461</v>
      </c>
      <c r="BQ89" s="449">
        <v>541</v>
      </c>
      <c r="BR89" s="447">
        <v>763</v>
      </c>
      <c r="BS89" s="447">
        <v>2527</v>
      </c>
      <c r="BT89" s="447">
        <v>382</v>
      </c>
      <c r="BU89" s="447">
        <v>33696</v>
      </c>
      <c r="BV89" s="447">
        <v>7181</v>
      </c>
      <c r="BW89" s="447">
        <v>4333</v>
      </c>
      <c r="BX89" s="447">
        <v>577</v>
      </c>
      <c r="BY89" s="447">
        <v>3897</v>
      </c>
      <c r="BZ89" s="447">
        <v>3901</v>
      </c>
      <c r="CA89" s="449">
        <v>13807</v>
      </c>
    </row>
    <row r="90" spans="1:79" ht="24" customHeight="1" x14ac:dyDescent="0.15">
      <c r="A90" s="450" t="str">
        <f t="shared" si="1"/>
        <v>59</v>
      </c>
      <c r="B90" s="442" t="s">
        <v>1000</v>
      </c>
      <c r="C90" s="443"/>
      <c r="D90" s="444"/>
      <c r="E90" s="445" t="s">
        <v>578</v>
      </c>
      <c r="F90" s="446"/>
      <c r="G90" s="447">
        <v>163</v>
      </c>
      <c r="H90" s="451">
        <v>157</v>
      </c>
      <c r="I90" s="447">
        <v>4615</v>
      </c>
      <c r="J90" s="447">
        <v>2598</v>
      </c>
      <c r="K90" s="447">
        <v>1267</v>
      </c>
      <c r="L90" s="447">
        <v>681</v>
      </c>
      <c r="M90" s="447">
        <v>658</v>
      </c>
      <c r="N90" s="447">
        <v>23</v>
      </c>
      <c r="O90" s="447">
        <v>586</v>
      </c>
      <c r="P90" s="447">
        <v>7</v>
      </c>
      <c r="Q90" s="447">
        <v>306</v>
      </c>
      <c r="R90" s="449">
        <v>299</v>
      </c>
      <c r="S90" s="447">
        <v>7</v>
      </c>
      <c r="T90" s="447">
        <v>267</v>
      </c>
      <c r="U90" s="447">
        <v>101</v>
      </c>
      <c r="V90" s="447">
        <v>166</v>
      </c>
      <c r="W90" s="447">
        <v>6</v>
      </c>
      <c r="X90" s="447">
        <v>1331</v>
      </c>
      <c r="Y90" s="447">
        <v>67</v>
      </c>
      <c r="Z90" s="447">
        <v>5</v>
      </c>
      <c r="AA90" s="447">
        <v>62</v>
      </c>
      <c r="AB90" s="449">
        <v>1264</v>
      </c>
      <c r="AC90" s="447">
        <v>13</v>
      </c>
      <c r="AD90" s="447">
        <v>57</v>
      </c>
      <c r="AE90" s="447">
        <v>33</v>
      </c>
      <c r="AF90" s="447">
        <v>84</v>
      </c>
      <c r="AG90" s="447">
        <v>275</v>
      </c>
      <c r="AH90" s="447">
        <v>215</v>
      </c>
      <c r="AI90" s="447">
        <v>570</v>
      </c>
      <c r="AJ90" s="447">
        <v>17</v>
      </c>
      <c r="AK90" s="447">
        <v>608</v>
      </c>
      <c r="AL90" s="447">
        <v>1409</v>
      </c>
      <c r="AM90" s="449">
        <v>720</v>
      </c>
      <c r="AN90" s="447">
        <v>383</v>
      </c>
      <c r="AO90" s="447">
        <v>364</v>
      </c>
      <c r="AP90" s="447">
        <v>286</v>
      </c>
      <c r="AQ90" s="447">
        <v>126</v>
      </c>
      <c r="AR90" s="447">
        <v>10</v>
      </c>
      <c r="AS90" s="447">
        <v>28</v>
      </c>
      <c r="AT90" s="447">
        <v>94</v>
      </c>
      <c r="AU90" s="447">
        <v>26</v>
      </c>
      <c r="AV90" s="447">
        <v>1</v>
      </c>
      <c r="AW90" s="449">
        <v>1</v>
      </c>
      <c r="AX90" s="447">
        <v>78</v>
      </c>
      <c r="AY90" s="447">
        <v>71</v>
      </c>
      <c r="AZ90" s="447">
        <v>52</v>
      </c>
      <c r="BA90" s="447">
        <v>11</v>
      </c>
      <c r="BB90" s="447">
        <v>7</v>
      </c>
      <c r="BC90" s="447">
        <v>1</v>
      </c>
      <c r="BD90" s="447">
        <v>7</v>
      </c>
      <c r="BE90" s="447">
        <v>6</v>
      </c>
      <c r="BF90" s="447">
        <v>1</v>
      </c>
      <c r="BG90" s="449">
        <v>19</v>
      </c>
      <c r="BH90" s="447">
        <v>335</v>
      </c>
      <c r="BI90" s="447">
        <v>116</v>
      </c>
      <c r="BJ90" s="447">
        <v>65</v>
      </c>
      <c r="BK90" s="447">
        <v>17</v>
      </c>
      <c r="BL90" s="447">
        <v>5</v>
      </c>
      <c r="BM90" s="447">
        <v>29</v>
      </c>
      <c r="BN90" s="447">
        <v>87</v>
      </c>
      <c r="BO90" s="447">
        <v>37</v>
      </c>
      <c r="BP90" s="447">
        <v>8</v>
      </c>
      <c r="BQ90" s="449">
        <v>12</v>
      </c>
      <c r="BR90" s="447">
        <v>32</v>
      </c>
      <c r="BS90" s="447">
        <v>43</v>
      </c>
      <c r="BT90" s="447">
        <v>2</v>
      </c>
      <c r="BU90" s="447">
        <v>689</v>
      </c>
      <c r="BV90" s="447">
        <v>127</v>
      </c>
      <c r="BW90" s="447">
        <v>58</v>
      </c>
      <c r="BX90" s="447">
        <v>12</v>
      </c>
      <c r="BY90" s="447">
        <v>127</v>
      </c>
      <c r="BZ90" s="447">
        <v>85</v>
      </c>
      <c r="CA90" s="449">
        <v>280</v>
      </c>
    </row>
    <row r="91" spans="1:79" ht="15" customHeight="1" x14ac:dyDescent="0.15">
      <c r="A91" s="450" t="str">
        <f t="shared" si="1"/>
        <v>59</v>
      </c>
      <c r="B91" s="442" t="s">
        <v>1001</v>
      </c>
      <c r="C91" s="443"/>
      <c r="D91" s="444"/>
      <c r="E91" s="445" t="s">
        <v>1002</v>
      </c>
      <c r="F91" s="446"/>
      <c r="G91" s="447">
        <v>2863</v>
      </c>
      <c r="H91" s="451">
        <v>8523</v>
      </c>
      <c r="I91" s="447">
        <v>133557</v>
      </c>
      <c r="J91" s="447">
        <v>52354</v>
      </c>
      <c r="K91" s="447">
        <v>18058</v>
      </c>
      <c r="L91" s="447">
        <v>4531</v>
      </c>
      <c r="M91" s="447">
        <v>4375</v>
      </c>
      <c r="N91" s="447">
        <v>156</v>
      </c>
      <c r="O91" s="447">
        <v>13527</v>
      </c>
      <c r="P91" s="447">
        <v>173</v>
      </c>
      <c r="Q91" s="447">
        <v>7028</v>
      </c>
      <c r="R91" s="449">
        <v>6877</v>
      </c>
      <c r="S91" s="447">
        <v>151</v>
      </c>
      <c r="T91" s="447">
        <v>6177</v>
      </c>
      <c r="U91" s="447">
        <v>2342</v>
      </c>
      <c r="V91" s="447">
        <v>3835</v>
      </c>
      <c r="W91" s="447">
        <v>149</v>
      </c>
      <c r="X91" s="447">
        <v>34296</v>
      </c>
      <c r="Y91" s="447">
        <v>4434</v>
      </c>
      <c r="Z91" s="447">
        <v>350</v>
      </c>
      <c r="AA91" s="447">
        <v>4084</v>
      </c>
      <c r="AB91" s="449">
        <v>29862</v>
      </c>
      <c r="AC91" s="447">
        <v>315</v>
      </c>
      <c r="AD91" s="447">
        <v>1358</v>
      </c>
      <c r="AE91" s="447">
        <v>766</v>
      </c>
      <c r="AF91" s="447">
        <v>1991</v>
      </c>
      <c r="AG91" s="447">
        <v>6471</v>
      </c>
      <c r="AH91" s="447">
        <v>5090</v>
      </c>
      <c r="AI91" s="447">
        <v>13457</v>
      </c>
      <c r="AJ91" s="447">
        <v>414</v>
      </c>
      <c r="AK91" s="447">
        <v>10707</v>
      </c>
      <c r="AL91" s="447">
        <v>70496</v>
      </c>
      <c r="AM91" s="449">
        <v>35105</v>
      </c>
      <c r="AN91" s="447">
        <v>19374</v>
      </c>
      <c r="AO91" s="447">
        <v>19031</v>
      </c>
      <c r="AP91" s="447">
        <v>16360</v>
      </c>
      <c r="AQ91" s="447">
        <v>7413</v>
      </c>
      <c r="AR91" s="447">
        <v>347</v>
      </c>
      <c r="AS91" s="447">
        <v>1012</v>
      </c>
      <c r="AT91" s="447">
        <v>5884</v>
      </c>
      <c r="AU91" s="447">
        <v>1606</v>
      </c>
      <c r="AV91" s="447">
        <v>30</v>
      </c>
      <c r="AW91" s="449">
        <v>68</v>
      </c>
      <c r="AX91" s="447">
        <v>2671</v>
      </c>
      <c r="AY91" s="447">
        <v>2363</v>
      </c>
      <c r="AZ91" s="447">
        <v>1880</v>
      </c>
      <c r="BA91" s="447">
        <v>256</v>
      </c>
      <c r="BB91" s="447">
        <v>181</v>
      </c>
      <c r="BC91" s="447">
        <v>46</v>
      </c>
      <c r="BD91" s="447">
        <v>308</v>
      </c>
      <c r="BE91" s="447">
        <v>250</v>
      </c>
      <c r="BF91" s="447">
        <v>58</v>
      </c>
      <c r="BG91" s="449">
        <v>343</v>
      </c>
      <c r="BH91" s="447">
        <v>15670</v>
      </c>
      <c r="BI91" s="447">
        <v>5108</v>
      </c>
      <c r="BJ91" s="447">
        <v>3214</v>
      </c>
      <c r="BK91" s="447">
        <v>599</v>
      </c>
      <c r="BL91" s="447">
        <v>257</v>
      </c>
      <c r="BM91" s="447">
        <v>1038</v>
      </c>
      <c r="BN91" s="447">
        <v>5474</v>
      </c>
      <c r="BO91" s="447">
        <v>2025</v>
      </c>
      <c r="BP91" s="447">
        <v>269</v>
      </c>
      <c r="BQ91" s="449">
        <v>485</v>
      </c>
      <c r="BR91" s="447">
        <v>642</v>
      </c>
      <c r="BS91" s="447">
        <v>1667</v>
      </c>
      <c r="BT91" s="447">
        <v>61</v>
      </c>
      <c r="BU91" s="447">
        <v>35391</v>
      </c>
      <c r="BV91" s="447">
        <v>4373</v>
      </c>
      <c r="BW91" s="447">
        <v>1988</v>
      </c>
      <c r="BX91" s="447">
        <v>1061</v>
      </c>
      <c r="BY91" s="447">
        <v>5063</v>
      </c>
      <c r="BZ91" s="447">
        <v>4813</v>
      </c>
      <c r="CA91" s="449">
        <v>18093</v>
      </c>
    </row>
    <row r="92" spans="1:79" ht="15" customHeight="1" x14ac:dyDescent="0.15">
      <c r="A92" s="450" t="str">
        <f t="shared" si="1"/>
        <v>59</v>
      </c>
      <c r="B92" s="442" t="s">
        <v>1003</v>
      </c>
      <c r="C92" s="443"/>
      <c r="D92" s="444"/>
      <c r="E92" s="445" t="s">
        <v>1004</v>
      </c>
      <c r="F92" s="446"/>
      <c r="G92" s="447">
        <v>770</v>
      </c>
      <c r="H92" s="451">
        <v>130</v>
      </c>
      <c r="I92" s="447">
        <v>6631</v>
      </c>
      <c r="J92" s="447">
        <v>3348</v>
      </c>
      <c r="K92" s="447">
        <v>2133</v>
      </c>
      <c r="L92" s="447">
        <v>994</v>
      </c>
      <c r="M92" s="447">
        <v>960</v>
      </c>
      <c r="N92" s="447">
        <v>34</v>
      </c>
      <c r="O92" s="447">
        <v>1139</v>
      </c>
      <c r="P92" s="447">
        <v>14</v>
      </c>
      <c r="Q92" s="447">
        <v>593</v>
      </c>
      <c r="R92" s="449">
        <v>580</v>
      </c>
      <c r="S92" s="447">
        <v>13</v>
      </c>
      <c r="T92" s="447">
        <v>520</v>
      </c>
      <c r="U92" s="447">
        <v>197</v>
      </c>
      <c r="V92" s="447">
        <v>323</v>
      </c>
      <c r="W92" s="447">
        <v>12</v>
      </c>
      <c r="X92" s="447">
        <v>1215</v>
      </c>
      <c r="Y92" s="447">
        <v>117</v>
      </c>
      <c r="Z92" s="447">
        <v>9</v>
      </c>
      <c r="AA92" s="447">
        <v>108</v>
      </c>
      <c r="AB92" s="449">
        <v>1098</v>
      </c>
      <c r="AC92" s="447">
        <v>12</v>
      </c>
      <c r="AD92" s="447">
        <v>50</v>
      </c>
      <c r="AE92" s="447">
        <v>28</v>
      </c>
      <c r="AF92" s="447">
        <v>73</v>
      </c>
      <c r="AG92" s="447">
        <v>239</v>
      </c>
      <c r="AH92" s="447">
        <v>187</v>
      </c>
      <c r="AI92" s="447">
        <v>494</v>
      </c>
      <c r="AJ92" s="447">
        <v>15</v>
      </c>
      <c r="AK92" s="447">
        <v>2880</v>
      </c>
      <c r="AL92" s="447">
        <v>403</v>
      </c>
      <c r="AM92" s="449">
        <v>254</v>
      </c>
      <c r="AN92" s="447">
        <v>134</v>
      </c>
      <c r="AO92" s="447">
        <v>132</v>
      </c>
      <c r="AP92" s="447">
        <v>114</v>
      </c>
      <c r="AQ92" s="447">
        <v>53</v>
      </c>
      <c r="AR92" s="447">
        <v>2</v>
      </c>
      <c r="AS92" s="447">
        <v>7</v>
      </c>
      <c r="AT92" s="447">
        <v>41</v>
      </c>
      <c r="AU92" s="447">
        <v>11</v>
      </c>
      <c r="AV92" s="447">
        <v>0</v>
      </c>
      <c r="AW92" s="449">
        <v>0</v>
      </c>
      <c r="AX92" s="447">
        <v>18</v>
      </c>
      <c r="AY92" s="447">
        <v>16</v>
      </c>
      <c r="AZ92" s="447">
        <v>13</v>
      </c>
      <c r="BA92" s="447">
        <v>2</v>
      </c>
      <c r="BB92" s="447">
        <v>1</v>
      </c>
      <c r="BC92" s="447">
        <v>0</v>
      </c>
      <c r="BD92" s="447">
        <v>2</v>
      </c>
      <c r="BE92" s="447">
        <v>2</v>
      </c>
      <c r="BF92" s="447">
        <v>0</v>
      </c>
      <c r="BG92" s="449">
        <v>2</v>
      </c>
      <c r="BH92" s="447">
        <v>114</v>
      </c>
      <c r="BI92" s="447">
        <v>39</v>
      </c>
      <c r="BJ92" s="447">
        <v>24</v>
      </c>
      <c r="BK92" s="447">
        <v>5</v>
      </c>
      <c r="BL92" s="447">
        <v>2</v>
      </c>
      <c r="BM92" s="447">
        <v>8</v>
      </c>
      <c r="BN92" s="447">
        <v>39</v>
      </c>
      <c r="BO92" s="447">
        <v>15</v>
      </c>
      <c r="BP92" s="447">
        <v>2</v>
      </c>
      <c r="BQ92" s="449">
        <v>3</v>
      </c>
      <c r="BR92" s="447">
        <v>4</v>
      </c>
      <c r="BS92" s="447">
        <v>12</v>
      </c>
      <c r="BT92" s="447">
        <v>6</v>
      </c>
      <c r="BU92" s="447">
        <v>149</v>
      </c>
      <c r="BV92" s="447">
        <v>33</v>
      </c>
      <c r="BW92" s="447">
        <v>18</v>
      </c>
      <c r="BX92" s="447">
        <v>3</v>
      </c>
      <c r="BY92" s="447">
        <v>17</v>
      </c>
      <c r="BZ92" s="447">
        <v>17</v>
      </c>
      <c r="CA92" s="449">
        <v>61</v>
      </c>
    </row>
    <row r="93" spans="1:79" ht="15" customHeight="1" x14ac:dyDescent="0.15">
      <c r="A93" s="450" t="str">
        <f t="shared" si="1"/>
        <v>59</v>
      </c>
      <c r="B93" s="442" t="s">
        <v>1005</v>
      </c>
      <c r="C93" s="443"/>
      <c r="D93" s="444"/>
      <c r="E93" s="445" t="s">
        <v>1006</v>
      </c>
      <c r="F93" s="446"/>
      <c r="G93" s="447">
        <v>3498</v>
      </c>
      <c r="H93" s="451">
        <v>3091</v>
      </c>
      <c r="I93" s="447">
        <v>107290</v>
      </c>
      <c r="J93" s="447">
        <v>56733</v>
      </c>
      <c r="K93" s="447">
        <v>29067</v>
      </c>
      <c r="L93" s="447">
        <v>15647</v>
      </c>
      <c r="M93" s="447">
        <v>12850</v>
      </c>
      <c r="N93" s="447">
        <v>2797</v>
      </c>
      <c r="O93" s="447">
        <v>13420</v>
      </c>
      <c r="P93" s="447">
        <v>130</v>
      </c>
      <c r="Q93" s="447">
        <v>5202</v>
      </c>
      <c r="R93" s="449">
        <v>4762</v>
      </c>
      <c r="S93" s="447">
        <v>440</v>
      </c>
      <c r="T93" s="447">
        <v>7851</v>
      </c>
      <c r="U93" s="447">
        <v>1436</v>
      </c>
      <c r="V93" s="447">
        <v>6415</v>
      </c>
      <c r="W93" s="447">
        <v>237</v>
      </c>
      <c r="X93" s="447">
        <v>27666</v>
      </c>
      <c r="Y93" s="447">
        <v>1603</v>
      </c>
      <c r="Z93" s="447">
        <v>107</v>
      </c>
      <c r="AA93" s="447">
        <v>1496</v>
      </c>
      <c r="AB93" s="449">
        <v>26063</v>
      </c>
      <c r="AC93" s="447">
        <v>354</v>
      </c>
      <c r="AD93" s="447">
        <v>1167</v>
      </c>
      <c r="AE93" s="447">
        <v>561</v>
      </c>
      <c r="AF93" s="447">
        <v>2250</v>
      </c>
      <c r="AG93" s="447">
        <v>5701</v>
      </c>
      <c r="AH93" s="447">
        <v>4030</v>
      </c>
      <c r="AI93" s="447">
        <v>10588</v>
      </c>
      <c r="AJ93" s="447">
        <v>1412</v>
      </c>
      <c r="AK93" s="447">
        <v>13082</v>
      </c>
      <c r="AL93" s="447">
        <v>37475</v>
      </c>
      <c r="AM93" s="449">
        <v>23723</v>
      </c>
      <c r="AN93" s="447">
        <v>12945</v>
      </c>
      <c r="AO93" s="447">
        <v>12937</v>
      </c>
      <c r="AP93" s="447">
        <v>10961</v>
      </c>
      <c r="AQ93" s="447">
        <v>4835</v>
      </c>
      <c r="AR93" s="447">
        <v>228</v>
      </c>
      <c r="AS93" s="447">
        <v>571</v>
      </c>
      <c r="AT93" s="447">
        <v>4009</v>
      </c>
      <c r="AU93" s="447">
        <v>1243</v>
      </c>
      <c r="AV93" s="447">
        <v>22</v>
      </c>
      <c r="AW93" s="449">
        <v>53</v>
      </c>
      <c r="AX93" s="447">
        <v>1976</v>
      </c>
      <c r="AY93" s="447">
        <v>1772</v>
      </c>
      <c r="AZ93" s="447">
        <v>1433</v>
      </c>
      <c r="BA93" s="447">
        <v>196</v>
      </c>
      <c r="BB93" s="447">
        <v>110</v>
      </c>
      <c r="BC93" s="447">
        <v>33</v>
      </c>
      <c r="BD93" s="447">
        <v>204</v>
      </c>
      <c r="BE93" s="447">
        <v>165</v>
      </c>
      <c r="BF93" s="447">
        <v>39</v>
      </c>
      <c r="BG93" s="449">
        <v>8</v>
      </c>
      <c r="BH93" s="447">
        <v>8552</v>
      </c>
      <c r="BI93" s="447">
        <v>6172</v>
      </c>
      <c r="BJ93" s="447">
        <v>2904</v>
      </c>
      <c r="BK93" s="447">
        <v>1059</v>
      </c>
      <c r="BL93" s="447">
        <v>18</v>
      </c>
      <c r="BM93" s="447">
        <v>2191</v>
      </c>
      <c r="BN93" s="447">
        <v>10</v>
      </c>
      <c r="BO93" s="447">
        <v>1930</v>
      </c>
      <c r="BP93" s="447">
        <v>71</v>
      </c>
      <c r="BQ93" s="449">
        <v>1</v>
      </c>
      <c r="BR93" s="447">
        <v>87</v>
      </c>
      <c r="BS93" s="447">
        <v>281</v>
      </c>
      <c r="BT93" s="447">
        <v>2226</v>
      </c>
      <c r="BU93" s="447">
        <v>13752</v>
      </c>
      <c r="BV93" s="447">
        <v>3023</v>
      </c>
      <c r="BW93" s="447">
        <v>963</v>
      </c>
      <c r="BX93" s="447">
        <v>183</v>
      </c>
      <c r="BY93" s="447">
        <v>31</v>
      </c>
      <c r="BZ93" s="447">
        <v>3141</v>
      </c>
      <c r="CA93" s="449">
        <v>6411</v>
      </c>
    </row>
    <row r="94" spans="1:79" ht="15" customHeight="1" x14ac:dyDescent="0.15">
      <c r="A94" s="450" t="str">
        <f t="shared" si="1"/>
        <v>61</v>
      </c>
      <c r="B94" s="442" t="s">
        <v>1007</v>
      </c>
      <c r="C94" s="443"/>
      <c r="D94" s="444"/>
      <c r="E94" s="445" t="s">
        <v>7</v>
      </c>
      <c r="F94" s="446"/>
      <c r="G94" s="447">
        <v>0</v>
      </c>
      <c r="H94" s="451">
        <v>0</v>
      </c>
      <c r="I94" s="447">
        <v>0</v>
      </c>
      <c r="J94" s="447">
        <v>0</v>
      </c>
      <c r="K94" s="447">
        <v>0</v>
      </c>
      <c r="L94" s="447">
        <v>0</v>
      </c>
      <c r="M94" s="447">
        <v>0</v>
      </c>
      <c r="N94" s="447">
        <v>0</v>
      </c>
      <c r="O94" s="447">
        <v>0</v>
      </c>
      <c r="P94" s="447">
        <v>0</v>
      </c>
      <c r="Q94" s="447">
        <v>0</v>
      </c>
      <c r="R94" s="449">
        <v>0</v>
      </c>
      <c r="S94" s="447">
        <v>0</v>
      </c>
      <c r="T94" s="447">
        <v>0</v>
      </c>
      <c r="U94" s="447">
        <v>0</v>
      </c>
      <c r="V94" s="447">
        <v>0</v>
      </c>
      <c r="W94" s="447">
        <v>0</v>
      </c>
      <c r="X94" s="447">
        <v>0</v>
      </c>
      <c r="Y94" s="447">
        <v>0</v>
      </c>
      <c r="Z94" s="447">
        <v>0</v>
      </c>
      <c r="AA94" s="447">
        <v>0</v>
      </c>
      <c r="AB94" s="449">
        <v>0</v>
      </c>
      <c r="AC94" s="447">
        <v>0</v>
      </c>
      <c r="AD94" s="447">
        <v>0</v>
      </c>
      <c r="AE94" s="447">
        <v>0</v>
      </c>
      <c r="AF94" s="447">
        <v>0</v>
      </c>
      <c r="AG94" s="447">
        <v>0</v>
      </c>
      <c r="AH94" s="447">
        <v>0</v>
      </c>
      <c r="AI94" s="447">
        <v>0</v>
      </c>
      <c r="AJ94" s="447">
        <v>0</v>
      </c>
      <c r="AK94" s="447">
        <v>0</v>
      </c>
      <c r="AL94" s="447">
        <v>0</v>
      </c>
      <c r="AM94" s="449">
        <v>0</v>
      </c>
      <c r="AN94" s="447">
        <v>0</v>
      </c>
      <c r="AO94" s="447">
        <v>0</v>
      </c>
      <c r="AP94" s="447">
        <v>0</v>
      </c>
      <c r="AQ94" s="447">
        <v>0</v>
      </c>
      <c r="AR94" s="447">
        <v>0</v>
      </c>
      <c r="AS94" s="447">
        <v>0</v>
      </c>
      <c r="AT94" s="447">
        <v>0</v>
      </c>
      <c r="AU94" s="447">
        <v>0</v>
      </c>
      <c r="AV94" s="447">
        <v>0</v>
      </c>
      <c r="AW94" s="449">
        <v>0</v>
      </c>
      <c r="AX94" s="447">
        <v>0</v>
      </c>
      <c r="AY94" s="447">
        <v>0</v>
      </c>
      <c r="AZ94" s="447">
        <v>0</v>
      </c>
      <c r="BA94" s="447">
        <v>0</v>
      </c>
      <c r="BB94" s="447">
        <v>0</v>
      </c>
      <c r="BC94" s="447">
        <v>0</v>
      </c>
      <c r="BD94" s="447">
        <v>0</v>
      </c>
      <c r="BE94" s="447">
        <v>0</v>
      </c>
      <c r="BF94" s="447">
        <v>0</v>
      </c>
      <c r="BG94" s="449">
        <v>0</v>
      </c>
      <c r="BH94" s="447">
        <v>0</v>
      </c>
      <c r="BI94" s="447">
        <v>0</v>
      </c>
      <c r="BJ94" s="447">
        <v>0</v>
      </c>
      <c r="BK94" s="447">
        <v>0</v>
      </c>
      <c r="BL94" s="447">
        <v>0</v>
      </c>
      <c r="BM94" s="447">
        <v>0</v>
      </c>
      <c r="BN94" s="447">
        <v>0</v>
      </c>
      <c r="BO94" s="447">
        <v>0</v>
      </c>
      <c r="BP94" s="447">
        <v>0</v>
      </c>
      <c r="BQ94" s="449">
        <v>0</v>
      </c>
      <c r="BR94" s="447">
        <v>0</v>
      </c>
      <c r="BS94" s="447">
        <v>0</v>
      </c>
      <c r="BT94" s="447">
        <v>0</v>
      </c>
      <c r="BU94" s="447">
        <v>0</v>
      </c>
      <c r="BV94" s="447">
        <v>0</v>
      </c>
      <c r="BW94" s="447">
        <v>0</v>
      </c>
      <c r="BX94" s="447">
        <v>0</v>
      </c>
      <c r="BY94" s="447">
        <v>0</v>
      </c>
      <c r="BZ94" s="447">
        <v>0</v>
      </c>
      <c r="CA94" s="449">
        <v>0</v>
      </c>
    </row>
    <row r="95" spans="1:79" ht="24" customHeight="1" x14ac:dyDescent="0.15">
      <c r="A95" s="450" t="str">
        <f t="shared" si="1"/>
        <v>63</v>
      </c>
      <c r="B95" s="442" t="s">
        <v>1008</v>
      </c>
      <c r="C95" s="443"/>
      <c r="D95" s="444"/>
      <c r="E95" s="445" t="s">
        <v>579</v>
      </c>
      <c r="F95" s="446"/>
      <c r="G95" s="447">
        <v>53</v>
      </c>
      <c r="H95" s="451">
        <v>41</v>
      </c>
      <c r="I95" s="447">
        <v>9396</v>
      </c>
      <c r="J95" s="447">
        <v>6300</v>
      </c>
      <c r="K95" s="447">
        <v>3236</v>
      </c>
      <c r="L95" s="447">
        <v>1790</v>
      </c>
      <c r="M95" s="447">
        <v>1726</v>
      </c>
      <c r="N95" s="447">
        <v>64</v>
      </c>
      <c r="O95" s="447">
        <v>1446</v>
      </c>
      <c r="P95" s="447">
        <v>24</v>
      </c>
      <c r="Q95" s="447">
        <v>861</v>
      </c>
      <c r="R95" s="449">
        <v>844</v>
      </c>
      <c r="S95" s="447">
        <v>17</v>
      </c>
      <c r="T95" s="447">
        <v>548</v>
      </c>
      <c r="U95" s="447">
        <v>253</v>
      </c>
      <c r="V95" s="447">
        <v>295</v>
      </c>
      <c r="W95" s="447">
        <v>13</v>
      </c>
      <c r="X95" s="447">
        <v>3064</v>
      </c>
      <c r="Y95" s="447">
        <v>77</v>
      </c>
      <c r="Z95" s="447">
        <v>5</v>
      </c>
      <c r="AA95" s="447">
        <v>72</v>
      </c>
      <c r="AB95" s="449">
        <v>2987</v>
      </c>
      <c r="AC95" s="447">
        <v>44</v>
      </c>
      <c r="AD95" s="447">
        <v>140</v>
      </c>
      <c r="AE95" s="447">
        <v>66</v>
      </c>
      <c r="AF95" s="447">
        <v>282</v>
      </c>
      <c r="AG95" s="447">
        <v>686</v>
      </c>
      <c r="AH95" s="447">
        <v>475</v>
      </c>
      <c r="AI95" s="447">
        <v>1250</v>
      </c>
      <c r="AJ95" s="447">
        <v>44</v>
      </c>
      <c r="AK95" s="447">
        <v>197</v>
      </c>
      <c r="AL95" s="447">
        <v>2899</v>
      </c>
      <c r="AM95" s="449">
        <v>1578</v>
      </c>
      <c r="AN95" s="447">
        <v>1142</v>
      </c>
      <c r="AO95" s="447">
        <v>1086</v>
      </c>
      <c r="AP95" s="447">
        <v>853</v>
      </c>
      <c r="AQ95" s="447">
        <v>376</v>
      </c>
      <c r="AR95" s="447">
        <v>29</v>
      </c>
      <c r="AS95" s="447">
        <v>84</v>
      </c>
      <c r="AT95" s="447">
        <v>279</v>
      </c>
      <c r="AU95" s="447">
        <v>78</v>
      </c>
      <c r="AV95" s="447">
        <v>3</v>
      </c>
      <c r="AW95" s="449">
        <v>4</v>
      </c>
      <c r="AX95" s="447">
        <v>233</v>
      </c>
      <c r="AY95" s="447">
        <v>212</v>
      </c>
      <c r="AZ95" s="447">
        <v>156</v>
      </c>
      <c r="BA95" s="447">
        <v>32</v>
      </c>
      <c r="BB95" s="447">
        <v>21</v>
      </c>
      <c r="BC95" s="447">
        <v>3</v>
      </c>
      <c r="BD95" s="447">
        <v>21</v>
      </c>
      <c r="BE95" s="447">
        <v>17</v>
      </c>
      <c r="BF95" s="447">
        <v>4</v>
      </c>
      <c r="BG95" s="449">
        <v>56</v>
      </c>
      <c r="BH95" s="447">
        <v>375</v>
      </c>
      <c r="BI95" s="447">
        <v>130</v>
      </c>
      <c r="BJ95" s="447">
        <v>73</v>
      </c>
      <c r="BK95" s="447">
        <v>19</v>
      </c>
      <c r="BL95" s="447">
        <v>6</v>
      </c>
      <c r="BM95" s="447">
        <v>32</v>
      </c>
      <c r="BN95" s="447">
        <v>97</v>
      </c>
      <c r="BO95" s="447">
        <v>42</v>
      </c>
      <c r="BP95" s="447">
        <v>9</v>
      </c>
      <c r="BQ95" s="449">
        <v>13</v>
      </c>
      <c r="BR95" s="447">
        <v>36</v>
      </c>
      <c r="BS95" s="447">
        <v>48</v>
      </c>
      <c r="BT95" s="447">
        <v>61</v>
      </c>
      <c r="BU95" s="447">
        <v>1321</v>
      </c>
      <c r="BV95" s="447">
        <v>187</v>
      </c>
      <c r="BW95" s="447">
        <v>124</v>
      </c>
      <c r="BX95" s="447">
        <v>28</v>
      </c>
      <c r="BY95" s="447">
        <v>254</v>
      </c>
      <c r="BZ95" s="447">
        <v>169</v>
      </c>
      <c r="CA95" s="449">
        <v>559</v>
      </c>
    </row>
    <row r="96" spans="1:79" ht="15" customHeight="1" x14ac:dyDescent="0.15">
      <c r="A96" s="450" t="str">
        <f t="shared" si="1"/>
        <v>63</v>
      </c>
      <c r="B96" s="442" t="s">
        <v>1009</v>
      </c>
      <c r="C96" s="443"/>
      <c r="D96" s="444"/>
      <c r="E96" s="445" t="s">
        <v>580</v>
      </c>
      <c r="F96" s="446"/>
      <c r="G96" s="447">
        <v>0</v>
      </c>
      <c r="H96" s="451">
        <v>0</v>
      </c>
      <c r="I96" s="447">
        <v>0</v>
      </c>
      <c r="J96" s="447">
        <v>0</v>
      </c>
      <c r="K96" s="447">
        <v>0</v>
      </c>
      <c r="L96" s="447">
        <v>0</v>
      </c>
      <c r="M96" s="447">
        <v>0</v>
      </c>
      <c r="N96" s="447">
        <v>0</v>
      </c>
      <c r="O96" s="447">
        <v>0</v>
      </c>
      <c r="P96" s="447">
        <v>0</v>
      </c>
      <c r="Q96" s="447">
        <v>0</v>
      </c>
      <c r="R96" s="449">
        <v>0</v>
      </c>
      <c r="S96" s="447">
        <v>0</v>
      </c>
      <c r="T96" s="447">
        <v>0</v>
      </c>
      <c r="U96" s="447">
        <v>0</v>
      </c>
      <c r="V96" s="447">
        <v>0</v>
      </c>
      <c r="W96" s="447">
        <v>0</v>
      </c>
      <c r="X96" s="447">
        <v>0</v>
      </c>
      <c r="Y96" s="447">
        <v>0</v>
      </c>
      <c r="Z96" s="447">
        <v>0</v>
      </c>
      <c r="AA96" s="447">
        <v>0</v>
      </c>
      <c r="AB96" s="449">
        <v>0</v>
      </c>
      <c r="AC96" s="447">
        <v>0</v>
      </c>
      <c r="AD96" s="447">
        <v>0</v>
      </c>
      <c r="AE96" s="447">
        <v>0</v>
      </c>
      <c r="AF96" s="447">
        <v>0</v>
      </c>
      <c r="AG96" s="447">
        <v>0</v>
      </c>
      <c r="AH96" s="447">
        <v>0</v>
      </c>
      <c r="AI96" s="447">
        <v>0</v>
      </c>
      <c r="AJ96" s="447">
        <v>0</v>
      </c>
      <c r="AK96" s="447">
        <v>0</v>
      </c>
      <c r="AL96" s="447">
        <v>0</v>
      </c>
      <c r="AM96" s="449">
        <v>0</v>
      </c>
      <c r="AN96" s="447">
        <v>0</v>
      </c>
      <c r="AO96" s="447">
        <v>0</v>
      </c>
      <c r="AP96" s="447">
        <v>0</v>
      </c>
      <c r="AQ96" s="447">
        <v>0</v>
      </c>
      <c r="AR96" s="447">
        <v>0</v>
      </c>
      <c r="AS96" s="447">
        <v>0</v>
      </c>
      <c r="AT96" s="447">
        <v>0</v>
      </c>
      <c r="AU96" s="447">
        <v>0</v>
      </c>
      <c r="AV96" s="447">
        <v>0</v>
      </c>
      <c r="AW96" s="449">
        <v>0</v>
      </c>
      <c r="AX96" s="447">
        <v>0</v>
      </c>
      <c r="AY96" s="447">
        <v>0</v>
      </c>
      <c r="AZ96" s="447">
        <v>0</v>
      </c>
      <c r="BA96" s="447">
        <v>0</v>
      </c>
      <c r="BB96" s="447">
        <v>0</v>
      </c>
      <c r="BC96" s="447">
        <v>0</v>
      </c>
      <c r="BD96" s="447">
        <v>0</v>
      </c>
      <c r="BE96" s="447">
        <v>0</v>
      </c>
      <c r="BF96" s="447">
        <v>0</v>
      </c>
      <c r="BG96" s="449">
        <v>0</v>
      </c>
      <c r="BH96" s="447">
        <v>0</v>
      </c>
      <c r="BI96" s="447">
        <v>0</v>
      </c>
      <c r="BJ96" s="447">
        <v>0</v>
      </c>
      <c r="BK96" s="447">
        <v>0</v>
      </c>
      <c r="BL96" s="447">
        <v>0</v>
      </c>
      <c r="BM96" s="447">
        <v>0</v>
      </c>
      <c r="BN96" s="447">
        <v>0</v>
      </c>
      <c r="BO96" s="447">
        <v>0</v>
      </c>
      <c r="BP96" s="447">
        <v>0</v>
      </c>
      <c r="BQ96" s="449">
        <v>0</v>
      </c>
      <c r="BR96" s="447">
        <v>0</v>
      </c>
      <c r="BS96" s="447">
        <v>0</v>
      </c>
      <c r="BT96" s="447">
        <v>0</v>
      </c>
      <c r="BU96" s="447">
        <v>0</v>
      </c>
      <c r="BV96" s="447">
        <v>0</v>
      </c>
      <c r="BW96" s="447">
        <v>0</v>
      </c>
      <c r="BX96" s="447">
        <v>0</v>
      </c>
      <c r="BY96" s="447">
        <v>0</v>
      </c>
      <c r="BZ96" s="447">
        <v>0</v>
      </c>
      <c r="CA96" s="449">
        <v>0</v>
      </c>
    </row>
    <row r="97" spans="1:79" ht="15" customHeight="1" x14ac:dyDescent="0.15">
      <c r="A97" s="450" t="str">
        <f t="shared" si="1"/>
        <v>64</v>
      </c>
      <c r="B97" s="442" t="s">
        <v>1010</v>
      </c>
      <c r="C97" s="443"/>
      <c r="D97" s="444"/>
      <c r="E97" s="445" t="s">
        <v>1011</v>
      </c>
      <c r="F97" s="446"/>
      <c r="G97" s="447">
        <v>0</v>
      </c>
      <c r="H97" s="451">
        <v>0</v>
      </c>
      <c r="I97" s="447">
        <v>0</v>
      </c>
      <c r="J97" s="447">
        <v>0</v>
      </c>
      <c r="K97" s="447">
        <v>0</v>
      </c>
      <c r="L97" s="447">
        <v>0</v>
      </c>
      <c r="M97" s="447">
        <v>0</v>
      </c>
      <c r="N97" s="447">
        <v>0</v>
      </c>
      <c r="O97" s="447">
        <v>0</v>
      </c>
      <c r="P97" s="447">
        <v>0</v>
      </c>
      <c r="Q97" s="447">
        <v>0</v>
      </c>
      <c r="R97" s="449">
        <v>0</v>
      </c>
      <c r="S97" s="447">
        <v>0</v>
      </c>
      <c r="T97" s="447">
        <v>0</v>
      </c>
      <c r="U97" s="447">
        <v>0</v>
      </c>
      <c r="V97" s="447">
        <v>0</v>
      </c>
      <c r="W97" s="447">
        <v>0</v>
      </c>
      <c r="X97" s="447">
        <v>0</v>
      </c>
      <c r="Y97" s="447">
        <v>0</v>
      </c>
      <c r="Z97" s="447">
        <v>0</v>
      </c>
      <c r="AA97" s="447">
        <v>0</v>
      </c>
      <c r="AB97" s="449">
        <v>0</v>
      </c>
      <c r="AC97" s="447">
        <v>0</v>
      </c>
      <c r="AD97" s="447">
        <v>0</v>
      </c>
      <c r="AE97" s="447">
        <v>0</v>
      </c>
      <c r="AF97" s="447">
        <v>0</v>
      </c>
      <c r="AG97" s="447">
        <v>0</v>
      </c>
      <c r="AH97" s="447">
        <v>0</v>
      </c>
      <c r="AI97" s="447">
        <v>0</v>
      </c>
      <c r="AJ97" s="447">
        <v>0</v>
      </c>
      <c r="AK97" s="447">
        <v>0</v>
      </c>
      <c r="AL97" s="447">
        <v>0</v>
      </c>
      <c r="AM97" s="449">
        <v>0</v>
      </c>
      <c r="AN97" s="447">
        <v>0</v>
      </c>
      <c r="AO97" s="447">
        <v>0</v>
      </c>
      <c r="AP97" s="447">
        <v>0</v>
      </c>
      <c r="AQ97" s="447">
        <v>0</v>
      </c>
      <c r="AR97" s="447">
        <v>0</v>
      </c>
      <c r="AS97" s="447">
        <v>0</v>
      </c>
      <c r="AT97" s="447">
        <v>0</v>
      </c>
      <c r="AU97" s="447">
        <v>0</v>
      </c>
      <c r="AV97" s="447">
        <v>0</v>
      </c>
      <c r="AW97" s="449">
        <v>0</v>
      </c>
      <c r="AX97" s="447">
        <v>0</v>
      </c>
      <c r="AY97" s="447">
        <v>0</v>
      </c>
      <c r="AZ97" s="447">
        <v>0</v>
      </c>
      <c r="BA97" s="447">
        <v>0</v>
      </c>
      <c r="BB97" s="447">
        <v>0</v>
      </c>
      <c r="BC97" s="447">
        <v>0</v>
      </c>
      <c r="BD97" s="447">
        <v>0</v>
      </c>
      <c r="BE97" s="447">
        <v>0</v>
      </c>
      <c r="BF97" s="447">
        <v>0</v>
      </c>
      <c r="BG97" s="449">
        <v>0</v>
      </c>
      <c r="BH97" s="447">
        <v>0</v>
      </c>
      <c r="BI97" s="447">
        <v>0</v>
      </c>
      <c r="BJ97" s="447">
        <v>0</v>
      </c>
      <c r="BK97" s="447">
        <v>0</v>
      </c>
      <c r="BL97" s="447">
        <v>0</v>
      </c>
      <c r="BM97" s="447">
        <v>0</v>
      </c>
      <c r="BN97" s="447">
        <v>0</v>
      </c>
      <c r="BO97" s="447">
        <v>0</v>
      </c>
      <c r="BP97" s="447">
        <v>0</v>
      </c>
      <c r="BQ97" s="449">
        <v>0</v>
      </c>
      <c r="BR97" s="447">
        <v>0</v>
      </c>
      <c r="BS97" s="447">
        <v>0</v>
      </c>
      <c r="BT97" s="447">
        <v>0</v>
      </c>
      <c r="BU97" s="447">
        <v>0</v>
      </c>
      <c r="BV97" s="447">
        <v>0</v>
      </c>
      <c r="BW97" s="447">
        <v>0</v>
      </c>
      <c r="BX97" s="447">
        <v>0</v>
      </c>
      <c r="BY97" s="447">
        <v>0</v>
      </c>
      <c r="BZ97" s="447">
        <v>0</v>
      </c>
      <c r="CA97" s="449">
        <v>0</v>
      </c>
    </row>
    <row r="98" spans="1:79" ht="15" customHeight="1" x14ac:dyDescent="0.15">
      <c r="A98" s="450" t="str">
        <f t="shared" si="1"/>
        <v>64</v>
      </c>
      <c r="B98" s="442" t="s">
        <v>1012</v>
      </c>
      <c r="C98" s="443"/>
      <c r="D98" s="444"/>
      <c r="E98" s="445" t="s">
        <v>1013</v>
      </c>
      <c r="F98" s="446"/>
      <c r="G98" s="447">
        <v>2</v>
      </c>
      <c r="H98" s="451">
        <v>6</v>
      </c>
      <c r="I98" s="447">
        <v>69</v>
      </c>
      <c r="J98" s="447">
        <v>22</v>
      </c>
      <c r="K98" s="447">
        <v>9</v>
      </c>
      <c r="L98" s="447">
        <v>4</v>
      </c>
      <c r="M98" s="447">
        <v>4</v>
      </c>
      <c r="N98" s="447">
        <v>0</v>
      </c>
      <c r="O98" s="447">
        <v>5</v>
      </c>
      <c r="P98" s="447">
        <v>0</v>
      </c>
      <c r="Q98" s="447">
        <v>3</v>
      </c>
      <c r="R98" s="449">
        <v>3</v>
      </c>
      <c r="S98" s="447">
        <v>0</v>
      </c>
      <c r="T98" s="447">
        <v>2</v>
      </c>
      <c r="U98" s="447">
        <v>1</v>
      </c>
      <c r="V98" s="447">
        <v>1</v>
      </c>
      <c r="W98" s="447">
        <v>0</v>
      </c>
      <c r="X98" s="447">
        <v>13</v>
      </c>
      <c r="Y98" s="447">
        <v>7</v>
      </c>
      <c r="Z98" s="447">
        <v>1</v>
      </c>
      <c r="AA98" s="447">
        <v>6</v>
      </c>
      <c r="AB98" s="449">
        <v>6</v>
      </c>
      <c r="AC98" s="447">
        <v>0</v>
      </c>
      <c r="AD98" s="447">
        <v>0</v>
      </c>
      <c r="AE98" s="447">
        <v>0</v>
      </c>
      <c r="AF98" s="447">
        <v>0</v>
      </c>
      <c r="AG98" s="447">
        <v>1</v>
      </c>
      <c r="AH98" s="447">
        <v>1</v>
      </c>
      <c r="AI98" s="447">
        <v>4</v>
      </c>
      <c r="AJ98" s="447">
        <v>0</v>
      </c>
      <c r="AK98" s="447">
        <v>9</v>
      </c>
      <c r="AL98" s="447">
        <v>38</v>
      </c>
      <c r="AM98" s="449">
        <v>22</v>
      </c>
      <c r="AN98" s="447">
        <v>4</v>
      </c>
      <c r="AO98" s="447">
        <v>4</v>
      </c>
      <c r="AP98" s="447">
        <v>3</v>
      </c>
      <c r="AQ98" s="447">
        <v>2</v>
      </c>
      <c r="AR98" s="447">
        <v>0</v>
      </c>
      <c r="AS98" s="447">
        <v>0</v>
      </c>
      <c r="AT98" s="447">
        <v>1</v>
      </c>
      <c r="AU98" s="447">
        <v>0</v>
      </c>
      <c r="AV98" s="447">
        <v>0</v>
      </c>
      <c r="AW98" s="449">
        <v>0</v>
      </c>
      <c r="AX98" s="447">
        <v>1</v>
      </c>
      <c r="AY98" s="447">
        <v>1</v>
      </c>
      <c r="AZ98" s="447">
        <v>1</v>
      </c>
      <c r="BA98" s="447">
        <v>0</v>
      </c>
      <c r="BB98" s="447">
        <v>0</v>
      </c>
      <c r="BC98" s="447">
        <v>0</v>
      </c>
      <c r="BD98" s="447">
        <v>0</v>
      </c>
      <c r="BE98" s="447">
        <v>0</v>
      </c>
      <c r="BF98" s="447">
        <v>0</v>
      </c>
      <c r="BG98" s="449">
        <v>0</v>
      </c>
      <c r="BH98" s="447">
        <v>4</v>
      </c>
      <c r="BI98" s="447">
        <v>1</v>
      </c>
      <c r="BJ98" s="447">
        <v>1</v>
      </c>
      <c r="BK98" s="447">
        <v>0</v>
      </c>
      <c r="BL98" s="447">
        <v>0</v>
      </c>
      <c r="BM98" s="447">
        <v>0</v>
      </c>
      <c r="BN98" s="447">
        <v>2</v>
      </c>
      <c r="BO98" s="447">
        <v>0</v>
      </c>
      <c r="BP98" s="447">
        <v>0</v>
      </c>
      <c r="BQ98" s="449">
        <v>0</v>
      </c>
      <c r="BR98" s="447">
        <v>0</v>
      </c>
      <c r="BS98" s="447">
        <v>1</v>
      </c>
      <c r="BT98" s="447">
        <v>14</v>
      </c>
      <c r="BU98" s="447">
        <v>16</v>
      </c>
      <c r="BV98" s="447">
        <v>5</v>
      </c>
      <c r="BW98" s="447">
        <v>3</v>
      </c>
      <c r="BX98" s="447">
        <v>3</v>
      </c>
      <c r="BY98" s="447">
        <v>1</v>
      </c>
      <c r="BZ98" s="447">
        <v>1</v>
      </c>
      <c r="CA98" s="449">
        <v>3</v>
      </c>
    </row>
    <row r="99" spans="1:79" ht="15" customHeight="1" x14ac:dyDescent="0.15">
      <c r="A99" s="450" t="str">
        <f t="shared" si="1"/>
        <v>64</v>
      </c>
      <c r="B99" s="442" t="s">
        <v>1014</v>
      </c>
      <c r="C99" s="443"/>
      <c r="D99" s="444"/>
      <c r="E99" s="445" t="s">
        <v>1015</v>
      </c>
      <c r="F99" s="446"/>
      <c r="G99" s="447">
        <v>0</v>
      </c>
      <c r="H99" s="451">
        <v>0</v>
      </c>
      <c r="I99" s="447">
        <v>0</v>
      </c>
      <c r="J99" s="447">
        <v>0</v>
      </c>
      <c r="K99" s="447">
        <v>0</v>
      </c>
      <c r="L99" s="447">
        <v>0</v>
      </c>
      <c r="M99" s="447">
        <v>0</v>
      </c>
      <c r="N99" s="447">
        <v>0</v>
      </c>
      <c r="O99" s="447">
        <v>0</v>
      </c>
      <c r="P99" s="447">
        <v>0</v>
      </c>
      <c r="Q99" s="447">
        <v>0</v>
      </c>
      <c r="R99" s="449">
        <v>0</v>
      </c>
      <c r="S99" s="447">
        <v>0</v>
      </c>
      <c r="T99" s="447">
        <v>0</v>
      </c>
      <c r="U99" s="447">
        <v>0</v>
      </c>
      <c r="V99" s="447">
        <v>0</v>
      </c>
      <c r="W99" s="447">
        <v>0</v>
      </c>
      <c r="X99" s="447">
        <v>0</v>
      </c>
      <c r="Y99" s="447">
        <v>0</v>
      </c>
      <c r="Z99" s="447">
        <v>0</v>
      </c>
      <c r="AA99" s="447">
        <v>0</v>
      </c>
      <c r="AB99" s="449">
        <v>0</v>
      </c>
      <c r="AC99" s="447">
        <v>0</v>
      </c>
      <c r="AD99" s="447">
        <v>0</v>
      </c>
      <c r="AE99" s="447">
        <v>0</v>
      </c>
      <c r="AF99" s="447">
        <v>0</v>
      </c>
      <c r="AG99" s="447">
        <v>0</v>
      </c>
      <c r="AH99" s="447">
        <v>0</v>
      </c>
      <c r="AI99" s="447">
        <v>0</v>
      </c>
      <c r="AJ99" s="447">
        <v>0</v>
      </c>
      <c r="AK99" s="447">
        <v>0</v>
      </c>
      <c r="AL99" s="447">
        <v>0</v>
      </c>
      <c r="AM99" s="449">
        <v>0</v>
      </c>
      <c r="AN99" s="447">
        <v>0</v>
      </c>
      <c r="AO99" s="447">
        <v>0</v>
      </c>
      <c r="AP99" s="447">
        <v>0</v>
      </c>
      <c r="AQ99" s="447">
        <v>0</v>
      </c>
      <c r="AR99" s="447">
        <v>0</v>
      </c>
      <c r="AS99" s="447">
        <v>0</v>
      </c>
      <c r="AT99" s="447">
        <v>0</v>
      </c>
      <c r="AU99" s="447">
        <v>0</v>
      </c>
      <c r="AV99" s="447">
        <v>0</v>
      </c>
      <c r="AW99" s="449">
        <v>0</v>
      </c>
      <c r="AX99" s="447">
        <v>0</v>
      </c>
      <c r="AY99" s="447">
        <v>0</v>
      </c>
      <c r="AZ99" s="447">
        <v>0</v>
      </c>
      <c r="BA99" s="447">
        <v>0</v>
      </c>
      <c r="BB99" s="447">
        <v>0</v>
      </c>
      <c r="BC99" s="447">
        <v>0</v>
      </c>
      <c r="BD99" s="447">
        <v>0</v>
      </c>
      <c r="BE99" s="447">
        <v>0</v>
      </c>
      <c r="BF99" s="447">
        <v>0</v>
      </c>
      <c r="BG99" s="449">
        <v>0</v>
      </c>
      <c r="BH99" s="447">
        <v>0</v>
      </c>
      <c r="BI99" s="447">
        <v>0</v>
      </c>
      <c r="BJ99" s="447">
        <v>0</v>
      </c>
      <c r="BK99" s="447">
        <v>0</v>
      </c>
      <c r="BL99" s="447">
        <v>0</v>
      </c>
      <c r="BM99" s="447">
        <v>0</v>
      </c>
      <c r="BN99" s="447">
        <v>0</v>
      </c>
      <c r="BO99" s="447">
        <v>0</v>
      </c>
      <c r="BP99" s="447">
        <v>0</v>
      </c>
      <c r="BQ99" s="449">
        <v>0</v>
      </c>
      <c r="BR99" s="447">
        <v>0</v>
      </c>
      <c r="BS99" s="447">
        <v>0</v>
      </c>
      <c r="BT99" s="447">
        <v>0</v>
      </c>
      <c r="BU99" s="447">
        <v>0</v>
      </c>
      <c r="BV99" s="447">
        <v>0</v>
      </c>
      <c r="BW99" s="447">
        <v>0</v>
      </c>
      <c r="BX99" s="447">
        <v>0</v>
      </c>
      <c r="BY99" s="447">
        <v>0</v>
      </c>
      <c r="BZ99" s="447">
        <v>0</v>
      </c>
      <c r="CA99" s="449">
        <v>0</v>
      </c>
    </row>
    <row r="100" spans="1:79" ht="24" customHeight="1" x14ac:dyDescent="0.15">
      <c r="A100" s="450" t="str">
        <f t="shared" si="1"/>
        <v>64</v>
      </c>
      <c r="B100" s="442" t="s">
        <v>1016</v>
      </c>
      <c r="C100" s="443"/>
      <c r="D100" s="444"/>
      <c r="E100" s="445" t="s">
        <v>1017</v>
      </c>
      <c r="F100" s="446"/>
      <c r="G100" s="447">
        <v>0</v>
      </c>
      <c r="H100" s="451">
        <v>0</v>
      </c>
      <c r="I100" s="447">
        <v>0</v>
      </c>
      <c r="J100" s="447">
        <v>0</v>
      </c>
      <c r="K100" s="447">
        <v>0</v>
      </c>
      <c r="L100" s="447">
        <v>0</v>
      </c>
      <c r="M100" s="447">
        <v>0</v>
      </c>
      <c r="N100" s="447">
        <v>0</v>
      </c>
      <c r="O100" s="447">
        <v>0</v>
      </c>
      <c r="P100" s="447">
        <v>0</v>
      </c>
      <c r="Q100" s="447">
        <v>0</v>
      </c>
      <c r="R100" s="449">
        <v>0</v>
      </c>
      <c r="S100" s="447">
        <v>0</v>
      </c>
      <c r="T100" s="447">
        <v>0</v>
      </c>
      <c r="U100" s="447">
        <v>0</v>
      </c>
      <c r="V100" s="447">
        <v>0</v>
      </c>
      <c r="W100" s="447">
        <v>0</v>
      </c>
      <c r="X100" s="447">
        <v>0</v>
      </c>
      <c r="Y100" s="447">
        <v>0</v>
      </c>
      <c r="Z100" s="447">
        <v>0</v>
      </c>
      <c r="AA100" s="447">
        <v>0</v>
      </c>
      <c r="AB100" s="449">
        <v>0</v>
      </c>
      <c r="AC100" s="447">
        <v>0</v>
      </c>
      <c r="AD100" s="447">
        <v>0</v>
      </c>
      <c r="AE100" s="447">
        <v>0</v>
      </c>
      <c r="AF100" s="447">
        <v>0</v>
      </c>
      <c r="AG100" s="447">
        <v>0</v>
      </c>
      <c r="AH100" s="447">
        <v>0</v>
      </c>
      <c r="AI100" s="447">
        <v>0</v>
      </c>
      <c r="AJ100" s="447">
        <v>0</v>
      </c>
      <c r="AK100" s="447">
        <v>0</v>
      </c>
      <c r="AL100" s="447">
        <v>0</v>
      </c>
      <c r="AM100" s="449">
        <v>0</v>
      </c>
      <c r="AN100" s="447">
        <v>0</v>
      </c>
      <c r="AO100" s="447">
        <v>0</v>
      </c>
      <c r="AP100" s="447">
        <v>0</v>
      </c>
      <c r="AQ100" s="447">
        <v>0</v>
      </c>
      <c r="AR100" s="447">
        <v>0</v>
      </c>
      <c r="AS100" s="447">
        <v>0</v>
      </c>
      <c r="AT100" s="447">
        <v>0</v>
      </c>
      <c r="AU100" s="447">
        <v>0</v>
      </c>
      <c r="AV100" s="447">
        <v>0</v>
      </c>
      <c r="AW100" s="449">
        <v>0</v>
      </c>
      <c r="AX100" s="447">
        <v>0</v>
      </c>
      <c r="AY100" s="447">
        <v>0</v>
      </c>
      <c r="AZ100" s="447">
        <v>0</v>
      </c>
      <c r="BA100" s="447">
        <v>0</v>
      </c>
      <c r="BB100" s="447">
        <v>0</v>
      </c>
      <c r="BC100" s="447">
        <v>0</v>
      </c>
      <c r="BD100" s="447">
        <v>0</v>
      </c>
      <c r="BE100" s="447">
        <v>0</v>
      </c>
      <c r="BF100" s="447">
        <v>0</v>
      </c>
      <c r="BG100" s="449">
        <v>0</v>
      </c>
      <c r="BH100" s="447">
        <v>0</v>
      </c>
      <c r="BI100" s="447">
        <v>0</v>
      </c>
      <c r="BJ100" s="447">
        <v>0</v>
      </c>
      <c r="BK100" s="447">
        <v>0</v>
      </c>
      <c r="BL100" s="447">
        <v>0</v>
      </c>
      <c r="BM100" s="447">
        <v>0</v>
      </c>
      <c r="BN100" s="447">
        <v>0</v>
      </c>
      <c r="BO100" s="447">
        <v>0</v>
      </c>
      <c r="BP100" s="447">
        <v>0</v>
      </c>
      <c r="BQ100" s="449">
        <v>0</v>
      </c>
      <c r="BR100" s="447">
        <v>0</v>
      </c>
      <c r="BS100" s="447">
        <v>0</v>
      </c>
      <c r="BT100" s="447">
        <v>0</v>
      </c>
      <c r="BU100" s="447">
        <v>0</v>
      </c>
      <c r="BV100" s="447">
        <v>0</v>
      </c>
      <c r="BW100" s="447">
        <v>0</v>
      </c>
      <c r="BX100" s="447">
        <v>0</v>
      </c>
      <c r="BY100" s="447">
        <v>0</v>
      </c>
      <c r="BZ100" s="447">
        <v>0</v>
      </c>
      <c r="CA100" s="449">
        <v>0</v>
      </c>
    </row>
    <row r="101" spans="1:79" ht="15" customHeight="1" x14ac:dyDescent="0.15">
      <c r="A101" s="450" t="str">
        <f t="shared" si="1"/>
        <v>65</v>
      </c>
      <c r="B101" s="442" t="s">
        <v>1018</v>
      </c>
      <c r="C101" s="443"/>
      <c r="D101" s="444"/>
      <c r="E101" s="445" t="s">
        <v>658</v>
      </c>
      <c r="F101" s="446"/>
      <c r="G101" s="447">
        <v>3828</v>
      </c>
      <c r="H101" s="451">
        <v>6666</v>
      </c>
      <c r="I101" s="447">
        <v>56218</v>
      </c>
      <c r="J101" s="447">
        <v>19570</v>
      </c>
      <c r="K101" s="447">
        <v>3650</v>
      </c>
      <c r="L101" s="447">
        <v>793</v>
      </c>
      <c r="M101" s="447">
        <v>766</v>
      </c>
      <c r="N101" s="447">
        <v>27</v>
      </c>
      <c r="O101" s="447">
        <v>2857</v>
      </c>
      <c r="P101" s="447">
        <v>36</v>
      </c>
      <c r="Q101" s="447">
        <v>1485</v>
      </c>
      <c r="R101" s="449">
        <v>1453</v>
      </c>
      <c r="S101" s="447">
        <v>32</v>
      </c>
      <c r="T101" s="447">
        <v>1305</v>
      </c>
      <c r="U101" s="447">
        <v>495</v>
      </c>
      <c r="V101" s="447">
        <v>810</v>
      </c>
      <c r="W101" s="447">
        <v>31</v>
      </c>
      <c r="X101" s="447">
        <v>15920</v>
      </c>
      <c r="Y101" s="447">
        <v>2227</v>
      </c>
      <c r="Z101" s="447">
        <v>176</v>
      </c>
      <c r="AA101" s="447">
        <v>2051</v>
      </c>
      <c r="AB101" s="449">
        <v>13693</v>
      </c>
      <c r="AC101" s="447">
        <v>145</v>
      </c>
      <c r="AD101" s="447">
        <v>621</v>
      </c>
      <c r="AE101" s="447">
        <v>352</v>
      </c>
      <c r="AF101" s="447">
        <v>913</v>
      </c>
      <c r="AG101" s="447">
        <v>2973</v>
      </c>
      <c r="AH101" s="447">
        <v>2330</v>
      </c>
      <c r="AI101" s="447">
        <v>6169</v>
      </c>
      <c r="AJ101" s="447">
        <v>190</v>
      </c>
      <c r="AK101" s="447">
        <v>14312</v>
      </c>
      <c r="AL101" s="447">
        <v>22336</v>
      </c>
      <c r="AM101" s="449">
        <v>12750</v>
      </c>
      <c r="AN101" s="447">
        <v>4360</v>
      </c>
      <c r="AO101" s="447">
        <v>4283</v>
      </c>
      <c r="AP101" s="447">
        <v>3683</v>
      </c>
      <c r="AQ101" s="447">
        <v>1670</v>
      </c>
      <c r="AR101" s="447">
        <v>78</v>
      </c>
      <c r="AS101" s="447">
        <v>228</v>
      </c>
      <c r="AT101" s="447">
        <v>1323</v>
      </c>
      <c r="AU101" s="447">
        <v>362</v>
      </c>
      <c r="AV101" s="447">
        <v>7</v>
      </c>
      <c r="AW101" s="449">
        <v>15</v>
      </c>
      <c r="AX101" s="447">
        <v>600</v>
      </c>
      <c r="AY101" s="447">
        <v>531</v>
      </c>
      <c r="AZ101" s="447">
        <v>423</v>
      </c>
      <c r="BA101" s="447">
        <v>57</v>
      </c>
      <c r="BB101" s="447">
        <v>41</v>
      </c>
      <c r="BC101" s="447">
        <v>10</v>
      </c>
      <c r="BD101" s="447">
        <v>69</v>
      </c>
      <c r="BE101" s="447">
        <v>56</v>
      </c>
      <c r="BF101" s="447">
        <v>13</v>
      </c>
      <c r="BG101" s="449">
        <v>77</v>
      </c>
      <c r="BH101" s="447">
        <v>3149</v>
      </c>
      <c r="BI101" s="447">
        <v>1028</v>
      </c>
      <c r="BJ101" s="447">
        <v>647</v>
      </c>
      <c r="BK101" s="447">
        <v>120</v>
      </c>
      <c r="BL101" s="447">
        <v>52</v>
      </c>
      <c r="BM101" s="447">
        <v>209</v>
      </c>
      <c r="BN101" s="447">
        <v>1102</v>
      </c>
      <c r="BO101" s="447">
        <v>407</v>
      </c>
      <c r="BP101" s="447">
        <v>54</v>
      </c>
      <c r="BQ101" s="449">
        <v>97</v>
      </c>
      <c r="BR101" s="447">
        <v>128</v>
      </c>
      <c r="BS101" s="447">
        <v>333</v>
      </c>
      <c r="BT101" s="447">
        <v>5241</v>
      </c>
      <c r="BU101" s="447">
        <v>9586</v>
      </c>
      <c r="BV101" s="447">
        <v>868</v>
      </c>
      <c r="BW101" s="447">
        <v>518</v>
      </c>
      <c r="BX101" s="447">
        <v>89</v>
      </c>
      <c r="BY101" s="447">
        <v>1471</v>
      </c>
      <c r="BZ101" s="447">
        <v>1389</v>
      </c>
      <c r="CA101" s="449">
        <v>5251</v>
      </c>
    </row>
    <row r="102" spans="1:79" ht="15" customHeight="1" x14ac:dyDescent="0.15">
      <c r="A102" s="450" t="str">
        <f t="shared" si="1"/>
        <v>66</v>
      </c>
      <c r="B102" s="442" t="s">
        <v>1019</v>
      </c>
      <c r="C102" s="443"/>
      <c r="D102" s="444"/>
      <c r="E102" s="445" t="s">
        <v>581</v>
      </c>
      <c r="F102" s="446"/>
      <c r="G102" s="447">
        <v>14170</v>
      </c>
      <c r="H102" s="451">
        <v>45873</v>
      </c>
      <c r="I102" s="447">
        <v>1528175</v>
      </c>
      <c r="J102" s="447">
        <v>549723</v>
      </c>
      <c r="K102" s="447">
        <v>218408</v>
      </c>
      <c r="L102" s="447">
        <v>99819</v>
      </c>
      <c r="M102" s="447">
        <v>97055</v>
      </c>
      <c r="N102" s="447">
        <v>2764</v>
      </c>
      <c r="O102" s="447">
        <v>118589</v>
      </c>
      <c r="P102" s="447">
        <v>2210</v>
      </c>
      <c r="Q102" s="447">
        <v>76486</v>
      </c>
      <c r="R102" s="449">
        <v>75551</v>
      </c>
      <c r="S102" s="447">
        <v>935</v>
      </c>
      <c r="T102" s="447">
        <v>38697</v>
      </c>
      <c r="U102" s="447">
        <v>19000</v>
      </c>
      <c r="V102" s="447">
        <v>19697</v>
      </c>
      <c r="W102" s="447">
        <v>1196</v>
      </c>
      <c r="X102" s="447">
        <v>331315</v>
      </c>
      <c r="Y102" s="447">
        <v>6184</v>
      </c>
      <c r="Z102" s="447">
        <v>912</v>
      </c>
      <c r="AA102" s="447">
        <v>5272</v>
      </c>
      <c r="AB102" s="449">
        <v>325131</v>
      </c>
      <c r="AC102" s="447">
        <v>3716</v>
      </c>
      <c r="AD102" s="447">
        <v>16952</v>
      </c>
      <c r="AE102" s="447">
        <v>10238</v>
      </c>
      <c r="AF102" s="447">
        <v>23192</v>
      </c>
      <c r="AG102" s="447">
        <v>65438</v>
      </c>
      <c r="AH102" s="447">
        <v>65054</v>
      </c>
      <c r="AI102" s="447">
        <v>135719</v>
      </c>
      <c r="AJ102" s="447">
        <v>4822</v>
      </c>
      <c r="AK102" s="447">
        <v>52987</v>
      </c>
      <c r="AL102" s="447">
        <v>925465</v>
      </c>
      <c r="AM102" s="449">
        <v>451346</v>
      </c>
      <c r="AN102" s="447">
        <v>161552</v>
      </c>
      <c r="AO102" s="447">
        <v>159201</v>
      </c>
      <c r="AP102" s="447">
        <v>128708</v>
      </c>
      <c r="AQ102" s="447">
        <v>52423</v>
      </c>
      <c r="AR102" s="447">
        <v>1819</v>
      </c>
      <c r="AS102" s="447">
        <v>13542</v>
      </c>
      <c r="AT102" s="447">
        <v>41973</v>
      </c>
      <c r="AU102" s="447">
        <v>17998</v>
      </c>
      <c r="AV102" s="447">
        <v>246</v>
      </c>
      <c r="AW102" s="449">
        <v>707</v>
      </c>
      <c r="AX102" s="447">
        <v>30493</v>
      </c>
      <c r="AY102" s="447">
        <v>27859</v>
      </c>
      <c r="AZ102" s="447">
        <v>24888</v>
      </c>
      <c r="BA102" s="447">
        <v>1885</v>
      </c>
      <c r="BB102" s="447">
        <v>813</v>
      </c>
      <c r="BC102" s="447">
        <v>273</v>
      </c>
      <c r="BD102" s="447">
        <v>2634</v>
      </c>
      <c r="BE102" s="447">
        <v>2114</v>
      </c>
      <c r="BF102" s="447">
        <v>520</v>
      </c>
      <c r="BG102" s="449">
        <v>2351</v>
      </c>
      <c r="BH102" s="447">
        <v>264738</v>
      </c>
      <c r="BI102" s="447">
        <v>64846</v>
      </c>
      <c r="BJ102" s="447">
        <v>37549</v>
      </c>
      <c r="BK102" s="447">
        <v>9394</v>
      </c>
      <c r="BL102" s="447">
        <v>3442</v>
      </c>
      <c r="BM102" s="447">
        <v>14461</v>
      </c>
      <c r="BN102" s="447">
        <v>75380</v>
      </c>
      <c r="BO102" s="447">
        <v>31409</v>
      </c>
      <c r="BP102" s="447">
        <v>2857</v>
      </c>
      <c r="BQ102" s="449">
        <v>21285</v>
      </c>
      <c r="BR102" s="447">
        <v>39914</v>
      </c>
      <c r="BS102" s="447">
        <v>29047</v>
      </c>
      <c r="BT102" s="447">
        <v>25056</v>
      </c>
      <c r="BU102" s="447">
        <v>474119</v>
      </c>
      <c r="BV102" s="447">
        <v>124562</v>
      </c>
      <c r="BW102" s="447">
        <v>40357</v>
      </c>
      <c r="BX102" s="447">
        <v>5029</v>
      </c>
      <c r="BY102" s="447">
        <v>57630</v>
      </c>
      <c r="BZ102" s="447">
        <v>48610</v>
      </c>
      <c r="CA102" s="449">
        <v>197931</v>
      </c>
    </row>
    <row r="103" spans="1:79" ht="15" customHeight="1" x14ac:dyDescent="0.15">
      <c r="A103" s="450" t="str">
        <f t="shared" si="1"/>
        <v>66</v>
      </c>
      <c r="B103" s="442" t="s">
        <v>1020</v>
      </c>
      <c r="C103" s="443"/>
      <c r="D103" s="444"/>
      <c r="E103" s="445" t="s">
        <v>582</v>
      </c>
      <c r="F103" s="446"/>
      <c r="G103" s="447">
        <v>1019</v>
      </c>
      <c r="H103" s="451">
        <v>259</v>
      </c>
      <c r="I103" s="447">
        <v>107686</v>
      </c>
      <c r="J103" s="447">
        <v>85607</v>
      </c>
      <c r="K103" s="447">
        <v>64021</v>
      </c>
      <c r="L103" s="447">
        <v>11624</v>
      </c>
      <c r="M103" s="447">
        <v>5467</v>
      </c>
      <c r="N103" s="447">
        <v>6157</v>
      </c>
      <c r="O103" s="447">
        <v>52397</v>
      </c>
      <c r="P103" s="447">
        <v>329</v>
      </c>
      <c r="Q103" s="447">
        <v>13892</v>
      </c>
      <c r="R103" s="449">
        <v>11458</v>
      </c>
      <c r="S103" s="447">
        <v>2434</v>
      </c>
      <c r="T103" s="447">
        <v>37018</v>
      </c>
      <c r="U103" s="447">
        <v>3541</v>
      </c>
      <c r="V103" s="447">
        <v>33477</v>
      </c>
      <c r="W103" s="447">
        <v>1158</v>
      </c>
      <c r="X103" s="447">
        <v>21586</v>
      </c>
      <c r="Y103" s="447">
        <v>2095</v>
      </c>
      <c r="Z103" s="447">
        <v>111</v>
      </c>
      <c r="AA103" s="447">
        <v>1984</v>
      </c>
      <c r="AB103" s="449">
        <v>19491</v>
      </c>
      <c r="AC103" s="447">
        <v>287</v>
      </c>
      <c r="AD103" s="447">
        <v>827</v>
      </c>
      <c r="AE103" s="447">
        <v>344</v>
      </c>
      <c r="AF103" s="447">
        <v>1917</v>
      </c>
      <c r="AG103" s="447">
        <v>4067</v>
      </c>
      <c r="AH103" s="447">
        <v>2703</v>
      </c>
      <c r="AI103" s="447">
        <v>7326</v>
      </c>
      <c r="AJ103" s="447">
        <v>2020</v>
      </c>
      <c r="AK103" s="447">
        <v>3809</v>
      </c>
      <c r="AL103" s="447">
        <v>18270</v>
      </c>
      <c r="AM103" s="449">
        <v>10679</v>
      </c>
      <c r="AN103" s="447">
        <v>6469</v>
      </c>
      <c r="AO103" s="447">
        <v>6282</v>
      </c>
      <c r="AP103" s="447">
        <v>5166</v>
      </c>
      <c r="AQ103" s="447">
        <v>2361</v>
      </c>
      <c r="AR103" s="447">
        <v>135</v>
      </c>
      <c r="AS103" s="447">
        <v>401</v>
      </c>
      <c r="AT103" s="447">
        <v>1777</v>
      </c>
      <c r="AU103" s="447">
        <v>460</v>
      </c>
      <c r="AV103" s="447">
        <v>11</v>
      </c>
      <c r="AW103" s="449">
        <v>21</v>
      </c>
      <c r="AX103" s="447">
        <v>1116</v>
      </c>
      <c r="AY103" s="447">
        <v>1000</v>
      </c>
      <c r="AZ103" s="447">
        <v>773</v>
      </c>
      <c r="BA103" s="447">
        <v>126</v>
      </c>
      <c r="BB103" s="447">
        <v>80</v>
      </c>
      <c r="BC103" s="447">
        <v>21</v>
      </c>
      <c r="BD103" s="447">
        <v>116</v>
      </c>
      <c r="BE103" s="447">
        <v>90</v>
      </c>
      <c r="BF103" s="447">
        <v>26</v>
      </c>
      <c r="BG103" s="449">
        <v>187</v>
      </c>
      <c r="BH103" s="447">
        <v>4203</v>
      </c>
      <c r="BI103" s="447">
        <v>1538</v>
      </c>
      <c r="BJ103" s="447">
        <v>930</v>
      </c>
      <c r="BK103" s="447">
        <v>180</v>
      </c>
      <c r="BL103" s="447">
        <v>67</v>
      </c>
      <c r="BM103" s="447">
        <v>361</v>
      </c>
      <c r="BN103" s="447">
        <v>1215</v>
      </c>
      <c r="BO103" s="447">
        <v>510</v>
      </c>
      <c r="BP103" s="447">
        <v>84</v>
      </c>
      <c r="BQ103" s="449">
        <v>128</v>
      </c>
      <c r="BR103" s="447">
        <v>264</v>
      </c>
      <c r="BS103" s="447">
        <v>464</v>
      </c>
      <c r="BT103" s="447">
        <v>7</v>
      </c>
      <c r="BU103" s="447">
        <v>7591</v>
      </c>
      <c r="BV103" s="447">
        <v>1356</v>
      </c>
      <c r="BW103" s="447">
        <v>882</v>
      </c>
      <c r="BX103" s="447">
        <v>275</v>
      </c>
      <c r="BY103" s="447">
        <v>1054</v>
      </c>
      <c r="BZ103" s="447">
        <v>869</v>
      </c>
      <c r="CA103" s="449">
        <v>3155</v>
      </c>
    </row>
    <row r="104" spans="1:79" ht="15" customHeight="1" x14ac:dyDescent="0.15">
      <c r="A104" s="450" t="str">
        <f t="shared" si="1"/>
        <v>66</v>
      </c>
      <c r="B104" s="442" t="s">
        <v>1021</v>
      </c>
      <c r="C104" s="443"/>
      <c r="D104" s="444"/>
      <c r="E104" s="445" t="s">
        <v>583</v>
      </c>
      <c r="F104" s="446"/>
      <c r="G104" s="447">
        <v>12150</v>
      </c>
      <c r="H104" s="451">
        <v>40083</v>
      </c>
      <c r="I104" s="447">
        <v>285151</v>
      </c>
      <c r="J104" s="447">
        <v>91633</v>
      </c>
      <c r="K104" s="447">
        <v>35929</v>
      </c>
      <c r="L104" s="447">
        <v>15429</v>
      </c>
      <c r="M104" s="447">
        <v>15121</v>
      </c>
      <c r="N104" s="447">
        <v>308</v>
      </c>
      <c r="O104" s="447">
        <v>20500</v>
      </c>
      <c r="P104" s="447">
        <v>407</v>
      </c>
      <c r="Q104" s="447">
        <v>13597</v>
      </c>
      <c r="R104" s="449">
        <v>13467</v>
      </c>
      <c r="S104" s="447">
        <v>130</v>
      </c>
      <c r="T104" s="447">
        <v>6309</v>
      </c>
      <c r="U104" s="447">
        <v>3650</v>
      </c>
      <c r="V104" s="447">
        <v>2659</v>
      </c>
      <c r="W104" s="447">
        <v>187</v>
      </c>
      <c r="X104" s="447">
        <v>55704</v>
      </c>
      <c r="Y104" s="447">
        <v>1536</v>
      </c>
      <c r="Z104" s="447">
        <v>149</v>
      </c>
      <c r="AA104" s="447">
        <v>1387</v>
      </c>
      <c r="AB104" s="449">
        <v>54168</v>
      </c>
      <c r="AC104" s="447">
        <v>731</v>
      </c>
      <c r="AD104" s="447">
        <v>2777</v>
      </c>
      <c r="AE104" s="447">
        <v>1568</v>
      </c>
      <c r="AF104" s="447">
        <v>4874</v>
      </c>
      <c r="AG104" s="447">
        <v>11530</v>
      </c>
      <c r="AH104" s="447">
        <v>9885</v>
      </c>
      <c r="AI104" s="447">
        <v>22063</v>
      </c>
      <c r="AJ104" s="447">
        <v>740</v>
      </c>
      <c r="AK104" s="447">
        <v>45428</v>
      </c>
      <c r="AL104" s="447">
        <v>148090</v>
      </c>
      <c r="AM104" s="449">
        <v>92692</v>
      </c>
      <c r="AN104" s="447">
        <v>17017</v>
      </c>
      <c r="AO104" s="447">
        <v>16960</v>
      </c>
      <c r="AP104" s="447">
        <v>15454</v>
      </c>
      <c r="AQ104" s="447">
        <v>7316</v>
      </c>
      <c r="AR104" s="447">
        <v>339</v>
      </c>
      <c r="AS104" s="447">
        <v>1128</v>
      </c>
      <c r="AT104" s="447">
        <v>4809</v>
      </c>
      <c r="AU104" s="447">
        <v>1758</v>
      </c>
      <c r="AV104" s="447">
        <v>31</v>
      </c>
      <c r="AW104" s="449">
        <v>73</v>
      </c>
      <c r="AX104" s="447">
        <v>1506</v>
      </c>
      <c r="AY104" s="447">
        <v>1323</v>
      </c>
      <c r="AZ104" s="447">
        <v>1107</v>
      </c>
      <c r="BA104" s="447">
        <v>114</v>
      </c>
      <c r="BB104" s="447">
        <v>30</v>
      </c>
      <c r="BC104" s="447">
        <v>72</v>
      </c>
      <c r="BD104" s="447">
        <v>183</v>
      </c>
      <c r="BE104" s="447">
        <v>103</v>
      </c>
      <c r="BF104" s="447">
        <v>80</v>
      </c>
      <c r="BG104" s="449">
        <v>57</v>
      </c>
      <c r="BH104" s="447">
        <v>75169</v>
      </c>
      <c r="BI104" s="447">
        <v>23091</v>
      </c>
      <c r="BJ104" s="447">
        <v>15225</v>
      </c>
      <c r="BK104" s="447">
        <v>3746</v>
      </c>
      <c r="BL104" s="447">
        <v>875</v>
      </c>
      <c r="BM104" s="447">
        <v>3245</v>
      </c>
      <c r="BN104" s="447">
        <v>211</v>
      </c>
      <c r="BO104" s="447">
        <v>5471</v>
      </c>
      <c r="BP104" s="447">
        <v>104</v>
      </c>
      <c r="BQ104" s="449">
        <v>20</v>
      </c>
      <c r="BR104" s="447">
        <v>42619</v>
      </c>
      <c r="BS104" s="447">
        <v>3653</v>
      </c>
      <c r="BT104" s="447">
        <v>506</v>
      </c>
      <c r="BU104" s="447">
        <v>55398</v>
      </c>
      <c r="BV104" s="447">
        <v>8471</v>
      </c>
      <c r="BW104" s="447">
        <v>3132</v>
      </c>
      <c r="BX104" s="447">
        <v>307</v>
      </c>
      <c r="BY104" s="447">
        <v>1863</v>
      </c>
      <c r="BZ104" s="447">
        <v>16113</v>
      </c>
      <c r="CA104" s="449">
        <v>25512</v>
      </c>
    </row>
    <row r="105" spans="1:79" ht="24" customHeight="1" x14ac:dyDescent="0.15">
      <c r="A105" s="450" t="str">
        <f t="shared" si="1"/>
        <v>66</v>
      </c>
      <c r="B105" s="442" t="s">
        <v>1022</v>
      </c>
      <c r="C105" s="443"/>
      <c r="D105" s="444"/>
      <c r="E105" s="445" t="s">
        <v>1023</v>
      </c>
      <c r="F105" s="446"/>
      <c r="G105" s="447">
        <v>41491</v>
      </c>
      <c r="H105" s="451">
        <v>18270</v>
      </c>
      <c r="I105" s="447">
        <v>3545738</v>
      </c>
      <c r="J105" s="447">
        <v>1772582</v>
      </c>
      <c r="K105" s="447">
        <v>895036</v>
      </c>
      <c r="L105" s="447">
        <v>372300</v>
      </c>
      <c r="M105" s="447">
        <v>369640</v>
      </c>
      <c r="N105" s="447">
        <v>2660</v>
      </c>
      <c r="O105" s="447">
        <v>522736</v>
      </c>
      <c r="P105" s="447">
        <v>4233</v>
      </c>
      <c r="Q105" s="447">
        <v>351779</v>
      </c>
      <c r="R105" s="449">
        <v>351005</v>
      </c>
      <c r="S105" s="447">
        <v>774</v>
      </c>
      <c r="T105" s="447">
        <v>158900</v>
      </c>
      <c r="U105" s="447">
        <v>143979</v>
      </c>
      <c r="V105" s="447">
        <v>14921</v>
      </c>
      <c r="W105" s="447">
        <v>7824</v>
      </c>
      <c r="X105" s="447">
        <v>877546</v>
      </c>
      <c r="Y105" s="447">
        <v>45503</v>
      </c>
      <c r="Z105" s="447">
        <v>3586</v>
      </c>
      <c r="AA105" s="447">
        <v>41917</v>
      </c>
      <c r="AB105" s="449">
        <v>832043</v>
      </c>
      <c r="AC105" s="447">
        <v>4417</v>
      </c>
      <c r="AD105" s="447">
        <v>22518</v>
      </c>
      <c r="AE105" s="447">
        <v>17518</v>
      </c>
      <c r="AF105" s="447">
        <v>55564</v>
      </c>
      <c r="AG105" s="447">
        <v>161378</v>
      </c>
      <c r="AH105" s="447">
        <v>89521</v>
      </c>
      <c r="AI105" s="447">
        <v>468647</v>
      </c>
      <c r="AJ105" s="447">
        <v>12480</v>
      </c>
      <c r="AK105" s="447">
        <v>155135</v>
      </c>
      <c r="AL105" s="447">
        <v>1618021</v>
      </c>
      <c r="AM105" s="449">
        <v>1376769</v>
      </c>
      <c r="AN105" s="447">
        <v>705969</v>
      </c>
      <c r="AO105" s="447">
        <v>685544</v>
      </c>
      <c r="AP105" s="447">
        <v>606560</v>
      </c>
      <c r="AQ105" s="447">
        <v>276229</v>
      </c>
      <c r="AR105" s="447">
        <v>12335</v>
      </c>
      <c r="AS105" s="447">
        <v>44103</v>
      </c>
      <c r="AT105" s="447">
        <v>219290</v>
      </c>
      <c r="AU105" s="447">
        <v>51498</v>
      </c>
      <c r="AV105" s="447">
        <v>941</v>
      </c>
      <c r="AW105" s="449">
        <v>2164</v>
      </c>
      <c r="AX105" s="447">
        <v>78984</v>
      </c>
      <c r="AY105" s="447">
        <v>73253</v>
      </c>
      <c r="AZ105" s="447">
        <v>61548</v>
      </c>
      <c r="BA105" s="447">
        <v>7314</v>
      </c>
      <c r="BB105" s="447">
        <v>3191</v>
      </c>
      <c r="BC105" s="447">
        <v>1200</v>
      </c>
      <c r="BD105" s="447">
        <v>5731</v>
      </c>
      <c r="BE105" s="447">
        <v>4469</v>
      </c>
      <c r="BF105" s="447">
        <v>1262</v>
      </c>
      <c r="BG105" s="449">
        <v>20425</v>
      </c>
      <c r="BH105" s="447">
        <v>573175</v>
      </c>
      <c r="BI105" s="447">
        <v>280772</v>
      </c>
      <c r="BJ105" s="447">
        <v>164787</v>
      </c>
      <c r="BK105" s="447">
        <v>46458</v>
      </c>
      <c r="BL105" s="447">
        <v>8316</v>
      </c>
      <c r="BM105" s="447">
        <v>61211</v>
      </c>
      <c r="BN105" s="447">
        <v>180702</v>
      </c>
      <c r="BO105" s="447">
        <v>31024</v>
      </c>
      <c r="BP105" s="447">
        <v>2081</v>
      </c>
      <c r="BQ105" s="449">
        <v>18650</v>
      </c>
      <c r="BR105" s="447">
        <v>17795</v>
      </c>
      <c r="BS105" s="447">
        <v>42151</v>
      </c>
      <c r="BT105" s="447">
        <v>97625</v>
      </c>
      <c r="BU105" s="447">
        <v>241252</v>
      </c>
      <c r="BV105" s="447">
        <v>36852</v>
      </c>
      <c r="BW105" s="447">
        <v>24775</v>
      </c>
      <c r="BX105" s="447">
        <v>9528</v>
      </c>
      <c r="BY105" s="447">
        <v>41096</v>
      </c>
      <c r="BZ105" s="447">
        <v>33809</v>
      </c>
      <c r="CA105" s="449">
        <v>95192</v>
      </c>
    </row>
    <row r="106" spans="1:79" ht="15" customHeight="1" x14ac:dyDescent="0.15">
      <c r="A106" s="450" t="str">
        <f t="shared" si="1"/>
        <v>67</v>
      </c>
      <c r="B106" s="442" t="s">
        <v>1024</v>
      </c>
      <c r="C106" s="443"/>
      <c r="D106" s="444"/>
      <c r="E106" s="445" t="s">
        <v>1025</v>
      </c>
      <c r="F106" s="446"/>
      <c r="G106" s="447">
        <v>0</v>
      </c>
      <c r="H106" s="451">
        <v>0</v>
      </c>
      <c r="I106" s="447">
        <v>0</v>
      </c>
      <c r="J106" s="447">
        <v>0</v>
      </c>
      <c r="K106" s="447">
        <v>0</v>
      </c>
      <c r="L106" s="447">
        <v>0</v>
      </c>
      <c r="M106" s="447">
        <v>0</v>
      </c>
      <c r="N106" s="447">
        <v>0</v>
      </c>
      <c r="O106" s="447">
        <v>0</v>
      </c>
      <c r="P106" s="447">
        <v>0</v>
      </c>
      <c r="Q106" s="447">
        <v>0</v>
      </c>
      <c r="R106" s="449">
        <v>0</v>
      </c>
      <c r="S106" s="447">
        <v>0</v>
      </c>
      <c r="T106" s="447">
        <v>0</v>
      </c>
      <c r="U106" s="447">
        <v>0</v>
      </c>
      <c r="V106" s="447">
        <v>0</v>
      </c>
      <c r="W106" s="447">
        <v>0</v>
      </c>
      <c r="X106" s="447">
        <v>0</v>
      </c>
      <c r="Y106" s="447">
        <v>0</v>
      </c>
      <c r="Z106" s="447">
        <v>0</v>
      </c>
      <c r="AA106" s="447">
        <v>0</v>
      </c>
      <c r="AB106" s="449">
        <v>0</v>
      </c>
      <c r="AC106" s="447">
        <v>0</v>
      </c>
      <c r="AD106" s="447">
        <v>0</v>
      </c>
      <c r="AE106" s="447">
        <v>0</v>
      </c>
      <c r="AF106" s="447">
        <v>0</v>
      </c>
      <c r="AG106" s="447">
        <v>0</v>
      </c>
      <c r="AH106" s="447">
        <v>0</v>
      </c>
      <c r="AI106" s="447">
        <v>0</v>
      </c>
      <c r="AJ106" s="447">
        <v>0</v>
      </c>
      <c r="AK106" s="447">
        <v>0</v>
      </c>
      <c r="AL106" s="447">
        <v>0</v>
      </c>
      <c r="AM106" s="449">
        <v>0</v>
      </c>
      <c r="AN106" s="447">
        <v>0</v>
      </c>
      <c r="AO106" s="447">
        <v>0</v>
      </c>
      <c r="AP106" s="447">
        <v>0</v>
      </c>
      <c r="AQ106" s="447">
        <v>0</v>
      </c>
      <c r="AR106" s="447">
        <v>0</v>
      </c>
      <c r="AS106" s="447">
        <v>0</v>
      </c>
      <c r="AT106" s="447">
        <v>0</v>
      </c>
      <c r="AU106" s="447">
        <v>0</v>
      </c>
      <c r="AV106" s="447">
        <v>0</v>
      </c>
      <c r="AW106" s="449">
        <v>0</v>
      </c>
      <c r="AX106" s="447">
        <v>0</v>
      </c>
      <c r="AY106" s="447">
        <v>0</v>
      </c>
      <c r="AZ106" s="447">
        <v>0</v>
      </c>
      <c r="BA106" s="447">
        <v>0</v>
      </c>
      <c r="BB106" s="447">
        <v>0</v>
      </c>
      <c r="BC106" s="447">
        <v>0</v>
      </c>
      <c r="BD106" s="447">
        <v>0</v>
      </c>
      <c r="BE106" s="447">
        <v>0</v>
      </c>
      <c r="BF106" s="447">
        <v>0</v>
      </c>
      <c r="BG106" s="449">
        <v>0</v>
      </c>
      <c r="BH106" s="447">
        <v>0</v>
      </c>
      <c r="BI106" s="447">
        <v>0</v>
      </c>
      <c r="BJ106" s="447">
        <v>0</v>
      </c>
      <c r="BK106" s="447">
        <v>0</v>
      </c>
      <c r="BL106" s="447">
        <v>0</v>
      </c>
      <c r="BM106" s="447">
        <v>0</v>
      </c>
      <c r="BN106" s="447">
        <v>0</v>
      </c>
      <c r="BO106" s="447">
        <v>0</v>
      </c>
      <c r="BP106" s="447">
        <v>0</v>
      </c>
      <c r="BQ106" s="449">
        <v>0</v>
      </c>
      <c r="BR106" s="447">
        <v>0</v>
      </c>
      <c r="BS106" s="447">
        <v>0</v>
      </c>
      <c r="BT106" s="447">
        <v>0</v>
      </c>
      <c r="BU106" s="447">
        <v>0</v>
      </c>
      <c r="BV106" s="447">
        <v>0</v>
      </c>
      <c r="BW106" s="447">
        <v>0</v>
      </c>
      <c r="BX106" s="447">
        <v>0</v>
      </c>
      <c r="BY106" s="447">
        <v>0</v>
      </c>
      <c r="BZ106" s="447">
        <v>0</v>
      </c>
      <c r="CA106" s="449">
        <v>0</v>
      </c>
    </row>
    <row r="107" spans="1:79" ht="15" customHeight="1" x14ac:dyDescent="0.15">
      <c r="A107" s="450" t="str">
        <f t="shared" si="1"/>
        <v>67</v>
      </c>
      <c r="B107" s="442" t="s">
        <v>1026</v>
      </c>
      <c r="C107" s="443"/>
      <c r="D107" s="444"/>
      <c r="E107" s="445" t="s">
        <v>1027</v>
      </c>
      <c r="F107" s="446"/>
      <c r="G107" s="447">
        <v>0</v>
      </c>
      <c r="H107" s="451">
        <v>0</v>
      </c>
      <c r="I107" s="447">
        <v>0</v>
      </c>
      <c r="J107" s="447">
        <v>0</v>
      </c>
      <c r="K107" s="447">
        <v>0</v>
      </c>
      <c r="L107" s="447">
        <v>0</v>
      </c>
      <c r="M107" s="447">
        <v>0</v>
      </c>
      <c r="N107" s="447">
        <v>0</v>
      </c>
      <c r="O107" s="447">
        <v>0</v>
      </c>
      <c r="P107" s="447">
        <v>0</v>
      </c>
      <c r="Q107" s="447">
        <v>0</v>
      </c>
      <c r="R107" s="449">
        <v>0</v>
      </c>
      <c r="S107" s="447">
        <v>0</v>
      </c>
      <c r="T107" s="447">
        <v>0</v>
      </c>
      <c r="U107" s="447">
        <v>0</v>
      </c>
      <c r="V107" s="447">
        <v>0</v>
      </c>
      <c r="W107" s="447">
        <v>0</v>
      </c>
      <c r="X107" s="447">
        <v>0</v>
      </c>
      <c r="Y107" s="447">
        <v>0</v>
      </c>
      <c r="Z107" s="447">
        <v>0</v>
      </c>
      <c r="AA107" s="447">
        <v>0</v>
      </c>
      <c r="AB107" s="449">
        <v>0</v>
      </c>
      <c r="AC107" s="447">
        <v>0</v>
      </c>
      <c r="AD107" s="447">
        <v>0</v>
      </c>
      <c r="AE107" s="447">
        <v>0</v>
      </c>
      <c r="AF107" s="447">
        <v>0</v>
      </c>
      <c r="AG107" s="447">
        <v>0</v>
      </c>
      <c r="AH107" s="447">
        <v>0</v>
      </c>
      <c r="AI107" s="447">
        <v>0</v>
      </c>
      <c r="AJ107" s="447">
        <v>0</v>
      </c>
      <c r="AK107" s="447">
        <v>0</v>
      </c>
      <c r="AL107" s="447">
        <v>0</v>
      </c>
      <c r="AM107" s="449">
        <v>0</v>
      </c>
      <c r="AN107" s="447">
        <v>0</v>
      </c>
      <c r="AO107" s="447">
        <v>0</v>
      </c>
      <c r="AP107" s="447">
        <v>0</v>
      </c>
      <c r="AQ107" s="447">
        <v>0</v>
      </c>
      <c r="AR107" s="447">
        <v>0</v>
      </c>
      <c r="AS107" s="447">
        <v>0</v>
      </c>
      <c r="AT107" s="447">
        <v>0</v>
      </c>
      <c r="AU107" s="447">
        <v>0</v>
      </c>
      <c r="AV107" s="447">
        <v>0</v>
      </c>
      <c r="AW107" s="449">
        <v>0</v>
      </c>
      <c r="AX107" s="447">
        <v>0</v>
      </c>
      <c r="AY107" s="447">
        <v>0</v>
      </c>
      <c r="AZ107" s="447">
        <v>0</v>
      </c>
      <c r="BA107" s="447">
        <v>0</v>
      </c>
      <c r="BB107" s="447">
        <v>0</v>
      </c>
      <c r="BC107" s="447">
        <v>0</v>
      </c>
      <c r="BD107" s="447">
        <v>0</v>
      </c>
      <c r="BE107" s="447">
        <v>0</v>
      </c>
      <c r="BF107" s="447">
        <v>0</v>
      </c>
      <c r="BG107" s="449">
        <v>0</v>
      </c>
      <c r="BH107" s="447">
        <v>0</v>
      </c>
      <c r="BI107" s="447">
        <v>0</v>
      </c>
      <c r="BJ107" s="447">
        <v>0</v>
      </c>
      <c r="BK107" s="447">
        <v>0</v>
      </c>
      <c r="BL107" s="447">
        <v>0</v>
      </c>
      <c r="BM107" s="447">
        <v>0</v>
      </c>
      <c r="BN107" s="447">
        <v>0</v>
      </c>
      <c r="BO107" s="447">
        <v>0</v>
      </c>
      <c r="BP107" s="447">
        <v>0</v>
      </c>
      <c r="BQ107" s="449">
        <v>0</v>
      </c>
      <c r="BR107" s="447">
        <v>0</v>
      </c>
      <c r="BS107" s="447">
        <v>0</v>
      </c>
      <c r="BT107" s="447">
        <v>0</v>
      </c>
      <c r="BU107" s="447">
        <v>0</v>
      </c>
      <c r="BV107" s="447">
        <v>0</v>
      </c>
      <c r="BW107" s="447">
        <v>0</v>
      </c>
      <c r="BX107" s="447">
        <v>0</v>
      </c>
      <c r="BY107" s="447">
        <v>0</v>
      </c>
      <c r="BZ107" s="447">
        <v>0</v>
      </c>
      <c r="CA107" s="449">
        <v>0</v>
      </c>
    </row>
    <row r="108" spans="1:79" ht="15" customHeight="1" x14ac:dyDescent="0.15">
      <c r="A108" s="450" t="str">
        <f t="shared" si="1"/>
        <v>67</v>
      </c>
      <c r="B108" s="442" t="s">
        <v>1028</v>
      </c>
      <c r="C108" s="443"/>
      <c r="D108" s="444"/>
      <c r="E108" s="445" t="s">
        <v>1029</v>
      </c>
      <c r="F108" s="446"/>
      <c r="G108" s="447">
        <v>24</v>
      </c>
      <c r="H108" s="451">
        <v>87</v>
      </c>
      <c r="I108" s="447">
        <v>1656</v>
      </c>
      <c r="J108" s="447">
        <v>304</v>
      </c>
      <c r="K108" s="447">
        <v>105</v>
      </c>
      <c r="L108" s="447">
        <v>33</v>
      </c>
      <c r="M108" s="447">
        <v>32</v>
      </c>
      <c r="N108" s="447">
        <v>1</v>
      </c>
      <c r="O108" s="447">
        <v>72</v>
      </c>
      <c r="P108" s="447">
        <v>1</v>
      </c>
      <c r="Q108" s="447">
        <v>38</v>
      </c>
      <c r="R108" s="449">
        <v>37</v>
      </c>
      <c r="S108" s="447">
        <v>1</v>
      </c>
      <c r="T108" s="447">
        <v>32</v>
      </c>
      <c r="U108" s="447">
        <v>12</v>
      </c>
      <c r="V108" s="447">
        <v>20</v>
      </c>
      <c r="W108" s="447">
        <v>1</v>
      </c>
      <c r="X108" s="447">
        <v>199</v>
      </c>
      <c r="Y108" s="447">
        <v>23</v>
      </c>
      <c r="Z108" s="447">
        <v>2</v>
      </c>
      <c r="AA108" s="447">
        <v>21</v>
      </c>
      <c r="AB108" s="449">
        <v>176</v>
      </c>
      <c r="AC108" s="447">
        <v>2</v>
      </c>
      <c r="AD108" s="447">
        <v>8</v>
      </c>
      <c r="AE108" s="447">
        <v>5</v>
      </c>
      <c r="AF108" s="447">
        <v>12</v>
      </c>
      <c r="AG108" s="447">
        <v>38</v>
      </c>
      <c r="AH108" s="447">
        <v>30</v>
      </c>
      <c r="AI108" s="447">
        <v>79</v>
      </c>
      <c r="AJ108" s="447">
        <v>2</v>
      </c>
      <c r="AK108" s="447">
        <v>91</v>
      </c>
      <c r="AL108" s="447">
        <v>1261</v>
      </c>
      <c r="AM108" s="449">
        <v>959</v>
      </c>
      <c r="AN108" s="447">
        <v>461</v>
      </c>
      <c r="AO108" s="447">
        <v>439</v>
      </c>
      <c r="AP108" s="447">
        <v>345</v>
      </c>
      <c r="AQ108" s="447">
        <v>152</v>
      </c>
      <c r="AR108" s="447">
        <v>12</v>
      </c>
      <c r="AS108" s="447">
        <v>34</v>
      </c>
      <c r="AT108" s="447">
        <v>113</v>
      </c>
      <c r="AU108" s="447">
        <v>31</v>
      </c>
      <c r="AV108" s="447">
        <v>1</v>
      </c>
      <c r="AW108" s="449">
        <v>2</v>
      </c>
      <c r="AX108" s="447">
        <v>94</v>
      </c>
      <c r="AY108" s="447">
        <v>85</v>
      </c>
      <c r="AZ108" s="447">
        <v>63</v>
      </c>
      <c r="BA108" s="447">
        <v>13</v>
      </c>
      <c r="BB108" s="447">
        <v>8</v>
      </c>
      <c r="BC108" s="447">
        <v>1</v>
      </c>
      <c r="BD108" s="447">
        <v>9</v>
      </c>
      <c r="BE108" s="447">
        <v>7</v>
      </c>
      <c r="BF108" s="447">
        <v>2</v>
      </c>
      <c r="BG108" s="449">
        <v>22</v>
      </c>
      <c r="BH108" s="447">
        <v>458</v>
      </c>
      <c r="BI108" s="447">
        <v>159</v>
      </c>
      <c r="BJ108" s="447">
        <v>89</v>
      </c>
      <c r="BK108" s="447">
        <v>23</v>
      </c>
      <c r="BL108" s="447">
        <v>7</v>
      </c>
      <c r="BM108" s="447">
        <v>40</v>
      </c>
      <c r="BN108" s="447">
        <v>119</v>
      </c>
      <c r="BO108" s="447">
        <v>51</v>
      </c>
      <c r="BP108" s="447">
        <v>11</v>
      </c>
      <c r="BQ108" s="449">
        <v>16</v>
      </c>
      <c r="BR108" s="447">
        <v>44</v>
      </c>
      <c r="BS108" s="447">
        <v>58</v>
      </c>
      <c r="BT108" s="447">
        <v>40</v>
      </c>
      <c r="BU108" s="447">
        <v>302</v>
      </c>
      <c r="BV108" s="447">
        <v>85</v>
      </c>
      <c r="BW108" s="447">
        <v>34</v>
      </c>
      <c r="BX108" s="447">
        <v>3</v>
      </c>
      <c r="BY108" s="447">
        <v>47</v>
      </c>
      <c r="BZ108" s="447">
        <v>31</v>
      </c>
      <c r="CA108" s="449">
        <v>102</v>
      </c>
    </row>
    <row r="109" spans="1:79" ht="15" customHeight="1" x14ac:dyDescent="0.15">
      <c r="A109" s="450" t="str">
        <f t="shared" si="1"/>
        <v>67</v>
      </c>
      <c r="B109" s="442" t="s">
        <v>1030</v>
      </c>
      <c r="C109" s="443"/>
      <c r="D109" s="444"/>
      <c r="E109" s="445" t="s">
        <v>1031</v>
      </c>
      <c r="F109" s="446"/>
      <c r="G109" s="447">
        <v>0</v>
      </c>
      <c r="H109" s="451">
        <v>0</v>
      </c>
      <c r="I109" s="447">
        <v>0</v>
      </c>
      <c r="J109" s="447">
        <v>0</v>
      </c>
      <c r="K109" s="447">
        <v>0</v>
      </c>
      <c r="L109" s="447">
        <v>0</v>
      </c>
      <c r="M109" s="447">
        <v>0</v>
      </c>
      <c r="N109" s="447">
        <v>0</v>
      </c>
      <c r="O109" s="447">
        <v>0</v>
      </c>
      <c r="P109" s="447">
        <v>0</v>
      </c>
      <c r="Q109" s="447">
        <v>0</v>
      </c>
      <c r="R109" s="449">
        <v>0</v>
      </c>
      <c r="S109" s="447">
        <v>0</v>
      </c>
      <c r="T109" s="447">
        <v>0</v>
      </c>
      <c r="U109" s="447">
        <v>0</v>
      </c>
      <c r="V109" s="447">
        <v>0</v>
      </c>
      <c r="W109" s="447">
        <v>0</v>
      </c>
      <c r="X109" s="447">
        <v>0</v>
      </c>
      <c r="Y109" s="447">
        <v>0</v>
      </c>
      <c r="Z109" s="447">
        <v>0</v>
      </c>
      <c r="AA109" s="447">
        <v>0</v>
      </c>
      <c r="AB109" s="449">
        <v>0</v>
      </c>
      <c r="AC109" s="447">
        <v>0</v>
      </c>
      <c r="AD109" s="447">
        <v>0</v>
      </c>
      <c r="AE109" s="447">
        <v>0</v>
      </c>
      <c r="AF109" s="447">
        <v>0</v>
      </c>
      <c r="AG109" s="447">
        <v>0</v>
      </c>
      <c r="AH109" s="447">
        <v>0</v>
      </c>
      <c r="AI109" s="447">
        <v>0</v>
      </c>
      <c r="AJ109" s="447">
        <v>0</v>
      </c>
      <c r="AK109" s="447">
        <v>0</v>
      </c>
      <c r="AL109" s="447">
        <v>0</v>
      </c>
      <c r="AM109" s="449">
        <v>0</v>
      </c>
      <c r="AN109" s="447">
        <v>0</v>
      </c>
      <c r="AO109" s="447">
        <v>0</v>
      </c>
      <c r="AP109" s="447">
        <v>0</v>
      </c>
      <c r="AQ109" s="447">
        <v>0</v>
      </c>
      <c r="AR109" s="447">
        <v>0</v>
      </c>
      <c r="AS109" s="447">
        <v>0</v>
      </c>
      <c r="AT109" s="447">
        <v>0</v>
      </c>
      <c r="AU109" s="447">
        <v>0</v>
      </c>
      <c r="AV109" s="447">
        <v>0</v>
      </c>
      <c r="AW109" s="449">
        <v>0</v>
      </c>
      <c r="AX109" s="447">
        <v>0</v>
      </c>
      <c r="AY109" s="447">
        <v>0</v>
      </c>
      <c r="AZ109" s="447">
        <v>0</v>
      </c>
      <c r="BA109" s="447">
        <v>0</v>
      </c>
      <c r="BB109" s="447">
        <v>0</v>
      </c>
      <c r="BC109" s="447">
        <v>0</v>
      </c>
      <c r="BD109" s="447">
        <v>0</v>
      </c>
      <c r="BE109" s="447">
        <v>0</v>
      </c>
      <c r="BF109" s="447">
        <v>0</v>
      </c>
      <c r="BG109" s="449">
        <v>0</v>
      </c>
      <c r="BH109" s="447">
        <v>0</v>
      </c>
      <c r="BI109" s="447">
        <v>0</v>
      </c>
      <c r="BJ109" s="447">
        <v>0</v>
      </c>
      <c r="BK109" s="447">
        <v>0</v>
      </c>
      <c r="BL109" s="447">
        <v>0</v>
      </c>
      <c r="BM109" s="447">
        <v>0</v>
      </c>
      <c r="BN109" s="447">
        <v>0</v>
      </c>
      <c r="BO109" s="447">
        <v>0</v>
      </c>
      <c r="BP109" s="447">
        <v>0</v>
      </c>
      <c r="BQ109" s="449">
        <v>0</v>
      </c>
      <c r="BR109" s="447">
        <v>0</v>
      </c>
      <c r="BS109" s="447">
        <v>0</v>
      </c>
      <c r="BT109" s="447">
        <v>0</v>
      </c>
      <c r="BU109" s="447">
        <v>0</v>
      </c>
      <c r="BV109" s="447">
        <v>0</v>
      </c>
      <c r="BW109" s="447">
        <v>0</v>
      </c>
      <c r="BX109" s="447">
        <v>0</v>
      </c>
      <c r="BY109" s="447">
        <v>0</v>
      </c>
      <c r="BZ109" s="447">
        <v>0</v>
      </c>
      <c r="CA109" s="449">
        <v>0</v>
      </c>
    </row>
    <row r="110" spans="1:79" ht="24" customHeight="1" x14ac:dyDescent="0.15">
      <c r="A110" s="450" t="str">
        <f t="shared" si="1"/>
        <v>67</v>
      </c>
      <c r="B110" s="442" t="s">
        <v>1032</v>
      </c>
      <c r="C110" s="443"/>
      <c r="D110" s="444"/>
      <c r="E110" s="445" t="s">
        <v>584</v>
      </c>
      <c r="F110" s="446"/>
      <c r="G110" s="447">
        <v>200</v>
      </c>
      <c r="H110" s="451">
        <v>385</v>
      </c>
      <c r="I110" s="447">
        <v>13243</v>
      </c>
      <c r="J110" s="447">
        <v>5495</v>
      </c>
      <c r="K110" s="447">
        <v>2474</v>
      </c>
      <c r="L110" s="447">
        <v>1097</v>
      </c>
      <c r="M110" s="447">
        <v>1059</v>
      </c>
      <c r="N110" s="447">
        <v>38</v>
      </c>
      <c r="O110" s="447">
        <v>1377</v>
      </c>
      <c r="P110" s="447">
        <v>18</v>
      </c>
      <c r="Q110" s="447">
        <v>716</v>
      </c>
      <c r="R110" s="449">
        <v>702</v>
      </c>
      <c r="S110" s="447">
        <v>14</v>
      </c>
      <c r="T110" s="447">
        <v>629</v>
      </c>
      <c r="U110" s="447">
        <v>239</v>
      </c>
      <c r="V110" s="447">
        <v>390</v>
      </c>
      <c r="W110" s="447">
        <v>14</v>
      </c>
      <c r="X110" s="447">
        <v>3021</v>
      </c>
      <c r="Y110" s="447">
        <v>133</v>
      </c>
      <c r="Z110" s="447">
        <v>11</v>
      </c>
      <c r="AA110" s="447">
        <v>122</v>
      </c>
      <c r="AB110" s="449">
        <v>2888</v>
      </c>
      <c r="AC110" s="447">
        <v>31</v>
      </c>
      <c r="AD110" s="447">
        <v>131</v>
      </c>
      <c r="AE110" s="447">
        <v>74</v>
      </c>
      <c r="AF110" s="447">
        <v>193</v>
      </c>
      <c r="AG110" s="447">
        <v>627</v>
      </c>
      <c r="AH110" s="447">
        <v>491</v>
      </c>
      <c r="AI110" s="447">
        <v>1300</v>
      </c>
      <c r="AJ110" s="447">
        <v>41</v>
      </c>
      <c r="AK110" s="447">
        <v>750</v>
      </c>
      <c r="AL110" s="447">
        <v>6998</v>
      </c>
      <c r="AM110" s="449">
        <v>4020</v>
      </c>
      <c r="AN110" s="447">
        <v>2181</v>
      </c>
      <c r="AO110" s="447">
        <v>2078</v>
      </c>
      <c r="AP110" s="447">
        <v>1651</v>
      </c>
      <c r="AQ110" s="447">
        <v>746</v>
      </c>
      <c r="AR110" s="447">
        <v>55</v>
      </c>
      <c r="AS110" s="447">
        <v>152</v>
      </c>
      <c r="AT110" s="447">
        <v>554</v>
      </c>
      <c r="AU110" s="447">
        <v>133</v>
      </c>
      <c r="AV110" s="447">
        <v>4</v>
      </c>
      <c r="AW110" s="449">
        <v>7</v>
      </c>
      <c r="AX110" s="447">
        <v>427</v>
      </c>
      <c r="AY110" s="447">
        <v>386</v>
      </c>
      <c r="AZ110" s="447">
        <v>285</v>
      </c>
      <c r="BA110" s="447">
        <v>59</v>
      </c>
      <c r="BB110" s="447">
        <v>37</v>
      </c>
      <c r="BC110" s="447">
        <v>5</v>
      </c>
      <c r="BD110" s="447">
        <v>41</v>
      </c>
      <c r="BE110" s="447">
        <v>33</v>
      </c>
      <c r="BF110" s="447">
        <v>8</v>
      </c>
      <c r="BG110" s="449">
        <v>103</v>
      </c>
      <c r="BH110" s="447">
        <v>1802</v>
      </c>
      <c r="BI110" s="447">
        <v>360</v>
      </c>
      <c r="BJ110" s="447">
        <v>206</v>
      </c>
      <c r="BK110" s="447">
        <v>47</v>
      </c>
      <c r="BL110" s="447">
        <v>24</v>
      </c>
      <c r="BM110" s="447">
        <v>83</v>
      </c>
      <c r="BN110" s="447">
        <v>962</v>
      </c>
      <c r="BO110" s="447">
        <v>108</v>
      </c>
      <c r="BP110" s="447">
        <v>35</v>
      </c>
      <c r="BQ110" s="449">
        <v>117</v>
      </c>
      <c r="BR110" s="447">
        <v>99</v>
      </c>
      <c r="BS110" s="447">
        <v>121</v>
      </c>
      <c r="BT110" s="447">
        <v>37</v>
      </c>
      <c r="BU110" s="447">
        <v>2978</v>
      </c>
      <c r="BV110" s="447">
        <v>348</v>
      </c>
      <c r="BW110" s="447">
        <v>286</v>
      </c>
      <c r="BX110" s="447">
        <v>27</v>
      </c>
      <c r="BY110" s="447">
        <v>781</v>
      </c>
      <c r="BZ110" s="447">
        <v>406</v>
      </c>
      <c r="CA110" s="449">
        <v>1130</v>
      </c>
    </row>
    <row r="111" spans="1:79" ht="15" customHeight="1" x14ac:dyDescent="0.15">
      <c r="A111" s="450" t="str">
        <f t="shared" si="1"/>
        <v>68</v>
      </c>
      <c r="B111" s="442" t="s">
        <v>1033</v>
      </c>
      <c r="C111" s="443"/>
      <c r="D111" s="444"/>
      <c r="E111" s="445" t="s">
        <v>9</v>
      </c>
      <c r="F111" s="446"/>
      <c r="G111" s="447">
        <v>52</v>
      </c>
      <c r="H111" s="451">
        <v>39</v>
      </c>
      <c r="I111" s="447">
        <v>53549</v>
      </c>
      <c r="J111" s="447">
        <v>18705</v>
      </c>
      <c r="K111" s="447">
        <v>13349</v>
      </c>
      <c r="L111" s="447">
        <v>11288</v>
      </c>
      <c r="M111" s="447">
        <v>10567</v>
      </c>
      <c r="N111" s="447">
        <v>721</v>
      </c>
      <c r="O111" s="447">
        <v>2061</v>
      </c>
      <c r="P111" s="447">
        <v>30</v>
      </c>
      <c r="Q111" s="447">
        <v>1110</v>
      </c>
      <c r="R111" s="449">
        <v>1074</v>
      </c>
      <c r="S111" s="447">
        <v>36</v>
      </c>
      <c r="T111" s="447">
        <v>897</v>
      </c>
      <c r="U111" s="447">
        <v>319</v>
      </c>
      <c r="V111" s="447">
        <v>578</v>
      </c>
      <c r="W111" s="447">
        <v>24</v>
      </c>
      <c r="X111" s="447">
        <v>5356</v>
      </c>
      <c r="Y111" s="447">
        <v>1737</v>
      </c>
      <c r="Z111" s="447">
        <v>112</v>
      </c>
      <c r="AA111" s="447">
        <v>1625</v>
      </c>
      <c r="AB111" s="449">
        <v>3619</v>
      </c>
      <c r="AC111" s="447">
        <v>52</v>
      </c>
      <c r="AD111" s="447">
        <v>169</v>
      </c>
      <c r="AE111" s="447">
        <v>80</v>
      </c>
      <c r="AF111" s="447">
        <v>346</v>
      </c>
      <c r="AG111" s="447">
        <v>824</v>
      </c>
      <c r="AH111" s="447">
        <v>574</v>
      </c>
      <c r="AI111" s="447">
        <v>1497</v>
      </c>
      <c r="AJ111" s="447">
        <v>77</v>
      </c>
      <c r="AK111" s="447">
        <v>193</v>
      </c>
      <c r="AL111" s="447">
        <v>34651</v>
      </c>
      <c r="AM111" s="449">
        <v>30861</v>
      </c>
      <c r="AN111" s="447">
        <v>19209</v>
      </c>
      <c r="AO111" s="447">
        <v>19038</v>
      </c>
      <c r="AP111" s="447">
        <v>16256</v>
      </c>
      <c r="AQ111" s="447">
        <v>7027</v>
      </c>
      <c r="AR111" s="447">
        <v>330</v>
      </c>
      <c r="AS111" s="447">
        <v>931</v>
      </c>
      <c r="AT111" s="447">
        <v>5458</v>
      </c>
      <c r="AU111" s="447">
        <v>2370</v>
      </c>
      <c r="AV111" s="447">
        <v>43</v>
      </c>
      <c r="AW111" s="449">
        <v>97</v>
      </c>
      <c r="AX111" s="447">
        <v>2782</v>
      </c>
      <c r="AY111" s="447">
        <v>2479</v>
      </c>
      <c r="AZ111" s="447">
        <v>2009</v>
      </c>
      <c r="BA111" s="447">
        <v>263</v>
      </c>
      <c r="BB111" s="447">
        <v>145</v>
      </c>
      <c r="BC111" s="447">
        <v>62</v>
      </c>
      <c r="BD111" s="447">
        <v>303</v>
      </c>
      <c r="BE111" s="447">
        <v>230</v>
      </c>
      <c r="BF111" s="447">
        <v>73</v>
      </c>
      <c r="BG111" s="449">
        <v>171</v>
      </c>
      <c r="BH111" s="447">
        <v>11385</v>
      </c>
      <c r="BI111" s="447">
        <v>3845</v>
      </c>
      <c r="BJ111" s="447">
        <v>2330</v>
      </c>
      <c r="BK111" s="447">
        <v>734</v>
      </c>
      <c r="BL111" s="447">
        <v>225</v>
      </c>
      <c r="BM111" s="447">
        <v>556</v>
      </c>
      <c r="BN111" s="447">
        <v>3141</v>
      </c>
      <c r="BO111" s="447">
        <v>1516</v>
      </c>
      <c r="BP111" s="447">
        <v>206</v>
      </c>
      <c r="BQ111" s="449">
        <v>286</v>
      </c>
      <c r="BR111" s="447">
        <v>311</v>
      </c>
      <c r="BS111" s="447">
        <v>2080</v>
      </c>
      <c r="BT111" s="447">
        <v>267</v>
      </c>
      <c r="BU111" s="447">
        <v>3790</v>
      </c>
      <c r="BV111" s="447">
        <v>2339</v>
      </c>
      <c r="BW111" s="447">
        <v>328</v>
      </c>
      <c r="BX111" s="447">
        <v>74</v>
      </c>
      <c r="BY111" s="447">
        <v>234</v>
      </c>
      <c r="BZ111" s="447">
        <v>221</v>
      </c>
      <c r="CA111" s="449">
        <v>594</v>
      </c>
    </row>
    <row r="112" spans="1:79" ht="15" customHeight="1" x14ac:dyDescent="0.15">
      <c r="A112" s="450" t="str">
        <f t="shared" si="1"/>
        <v>69</v>
      </c>
      <c r="B112" s="442" t="s">
        <v>1034</v>
      </c>
      <c r="C112" s="443"/>
      <c r="D112" s="444"/>
      <c r="E112" s="445" t="s">
        <v>8</v>
      </c>
      <c r="F112" s="446"/>
      <c r="G112" s="447">
        <v>40448</v>
      </c>
      <c r="H112" s="451">
        <v>22249</v>
      </c>
      <c r="I112" s="447">
        <v>786015</v>
      </c>
      <c r="J112" s="447">
        <v>497138</v>
      </c>
      <c r="K112" s="447">
        <v>254237</v>
      </c>
      <c r="L112" s="447">
        <v>169827</v>
      </c>
      <c r="M112" s="447">
        <v>166239</v>
      </c>
      <c r="N112" s="447">
        <v>3588</v>
      </c>
      <c r="O112" s="447">
        <v>84410</v>
      </c>
      <c r="P112" s="447">
        <v>1203</v>
      </c>
      <c r="Q112" s="447">
        <v>51889</v>
      </c>
      <c r="R112" s="449">
        <v>51024</v>
      </c>
      <c r="S112" s="447">
        <v>865</v>
      </c>
      <c r="T112" s="447">
        <v>30663</v>
      </c>
      <c r="U112" s="447">
        <v>19308</v>
      </c>
      <c r="V112" s="447">
        <v>11355</v>
      </c>
      <c r="W112" s="447">
        <v>655</v>
      </c>
      <c r="X112" s="447">
        <v>242901</v>
      </c>
      <c r="Y112" s="447">
        <v>3506</v>
      </c>
      <c r="Z112" s="447">
        <v>227</v>
      </c>
      <c r="AA112" s="447">
        <v>3279</v>
      </c>
      <c r="AB112" s="449">
        <v>239395</v>
      </c>
      <c r="AC112" s="447">
        <v>4877</v>
      </c>
      <c r="AD112" s="447">
        <v>10697</v>
      </c>
      <c r="AE112" s="447">
        <v>9426</v>
      </c>
      <c r="AF112" s="447">
        <v>19800</v>
      </c>
      <c r="AG112" s="447">
        <v>46734</v>
      </c>
      <c r="AH112" s="447">
        <v>43745</v>
      </c>
      <c r="AI112" s="447">
        <v>95790</v>
      </c>
      <c r="AJ112" s="447">
        <v>8326</v>
      </c>
      <c r="AK112" s="447">
        <v>151229</v>
      </c>
      <c r="AL112" s="447">
        <v>137648</v>
      </c>
      <c r="AM112" s="449">
        <v>62514</v>
      </c>
      <c r="AN112" s="447">
        <v>37824</v>
      </c>
      <c r="AO112" s="447">
        <v>37749</v>
      </c>
      <c r="AP112" s="447">
        <v>27023</v>
      </c>
      <c r="AQ112" s="447">
        <v>12892</v>
      </c>
      <c r="AR112" s="447">
        <v>458</v>
      </c>
      <c r="AS112" s="447">
        <v>2237</v>
      </c>
      <c r="AT112" s="447">
        <v>11003</v>
      </c>
      <c r="AU112" s="447">
        <v>372</v>
      </c>
      <c r="AV112" s="447">
        <v>2</v>
      </c>
      <c r="AW112" s="449">
        <v>59</v>
      </c>
      <c r="AX112" s="447">
        <v>10726</v>
      </c>
      <c r="AY112" s="447">
        <v>10173</v>
      </c>
      <c r="AZ112" s="447">
        <v>9451</v>
      </c>
      <c r="BA112" s="447">
        <v>415</v>
      </c>
      <c r="BB112" s="447">
        <v>214</v>
      </c>
      <c r="BC112" s="447">
        <v>93</v>
      </c>
      <c r="BD112" s="447">
        <v>553</v>
      </c>
      <c r="BE112" s="447">
        <v>441</v>
      </c>
      <c r="BF112" s="447">
        <v>112</v>
      </c>
      <c r="BG112" s="449">
        <v>75</v>
      </c>
      <c r="BH112" s="447">
        <v>24634</v>
      </c>
      <c r="BI112" s="447">
        <v>5586</v>
      </c>
      <c r="BJ112" s="447">
        <v>2454</v>
      </c>
      <c r="BK112" s="447">
        <v>1588</v>
      </c>
      <c r="BL112" s="447">
        <v>329</v>
      </c>
      <c r="BM112" s="447">
        <v>1215</v>
      </c>
      <c r="BN112" s="447">
        <v>8089</v>
      </c>
      <c r="BO112" s="447">
        <v>6478</v>
      </c>
      <c r="BP112" s="447">
        <v>616</v>
      </c>
      <c r="BQ112" s="449">
        <v>488</v>
      </c>
      <c r="BR112" s="447">
        <v>234</v>
      </c>
      <c r="BS112" s="447">
        <v>3143</v>
      </c>
      <c r="BT112" s="447">
        <v>56</v>
      </c>
      <c r="BU112" s="447">
        <v>75134</v>
      </c>
      <c r="BV112" s="447">
        <v>17542</v>
      </c>
      <c r="BW112" s="447">
        <v>10616</v>
      </c>
      <c r="BX112" s="447">
        <v>2358</v>
      </c>
      <c r="BY112" s="447">
        <v>10822</v>
      </c>
      <c r="BZ112" s="447">
        <v>11427</v>
      </c>
      <c r="CA112" s="449">
        <v>22369</v>
      </c>
    </row>
    <row r="113" spans="1:79" ht="15" customHeight="1" x14ac:dyDescent="0.15">
      <c r="A113" s="450" t="str">
        <f t="shared" si="1"/>
        <v>70</v>
      </c>
      <c r="B113" s="442" t="s">
        <v>1035</v>
      </c>
      <c r="C113" s="443"/>
      <c r="D113" s="444"/>
      <c r="E113" s="445" t="s">
        <v>10</v>
      </c>
      <c r="F113" s="446"/>
      <c r="G113" s="447">
        <v>1101286</v>
      </c>
      <c r="H113" s="451">
        <v>998019</v>
      </c>
      <c r="I113" s="447">
        <v>30232212</v>
      </c>
      <c r="J113" s="447">
        <v>15877275</v>
      </c>
      <c r="K113" s="447">
        <v>8759477</v>
      </c>
      <c r="L113" s="447">
        <v>4591585</v>
      </c>
      <c r="M113" s="447">
        <v>4436651</v>
      </c>
      <c r="N113" s="447">
        <v>154934</v>
      </c>
      <c r="O113" s="447">
        <v>4167892</v>
      </c>
      <c r="P113" s="447">
        <v>52777</v>
      </c>
      <c r="Q113" s="447">
        <v>2169846</v>
      </c>
      <c r="R113" s="449">
        <v>2123942</v>
      </c>
      <c r="S113" s="447">
        <v>45904</v>
      </c>
      <c r="T113" s="447">
        <v>1900947</v>
      </c>
      <c r="U113" s="447">
        <v>718624</v>
      </c>
      <c r="V113" s="447">
        <v>1182323</v>
      </c>
      <c r="W113" s="447">
        <v>44322</v>
      </c>
      <c r="X113" s="447">
        <v>7117798</v>
      </c>
      <c r="Y113" s="447">
        <v>385109</v>
      </c>
      <c r="Z113" s="447">
        <v>30201</v>
      </c>
      <c r="AA113" s="447">
        <v>354908</v>
      </c>
      <c r="AB113" s="449">
        <v>6732689</v>
      </c>
      <c r="AC113" s="447">
        <v>68468</v>
      </c>
      <c r="AD113" s="447">
        <v>331841</v>
      </c>
      <c r="AE113" s="447">
        <v>169689</v>
      </c>
      <c r="AF113" s="447">
        <v>447726</v>
      </c>
      <c r="AG113" s="447">
        <v>1435299</v>
      </c>
      <c r="AH113" s="447">
        <v>1205083</v>
      </c>
      <c r="AI113" s="447">
        <v>2980789</v>
      </c>
      <c r="AJ113" s="447">
        <v>93794</v>
      </c>
      <c r="AK113" s="447">
        <v>4117820</v>
      </c>
      <c r="AL113" s="447">
        <v>10237117</v>
      </c>
      <c r="AM113" s="449">
        <v>6242161</v>
      </c>
      <c r="AN113" s="447">
        <v>3234867</v>
      </c>
      <c r="AO113" s="447">
        <v>3141147</v>
      </c>
      <c r="AP113" s="447">
        <v>2504192</v>
      </c>
      <c r="AQ113" s="447">
        <v>1115388</v>
      </c>
      <c r="AR113" s="447">
        <v>72147</v>
      </c>
      <c r="AS113" s="447">
        <v>244365</v>
      </c>
      <c r="AT113" s="447">
        <v>835205</v>
      </c>
      <c r="AU113" s="447">
        <v>220020</v>
      </c>
      <c r="AV113" s="447">
        <v>6100</v>
      </c>
      <c r="AW113" s="449">
        <v>10967</v>
      </c>
      <c r="AX113" s="447">
        <v>636955</v>
      </c>
      <c r="AY113" s="447">
        <v>583655</v>
      </c>
      <c r="AZ113" s="447">
        <v>464381</v>
      </c>
      <c r="BA113" s="447">
        <v>61863</v>
      </c>
      <c r="BB113" s="447">
        <v>48794</v>
      </c>
      <c r="BC113" s="447">
        <v>8617</v>
      </c>
      <c r="BD113" s="447">
        <v>53300</v>
      </c>
      <c r="BE113" s="447">
        <v>42915</v>
      </c>
      <c r="BF113" s="447">
        <v>10385</v>
      </c>
      <c r="BG113" s="449">
        <v>93720</v>
      </c>
      <c r="BH113" s="447">
        <v>2533410</v>
      </c>
      <c r="BI113" s="447">
        <v>874334</v>
      </c>
      <c r="BJ113" s="447">
        <v>492905</v>
      </c>
      <c r="BK113" s="447">
        <v>134117</v>
      </c>
      <c r="BL113" s="447">
        <v>37658</v>
      </c>
      <c r="BM113" s="447">
        <v>209654</v>
      </c>
      <c r="BN113" s="447">
        <v>737185</v>
      </c>
      <c r="BO113" s="447">
        <v>284102</v>
      </c>
      <c r="BP113" s="447">
        <v>60269</v>
      </c>
      <c r="BQ113" s="449">
        <v>94519</v>
      </c>
      <c r="BR113" s="447">
        <v>200847</v>
      </c>
      <c r="BS113" s="447">
        <v>282154</v>
      </c>
      <c r="BT113" s="447">
        <v>473884</v>
      </c>
      <c r="BU113" s="447">
        <v>3994956</v>
      </c>
      <c r="BV113" s="447">
        <v>831432</v>
      </c>
      <c r="BW113" s="447">
        <v>334713</v>
      </c>
      <c r="BX113" s="447">
        <v>71410</v>
      </c>
      <c r="BY113" s="447">
        <v>724278</v>
      </c>
      <c r="BZ113" s="447">
        <v>479839</v>
      </c>
      <c r="CA113" s="449">
        <v>1553284</v>
      </c>
    </row>
    <row r="114" spans="1:79" ht="15" customHeight="1" x14ac:dyDescent="0.15">
      <c r="A114" s="450" t="str">
        <f t="shared" si="1"/>
        <v>71</v>
      </c>
      <c r="B114" s="442" t="s">
        <v>1036</v>
      </c>
      <c r="C114" s="443"/>
      <c r="D114" s="444"/>
      <c r="E114" s="445" t="s">
        <v>13</v>
      </c>
      <c r="F114" s="446"/>
      <c r="G114" s="447">
        <v>31420</v>
      </c>
      <c r="H114" s="451">
        <v>17451</v>
      </c>
      <c r="I114" s="447">
        <v>1196129</v>
      </c>
      <c r="J114" s="447">
        <v>719800</v>
      </c>
      <c r="K114" s="447">
        <v>425616</v>
      </c>
      <c r="L114" s="447">
        <v>240330</v>
      </c>
      <c r="M114" s="447">
        <v>234224</v>
      </c>
      <c r="N114" s="447">
        <v>6106</v>
      </c>
      <c r="O114" s="447">
        <v>185286</v>
      </c>
      <c r="P114" s="447">
        <v>3096</v>
      </c>
      <c r="Q114" s="447">
        <v>114958</v>
      </c>
      <c r="R114" s="449">
        <v>113289</v>
      </c>
      <c r="S114" s="447">
        <v>1669</v>
      </c>
      <c r="T114" s="447">
        <v>65732</v>
      </c>
      <c r="U114" s="447">
        <v>33457</v>
      </c>
      <c r="V114" s="447">
        <v>32275</v>
      </c>
      <c r="W114" s="447">
        <v>1500</v>
      </c>
      <c r="X114" s="447">
        <v>294184</v>
      </c>
      <c r="Y114" s="447">
        <v>17063</v>
      </c>
      <c r="Z114" s="447">
        <v>1106</v>
      </c>
      <c r="AA114" s="447">
        <v>15957</v>
      </c>
      <c r="AB114" s="449">
        <v>277121</v>
      </c>
      <c r="AC114" s="447">
        <v>3940</v>
      </c>
      <c r="AD114" s="447">
        <v>13361</v>
      </c>
      <c r="AE114" s="447">
        <v>6230</v>
      </c>
      <c r="AF114" s="447">
        <v>26051</v>
      </c>
      <c r="AG114" s="447">
        <v>62772</v>
      </c>
      <c r="AH114" s="447">
        <v>45117</v>
      </c>
      <c r="AI114" s="447">
        <v>116356</v>
      </c>
      <c r="AJ114" s="447">
        <v>3294</v>
      </c>
      <c r="AK114" s="447">
        <v>117482</v>
      </c>
      <c r="AL114" s="447">
        <v>358847</v>
      </c>
      <c r="AM114" s="449">
        <v>253113</v>
      </c>
      <c r="AN114" s="447">
        <v>138830</v>
      </c>
      <c r="AO114" s="447">
        <v>135108</v>
      </c>
      <c r="AP114" s="447">
        <v>114157</v>
      </c>
      <c r="AQ114" s="447">
        <v>52790</v>
      </c>
      <c r="AR114" s="447">
        <v>2519</v>
      </c>
      <c r="AS114" s="447">
        <v>6767</v>
      </c>
      <c r="AT114" s="447">
        <v>42882</v>
      </c>
      <c r="AU114" s="447">
        <v>8677</v>
      </c>
      <c r="AV114" s="447">
        <v>158</v>
      </c>
      <c r="AW114" s="449">
        <v>364</v>
      </c>
      <c r="AX114" s="447">
        <v>20951</v>
      </c>
      <c r="AY114" s="447">
        <v>18685</v>
      </c>
      <c r="AZ114" s="447">
        <v>14987</v>
      </c>
      <c r="BA114" s="447">
        <v>2082</v>
      </c>
      <c r="BB114" s="447">
        <v>1251</v>
      </c>
      <c r="BC114" s="447">
        <v>365</v>
      </c>
      <c r="BD114" s="447">
        <v>2266</v>
      </c>
      <c r="BE114" s="447">
        <v>1823</v>
      </c>
      <c r="BF114" s="447">
        <v>443</v>
      </c>
      <c r="BG114" s="449">
        <v>3722</v>
      </c>
      <c r="BH114" s="447">
        <v>104279</v>
      </c>
      <c r="BI114" s="447">
        <v>36369</v>
      </c>
      <c r="BJ114" s="447">
        <v>22904</v>
      </c>
      <c r="BK114" s="447">
        <v>4576</v>
      </c>
      <c r="BL114" s="447">
        <v>1716</v>
      </c>
      <c r="BM114" s="447">
        <v>7173</v>
      </c>
      <c r="BN114" s="447">
        <v>29670</v>
      </c>
      <c r="BO114" s="447">
        <v>13847</v>
      </c>
      <c r="BP114" s="447">
        <v>1836</v>
      </c>
      <c r="BQ114" s="449">
        <v>2551</v>
      </c>
      <c r="BR114" s="447">
        <v>10177</v>
      </c>
      <c r="BS114" s="447">
        <v>9829</v>
      </c>
      <c r="BT114" s="447">
        <v>10004</v>
      </c>
      <c r="BU114" s="447">
        <v>105734</v>
      </c>
      <c r="BV114" s="447">
        <v>25883</v>
      </c>
      <c r="BW114" s="447">
        <v>9151</v>
      </c>
      <c r="BX114" s="447">
        <v>3137</v>
      </c>
      <c r="BY114" s="447">
        <v>11557</v>
      </c>
      <c r="BZ114" s="447">
        <v>14169</v>
      </c>
      <c r="CA114" s="449">
        <v>41837</v>
      </c>
    </row>
    <row r="115" spans="1:79" ht="24" customHeight="1" x14ac:dyDescent="0.15">
      <c r="A115" s="450" t="str">
        <f t="shared" si="1"/>
        <v>91</v>
      </c>
      <c r="B115" s="442" t="s">
        <v>1037</v>
      </c>
      <c r="C115" s="443"/>
      <c r="D115" s="444"/>
      <c r="E115" s="445" t="s">
        <v>14</v>
      </c>
      <c r="F115" s="446"/>
      <c r="G115" s="447">
        <v>679318</v>
      </c>
      <c r="H115" s="451">
        <v>516793</v>
      </c>
      <c r="I115" s="447">
        <v>20065431</v>
      </c>
      <c r="J115" s="447">
        <v>9822294</v>
      </c>
      <c r="K115" s="447">
        <v>5560777</v>
      </c>
      <c r="L115" s="447">
        <v>3176458</v>
      </c>
      <c r="M115" s="447">
        <v>3108325</v>
      </c>
      <c r="N115" s="447">
        <v>68133</v>
      </c>
      <c r="O115" s="447">
        <v>2384319</v>
      </c>
      <c r="P115" s="447">
        <v>34528</v>
      </c>
      <c r="Q115" s="447">
        <v>1508883</v>
      </c>
      <c r="R115" s="449">
        <v>1487936</v>
      </c>
      <c r="S115" s="447">
        <v>20947</v>
      </c>
      <c r="T115" s="447">
        <v>820914</v>
      </c>
      <c r="U115" s="447">
        <v>353979</v>
      </c>
      <c r="V115" s="447">
        <v>466935</v>
      </c>
      <c r="W115" s="447">
        <v>19994</v>
      </c>
      <c r="X115" s="447">
        <v>4261517</v>
      </c>
      <c r="Y115" s="447">
        <v>302289</v>
      </c>
      <c r="Z115" s="447">
        <v>21991</v>
      </c>
      <c r="AA115" s="447">
        <v>280298</v>
      </c>
      <c r="AB115" s="449">
        <v>3959228</v>
      </c>
      <c r="AC115" s="447">
        <v>32450</v>
      </c>
      <c r="AD115" s="447">
        <v>307303</v>
      </c>
      <c r="AE115" s="447">
        <v>85759</v>
      </c>
      <c r="AF115" s="447">
        <v>274942</v>
      </c>
      <c r="AG115" s="447">
        <v>546242</v>
      </c>
      <c r="AH115" s="447">
        <v>925635</v>
      </c>
      <c r="AI115" s="447">
        <v>1737668</v>
      </c>
      <c r="AJ115" s="447">
        <v>49229</v>
      </c>
      <c r="AK115" s="447">
        <v>2540093</v>
      </c>
      <c r="AL115" s="447">
        <v>7703044</v>
      </c>
      <c r="AM115" s="449">
        <v>4160754</v>
      </c>
      <c r="AN115" s="447">
        <v>2166251</v>
      </c>
      <c r="AO115" s="447">
        <v>2095354</v>
      </c>
      <c r="AP115" s="447">
        <v>1696539</v>
      </c>
      <c r="AQ115" s="447">
        <v>708072</v>
      </c>
      <c r="AR115" s="447">
        <v>26400</v>
      </c>
      <c r="AS115" s="447">
        <v>134503</v>
      </c>
      <c r="AT115" s="447">
        <v>667089</v>
      </c>
      <c r="AU115" s="447">
        <v>152041</v>
      </c>
      <c r="AV115" s="447">
        <v>2540</v>
      </c>
      <c r="AW115" s="449">
        <v>5894</v>
      </c>
      <c r="AX115" s="447">
        <v>398815</v>
      </c>
      <c r="AY115" s="447">
        <v>360071</v>
      </c>
      <c r="AZ115" s="447">
        <v>298226</v>
      </c>
      <c r="BA115" s="447">
        <v>36444</v>
      </c>
      <c r="BB115" s="447">
        <v>15783</v>
      </c>
      <c r="BC115" s="447">
        <v>9618</v>
      </c>
      <c r="BD115" s="447">
        <v>38744</v>
      </c>
      <c r="BE115" s="447">
        <v>30127</v>
      </c>
      <c r="BF115" s="447">
        <v>8617</v>
      </c>
      <c r="BG115" s="449">
        <v>70897</v>
      </c>
      <c r="BH115" s="447">
        <v>1624119</v>
      </c>
      <c r="BI115" s="447">
        <v>484473</v>
      </c>
      <c r="BJ115" s="447">
        <v>297137</v>
      </c>
      <c r="BK115" s="447">
        <v>81599</v>
      </c>
      <c r="BL115" s="447">
        <v>20790</v>
      </c>
      <c r="BM115" s="447">
        <v>84947</v>
      </c>
      <c r="BN115" s="447">
        <v>471130</v>
      </c>
      <c r="BO115" s="447">
        <v>173227</v>
      </c>
      <c r="BP115" s="447">
        <v>38718</v>
      </c>
      <c r="BQ115" s="449">
        <v>103524</v>
      </c>
      <c r="BR115" s="447">
        <v>89427</v>
      </c>
      <c r="BS115" s="447">
        <v>263620</v>
      </c>
      <c r="BT115" s="447">
        <v>370384</v>
      </c>
      <c r="BU115" s="447">
        <v>3542290</v>
      </c>
      <c r="BV115" s="447">
        <v>790626</v>
      </c>
      <c r="BW115" s="447">
        <v>390379</v>
      </c>
      <c r="BX115" s="447">
        <v>83198</v>
      </c>
      <c r="BY115" s="447">
        <v>414893</v>
      </c>
      <c r="BZ115" s="447">
        <v>697927</v>
      </c>
      <c r="CA115" s="449">
        <v>1165267</v>
      </c>
    </row>
    <row r="116" spans="1:79" ht="15" customHeight="1" x14ac:dyDescent="0.15">
      <c r="A116" s="450" t="str">
        <f t="shared" si="1"/>
        <v>92</v>
      </c>
      <c r="B116" s="442" t="s">
        <v>1038</v>
      </c>
      <c r="C116" s="443"/>
      <c r="D116" s="444"/>
      <c r="E116" s="445" t="s">
        <v>15</v>
      </c>
      <c r="F116" s="446"/>
      <c r="G116" s="447">
        <v>72783</v>
      </c>
      <c r="H116" s="451">
        <v>47816</v>
      </c>
      <c r="I116" s="447">
        <v>1586091</v>
      </c>
      <c r="J116" s="447">
        <v>935407</v>
      </c>
      <c r="K116" s="447">
        <v>490314</v>
      </c>
      <c r="L116" s="447">
        <v>304843</v>
      </c>
      <c r="M116" s="447">
        <v>294779</v>
      </c>
      <c r="N116" s="447">
        <v>10064</v>
      </c>
      <c r="O116" s="447">
        <v>185471</v>
      </c>
      <c r="P116" s="447">
        <v>4302</v>
      </c>
      <c r="Q116" s="447">
        <v>40450</v>
      </c>
      <c r="R116" s="449">
        <v>37549</v>
      </c>
      <c r="S116" s="447">
        <v>2901</v>
      </c>
      <c r="T116" s="447">
        <v>140292</v>
      </c>
      <c r="U116" s="447">
        <v>10076</v>
      </c>
      <c r="V116" s="447">
        <v>130216</v>
      </c>
      <c r="W116" s="447">
        <v>427</v>
      </c>
      <c r="X116" s="447">
        <v>445093</v>
      </c>
      <c r="Y116" s="447">
        <v>15621</v>
      </c>
      <c r="Z116" s="447">
        <v>52</v>
      </c>
      <c r="AA116" s="447">
        <v>15569</v>
      </c>
      <c r="AB116" s="449">
        <v>429472</v>
      </c>
      <c r="AC116" s="447">
        <v>1512</v>
      </c>
      <c r="AD116" s="447">
        <v>40335</v>
      </c>
      <c r="AE116" s="447">
        <v>22612</v>
      </c>
      <c r="AF116" s="447">
        <v>17901</v>
      </c>
      <c r="AG116" s="447">
        <v>172133</v>
      </c>
      <c r="AH116" s="447">
        <v>39804</v>
      </c>
      <c r="AI116" s="447">
        <v>119605</v>
      </c>
      <c r="AJ116" s="447">
        <v>15570</v>
      </c>
      <c r="AK116" s="447">
        <v>272144</v>
      </c>
      <c r="AL116" s="447">
        <v>378540</v>
      </c>
      <c r="AM116" s="449">
        <v>205454</v>
      </c>
      <c r="AN116" s="447">
        <v>67919</v>
      </c>
      <c r="AO116" s="447">
        <v>66698</v>
      </c>
      <c r="AP116" s="447">
        <v>57304</v>
      </c>
      <c r="AQ116" s="447">
        <v>25919</v>
      </c>
      <c r="AR116" s="447">
        <v>1209</v>
      </c>
      <c r="AS116" s="447">
        <v>3557</v>
      </c>
      <c r="AT116" s="447">
        <v>20677</v>
      </c>
      <c r="AU116" s="447">
        <v>5606</v>
      </c>
      <c r="AV116" s="447">
        <v>104</v>
      </c>
      <c r="AW116" s="449">
        <v>232</v>
      </c>
      <c r="AX116" s="447">
        <v>9394</v>
      </c>
      <c r="AY116" s="447">
        <v>8314</v>
      </c>
      <c r="AZ116" s="447">
        <v>6596</v>
      </c>
      <c r="BA116" s="447">
        <v>919</v>
      </c>
      <c r="BB116" s="447">
        <v>637</v>
      </c>
      <c r="BC116" s="447">
        <v>162</v>
      </c>
      <c r="BD116" s="447">
        <v>1080</v>
      </c>
      <c r="BE116" s="447">
        <v>878</v>
      </c>
      <c r="BF116" s="447">
        <v>202</v>
      </c>
      <c r="BG116" s="449">
        <v>1221</v>
      </c>
      <c r="BH116" s="447">
        <v>133792</v>
      </c>
      <c r="BI116" s="447">
        <v>42719</v>
      </c>
      <c r="BJ116" s="447">
        <v>26759</v>
      </c>
      <c r="BK116" s="447">
        <v>5149</v>
      </c>
      <c r="BL116" s="447">
        <v>2157</v>
      </c>
      <c r="BM116" s="447">
        <v>8654</v>
      </c>
      <c r="BN116" s="447">
        <v>46431</v>
      </c>
      <c r="BO116" s="447">
        <v>17114</v>
      </c>
      <c r="BP116" s="447">
        <v>2403</v>
      </c>
      <c r="BQ116" s="449">
        <v>4161</v>
      </c>
      <c r="BR116" s="447">
        <v>5885</v>
      </c>
      <c r="BS116" s="447">
        <v>15079</v>
      </c>
      <c r="BT116" s="447">
        <v>3743</v>
      </c>
      <c r="BU116" s="447">
        <v>173086</v>
      </c>
      <c r="BV116" s="447">
        <v>16346</v>
      </c>
      <c r="BW116" s="447">
        <v>2445</v>
      </c>
      <c r="BX116" s="447">
        <v>1130</v>
      </c>
      <c r="BY116" s="447">
        <v>27363</v>
      </c>
      <c r="BZ116" s="447">
        <v>27361</v>
      </c>
      <c r="CA116" s="449">
        <v>98441</v>
      </c>
    </row>
    <row r="117" spans="1:79" ht="15" customHeight="1" x14ac:dyDescent="0.15">
      <c r="A117" s="450" t="str">
        <f t="shared" si="1"/>
        <v>93</v>
      </c>
      <c r="B117" s="442" t="s">
        <v>1039</v>
      </c>
      <c r="C117" s="443"/>
      <c r="D117" s="444"/>
      <c r="E117" s="445" t="s">
        <v>16</v>
      </c>
      <c r="F117" s="446"/>
      <c r="G117" s="447">
        <v>45834</v>
      </c>
      <c r="H117" s="451">
        <v>63979</v>
      </c>
      <c r="I117" s="447">
        <v>2227175</v>
      </c>
      <c r="J117" s="447">
        <v>809789</v>
      </c>
      <c r="K117" s="447">
        <v>422464</v>
      </c>
      <c r="L117" s="447">
        <v>226432</v>
      </c>
      <c r="M117" s="447">
        <v>221608</v>
      </c>
      <c r="N117" s="447">
        <v>4824</v>
      </c>
      <c r="O117" s="447">
        <v>196032</v>
      </c>
      <c r="P117" s="447">
        <v>3354</v>
      </c>
      <c r="Q117" s="447">
        <v>125651</v>
      </c>
      <c r="R117" s="449">
        <v>124257</v>
      </c>
      <c r="S117" s="447">
        <v>1394</v>
      </c>
      <c r="T117" s="447">
        <v>64988</v>
      </c>
      <c r="U117" s="447">
        <v>31449</v>
      </c>
      <c r="V117" s="447">
        <v>33539</v>
      </c>
      <c r="W117" s="447">
        <v>2039</v>
      </c>
      <c r="X117" s="447">
        <v>387325</v>
      </c>
      <c r="Y117" s="447">
        <v>21172</v>
      </c>
      <c r="Z117" s="447">
        <v>2008</v>
      </c>
      <c r="AA117" s="447">
        <v>19164</v>
      </c>
      <c r="AB117" s="449">
        <v>366153</v>
      </c>
      <c r="AC117" s="447">
        <v>4400</v>
      </c>
      <c r="AD117" s="447">
        <v>18835</v>
      </c>
      <c r="AE117" s="447">
        <v>12956</v>
      </c>
      <c r="AF117" s="447">
        <v>28858</v>
      </c>
      <c r="AG117" s="447">
        <v>75977</v>
      </c>
      <c r="AH117" s="447">
        <v>73505</v>
      </c>
      <c r="AI117" s="447">
        <v>146833</v>
      </c>
      <c r="AJ117" s="447">
        <v>4789</v>
      </c>
      <c r="AK117" s="447">
        <v>171377</v>
      </c>
      <c r="AL117" s="447">
        <v>1246009</v>
      </c>
      <c r="AM117" s="449">
        <v>914649</v>
      </c>
      <c r="AN117" s="447">
        <v>450527</v>
      </c>
      <c r="AO117" s="447">
        <v>444081</v>
      </c>
      <c r="AP117" s="447">
        <v>356904</v>
      </c>
      <c r="AQ117" s="447">
        <v>236125</v>
      </c>
      <c r="AR117" s="447">
        <v>3870</v>
      </c>
      <c r="AS117" s="447">
        <v>18476</v>
      </c>
      <c r="AT117" s="447">
        <v>64806</v>
      </c>
      <c r="AU117" s="447">
        <v>32493</v>
      </c>
      <c r="AV117" s="447">
        <v>295</v>
      </c>
      <c r="AW117" s="449">
        <v>839</v>
      </c>
      <c r="AX117" s="447">
        <v>87177</v>
      </c>
      <c r="AY117" s="447">
        <v>80458</v>
      </c>
      <c r="AZ117" s="447">
        <v>76643</v>
      </c>
      <c r="BA117" s="447">
        <v>950</v>
      </c>
      <c r="BB117" s="447">
        <v>2287</v>
      </c>
      <c r="BC117" s="447">
        <v>578</v>
      </c>
      <c r="BD117" s="447">
        <v>6719</v>
      </c>
      <c r="BE117" s="447">
        <v>5470</v>
      </c>
      <c r="BF117" s="447">
        <v>1249</v>
      </c>
      <c r="BG117" s="449">
        <v>6446</v>
      </c>
      <c r="BH117" s="447">
        <v>398974</v>
      </c>
      <c r="BI117" s="447">
        <v>116662</v>
      </c>
      <c r="BJ117" s="447">
        <v>85405</v>
      </c>
      <c r="BK117" s="447">
        <v>15778</v>
      </c>
      <c r="BL117" s="447">
        <v>4854</v>
      </c>
      <c r="BM117" s="447">
        <v>10625</v>
      </c>
      <c r="BN117" s="447">
        <v>80633</v>
      </c>
      <c r="BO117" s="447">
        <v>111781</v>
      </c>
      <c r="BP117" s="447">
        <v>10052</v>
      </c>
      <c r="BQ117" s="449">
        <v>22626</v>
      </c>
      <c r="BR117" s="447">
        <v>3978</v>
      </c>
      <c r="BS117" s="447">
        <v>53242</v>
      </c>
      <c r="BT117" s="447">
        <v>65148</v>
      </c>
      <c r="BU117" s="447">
        <v>331360</v>
      </c>
      <c r="BV117" s="447">
        <v>116840</v>
      </c>
      <c r="BW117" s="447">
        <v>59322</v>
      </c>
      <c r="BX117" s="447">
        <v>6614</v>
      </c>
      <c r="BY117" s="447">
        <v>35883</v>
      </c>
      <c r="BZ117" s="447">
        <v>37256</v>
      </c>
      <c r="CA117" s="449">
        <v>75445</v>
      </c>
    </row>
    <row r="118" spans="1:79" ht="15" customHeight="1" x14ac:dyDescent="0.15">
      <c r="A118" s="450" t="str">
        <f t="shared" si="1"/>
        <v>93</v>
      </c>
      <c r="B118" s="442" t="s">
        <v>1040</v>
      </c>
      <c r="C118" s="443"/>
      <c r="D118" s="444"/>
      <c r="E118" s="445" t="s">
        <v>1041</v>
      </c>
      <c r="F118" s="446"/>
      <c r="G118" s="447">
        <v>0</v>
      </c>
      <c r="H118" s="451">
        <v>0</v>
      </c>
      <c r="I118" s="447">
        <v>0</v>
      </c>
      <c r="J118" s="447">
        <v>0</v>
      </c>
      <c r="K118" s="447">
        <v>0</v>
      </c>
      <c r="L118" s="447">
        <v>0</v>
      </c>
      <c r="M118" s="447">
        <v>0</v>
      </c>
      <c r="N118" s="447">
        <v>0</v>
      </c>
      <c r="O118" s="447">
        <v>0</v>
      </c>
      <c r="P118" s="447">
        <v>0</v>
      </c>
      <c r="Q118" s="447">
        <v>0</v>
      </c>
      <c r="R118" s="449">
        <v>0</v>
      </c>
      <c r="S118" s="447">
        <v>0</v>
      </c>
      <c r="T118" s="447">
        <v>0</v>
      </c>
      <c r="U118" s="447">
        <v>0</v>
      </c>
      <c r="V118" s="447">
        <v>0</v>
      </c>
      <c r="W118" s="447">
        <v>0</v>
      </c>
      <c r="X118" s="447">
        <v>0</v>
      </c>
      <c r="Y118" s="447">
        <v>0</v>
      </c>
      <c r="Z118" s="447">
        <v>0</v>
      </c>
      <c r="AA118" s="447">
        <v>0</v>
      </c>
      <c r="AB118" s="449">
        <v>0</v>
      </c>
      <c r="AC118" s="447">
        <v>0</v>
      </c>
      <c r="AD118" s="447">
        <v>0</v>
      </c>
      <c r="AE118" s="447">
        <v>0</v>
      </c>
      <c r="AF118" s="447">
        <v>0</v>
      </c>
      <c r="AG118" s="447">
        <v>0</v>
      </c>
      <c r="AH118" s="447">
        <v>0</v>
      </c>
      <c r="AI118" s="447">
        <v>0</v>
      </c>
      <c r="AJ118" s="447">
        <v>0</v>
      </c>
      <c r="AK118" s="447">
        <v>0</v>
      </c>
      <c r="AL118" s="447">
        <v>0</v>
      </c>
      <c r="AM118" s="449">
        <v>0</v>
      </c>
      <c r="AN118" s="447">
        <v>0</v>
      </c>
      <c r="AO118" s="447">
        <v>0</v>
      </c>
      <c r="AP118" s="447">
        <v>0</v>
      </c>
      <c r="AQ118" s="447">
        <v>0</v>
      </c>
      <c r="AR118" s="447">
        <v>0</v>
      </c>
      <c r="AS118" s="447">
        <v>0</v>
      </c>
      <c r="AT118" s="447">
        <v>0</v>
      </c>
      <c r="AU118" s="447">
        <v>0</v>
      </c>
      <c r="AV118" s="447">
        <v>0</v>
      </c>
      <c r="AW118" s="449">
        <v>0</v>
      </c>
      <c r="AX118" s="447">
        <v>0</v>
      </c>
      <c r="AY118" s="447">
        <v>0</v>
      </c>
      <c r="AZ118" s="447">
        <v>0</v>
      </c>
      <c r="BA118" s="447">
        <v>0</v>
      </c>
      <c r="BB118" s="447">
        <v>0</v>
      </c>
      <c r="BC118" s="447">
        <v>0</v>
      </c>
      <c r="BD118" s="447">
        <v>0</v>
      </c>
      <c r="BE118" s="447">
        <v>0</v>
      </c>
      <c r="BF118" s="447">
        <v>0</v>
      </c>
      <c r="BG118" s="449">
        <v>0</v>
      </c>
      <c r="BH118" s="447">
        <v>0</v>
      </c>
      <c r="BI118" s="447">
        <v>0</v>
      </c>
      <c r="BJ118" s="447">
        <v>0</v>
      </c>
      <c r="BK118" s="447">
        <v>0</v>
      </c>
      <c r="BL118" s="447">
        <v>0</v>
      </c>
      <c r="BM118" s="447">
        <v>0</v>
      </c>
      <c r="BN118" s="447">
        <v>0</v>
      </c>
      <c r="BO118" s="447">
        <v>0</v>
      </c>
      <c r="BP118" s="447">
        <v>0</v>
      </c>
      <c r="BQ118" s="449">
        <v>0</v>
      </c>
      <c r="BR118" s="447">
        <v>0</v>
      </c>
      <c r="BS118" s="447">
        <v>0</v>
      </c>
      <c r="BT118" s="447">
        <v>0</v>
      </c>
      <c r="BU118" s="447">
        <v>0</v>
      </c>
      <c r="BV118" s="447">
        <v>0</v>
      </c>
      <c r="BW118" s="447">
        <v>0</v>
      </c>
      <c r="BX118" s="447">
        <v>0</v>
      </c>
      <c r="BY118" s="447">
        <v>0</v>
      </c>
      <c r="BZ118" s="447">
        <v>0</v>
      </c>
      <c r="CA118" s="449">
        <v>0</v>
      </c>
    </row>
    <row r="119" spans="1:79" ht="15" customHeight="1" x14ac:dyDescent="0.15">
      <c r="A119" s="450" t="str">
        <f t="shared" si="1"/>
        <v>94</v>
      </c>
      <c r="B119" s="442" t="s">
        <v>1042</v>
      </c>
      <c r="C119" s="443"/>
      <c r="D119" s="444"/>
      <c r="E119" s="445" t="s">
        <v>395</v>
      </c>
      <c r="F119" s="446"/>
      <c r="G119" s="447">
        <v>71050</v>
      </c>
      <c r="H119" s="451">
        <v>54041</v>
      </c>
      <c r="I119" s="447">
        <v>2121738</v>
      </c>
      <c r="J119" s="447">
        <v>1111847</v>
      </c>
      <c r="K119" s="447">
        <v>602700</v>
      </c>
      <c r="L119" s="447">
        <v>342645</v>
      </c>
      <c r="M119" s="447">
        <v>333445</v>
      </c>
      <c r="N119" s="447">
        <v>9200</v>
      </c>
      <c r="O119" s="447">
        <v>260055</v>
      </c>
      <c r="P119" s="447">
        <v>3545</v>
      </c>
      <c r="Q119" s="447">
        <v>148118</v>
      </c>
      <c r="R119" s="449">
        <v>145547</v>
      </c>
      <c r="S119" s="447">
        <v>2571</v>
      </c>
      <c r="T119" s="447">
        <v>105763</v>
      </c>
      <c r="U119" s="447">
        <v>41697</v>
      </c>
      <c r="V119" s="447">
        <v>64066</v>
      </c>
      <c r="W119" s="447">
        <v>2629</v>
      </c>
      <c r="X119" s="447">
        <v>509147</v>
      </c>
      <c r="Y119" s="447">
        <v>28081</v>
      </c>
      <c r="Z119" s="447">
        <v>2156</v>
      </c>
      <c r="AA119" s="447">
        <v>25925</v>
      </c>
      <c r="AB119" s="449">
        <v>481066</v>
      </c>
      <c r="AC119" s="447">
        <v>5579</v>
      </c>
      <c r="AD119" s="447">
        <v>24165</v>
      </c>
      <c r="AE119" s="447">
        <v>12308</v>
      </c>
      <c r="AF119" s="447">
        <v>35922</v>
      </c>
      <c r="AG119" s="447">
        <v>102604</v>
      </c>
      <c r="AH119" s="447">
        <v>85020</v>
      </c>
      <c r="AI119" s="447">
        <v>208689</v>
      </c>
      <c r="AJ119" s="447">
        <v>6779</v>
      </c>
      <c r="AK119" s="447">
        <v>265667</v>
      </c>
      <c r="AL119" s="447">
        <v>744224</v>
      </c>
      <c r="AM119" s="449">
        <v>503592</v>
      </c>
      <c r="AN119" s="447">
        <v>267766</v>
      </c>
      <c r="AO119" s="447">
        <v>262269</v>
      </c>
      <c r="AP119" s="447">
        <v>214275</v>
      </c>
      <c r="AQ119" s="447">
        <v>97376</v>
      </c>
      <c r="AR119" s="447">
        <v>4777</v>
      </c>
      <c r="AS119" s="447">
        <v>16700</v>
      </c>
      <c r="AT119" s="447">
        <v>73313</v>
      </c>
      <c r="AU119" s="447">
        <v>20801</v>
      </c>
      <c r="AV119" s="447">
        <v>387</v>
      </c>
      <c r="AW119" s="449">
        <v>921</v>
      </c>
      <c r="AX119" s="447">
        <v>47994</v>
      </c>
      <c r="AY119" s="447">
        <v>44010</v>
      </c>
      <c r="AZ119" s="447">
        <v>37047</v>
      </c>
      <c r="BA119" s="447">
        <v>3704</v>
      </c>
      <c r="BB119" s="447">
        <v>2457</v>
      </c>
      <c r="BC119" s="447">
        <v>802</v>
      </c>
      <c r="BD119" s="447">
        <v>3984</v>
      </c>
      <c r="BE119" s="447">
        <v>3223</v>
      </c>
      <c r="BF119" s="447">
        <v>761</v>
      </c>
      <c r="BG119" s="449">
        <v>5497</v>
      </c>
      <c r="BH119" s="447">
        <v>193396</v>
      </c>
      <c r="BI119" s="447">
        <v>59815</v>
      </c>
      <c r="BJ119" s="447">
        <v>35150</v>
      </c>
      <c r="BK119" s="447">
        <v>9570</v>
      </c>
      <c r="BL119" s="447">
        <v>2743</v>
      </c>
      <c r="BM119" s="447">
        <v>12352</v>
      </c>
      <c r="BN119" s="447">
        <v>69697</v>
      </c>
      <c r="BO119" s="447">
        <v>20800</v>
      </c>
      <c r="BP119" s="447">
        <v>3537</v>
      </c>
      <c r="BQ119" s="449">
        <v>8774</v>
      </c>
      <c r="BR119" s="447">
        <v>10767</v>
      </c>
      <c r="BS119" s="447">
        <v>20006</v>
      </c>
      <c r="BT119" s="447">
        <v>42430</v>
      </c>
      <c r="BU119" s="447">
        <v>240632</v>
      </c>
      <c r="BV119" s="447">
        <v>40589</v>
      </c>
      <c r="BW119" s="447">
        <v>26249</v>
      </c>
      <c r="BX119" s="447">
        <v>7408</v>
      </c>
      <c r="BY119" s="447">
        <v>34294</v>
      </c>
      <c r="BZ119" s="447">
        <v>28386</v>
      </c>
      <c r="CA119" s="449">
        <v>103706</v>
      </c>
    </row>
    <row r="120" spans="1:79" ht="24" customHeight="1" x14ac:dyDescent="0.15">
      <c r="A120" s="450" t="str">
        <f t="shared" si="1"/>
        <v>95</v>
      </c>
      <c r="B120" s="442" t="s">
        <v>1043</v>
      </c>
      <c r="C120" s="443"/>
      <c r="D120" s="444"/>
      <c r="E120" s="445" t="s">
        <v>17</v>
      </c>
      <c r="F120" s="446"/>
      <c r="G120" s="447">
        <v>0</v>
      </c>
      <c r="H120" s="451">
        <v>-410</v>
      </c>
      <c r="I120" s="447">
        <v>-291587</v>
      </c>
      <c r="J120" s="447">
        <v>-371</v>
      </c>
      <c r="K120" s="447">
        <v>-231</v>
      </c>
      <c r="L120" s="447">
        <v>-110</v>
      </c>
      <c r="M120" s="447">
        <v>-107</v>
      </c>
      <c r="N120" s="447">
        <v>-3</v>
      </c>
      <c r="O120" s="447">
        <v>-121</v>
      </c>
      <c r="P120" s="447">
        <v>-2</v>
      </c>
      <c r="Q120" s="447">
        <v>-72</v>
      </c>
      <c r="R120" s="449">
        <v>-71</v>
      </c>
      <c r="S120" s="447">
        <v>-1</v>
      </c>
      <c r="T120" s="447">
        <v>-46</v>
      </c>
      <c r="U120" s="447">
        <v>-18</v>
      </c>
      <c r="V120" s="447">
        <v>-28</v>
      </c>
      <c r="W120" s="447">
        <v>-1</v>
      </c>
      <c r="X120" s="447">
        <v>-140</v>
      </c>
      <c r="Y120" s="447">
        <v>-7</v>
      </c>
      <c r="Z120" s="447">
        <v>-1</v>
      </c>
      <c r="AA120" s="447">
        <v>-6</v>
      </c>
      <c r="AB120" s="449">
        <v>-133</v>
      </c>
      <c r="AC120" s="447">
        <v>-2</v>
      </c>
      <c r="AD120" s="447">
        <v>-7</v>
      </c>
      <c r="AE120" s="447">
        <v>-4</v>
      </c>
      <c r="AF120" s="447">
        <v>-10</v>
      </c>
      <c r="AG120" s="447">
        <v>-33</v>
      </c>
      <c r="AH120" s="447">
        <v>-22</v>
      </c>
      <c r="AI120" s="447">
        <v>-53</v>
      </c>
      <c r="AJ120" s="447">
        <v>-2</v>
      </c>
      <c r="AK120" s="447">
        <v>-1</v>
      </c>
      <c r="AL120" s="447">
        <v>-291215</v>
      </c>
      <c r="AM120" s="449">
        <v>-33509</v>
      </c>
      <c r="AN120" s="447">
        <v>-18046</v>
      </c>
      <c r="AO120" s="447">
        <v>-17716</v>
      </c>
      <c r="AP120" s="447">
        <v>-14628</v>
      </c>
      <c r="AQ120" s="447">
        <v>-7036</v>
      </c>
      <c r="AR120" s="447">
        <v>-253</v>
      </c>
      <c r="AS120" s="447">
        <v>-982</v>
      </c>
      <c r="AT120" s="447">
        <v>-4835</v>
      </c>
      <c r="AU120" s="447">
        <v>-1440</v>
      </c>
      <c r="AV120" s="447">
        <v>-22</v>
      </c>
      <c r="AW120" s="449">
        <v>-60</v>
      </c>
      <c r="AX120" s="447">
        <v>-3088</v>
      </c>
      <c r="AY120" s="447">
        <v>-2803</v>
      </c>
      <c r="AZ120" s="447">
        <v>-2438</v>
      </c>
      <c r="BA120" s="447">
        <v>-177</v>
      </c>
      <c r="BB120" s="447">
        <v>-124</v>
      </c>
      <c r="BC120" s="447">
        <v>-64</v>
      </c>
      <c r="BD120" s="447">
        <v>-285</v>
      </c>
      <c r="BE120" s="447">
        <v>-224</v>
      </c>
      <c r="BF120" s="447">
        <v>-61</v>
      </c>
      <c r="BG120" s="449">
        <v>-330</v>
      </c>
      <c r="BH120" s="447">
        <v>-14912</v>
      </c>
      <c r="BI120" s="447">
        <v>-5183</v>
      </c>
      <c r="BJ120" s="447">
        <v>-3382</v>
      </c>
      <c r="BK120" s="447">
        <v>-675</v>
      </c>
      <c r="BL120" s="447">
        <v>-221</v>
      </c>
      <c r="BM120" s="447">
        <v>-905</v>
      </c>
      <c r="BN120" s="447">
        <v>-4516</v>
      </c>
      <c r="BO120" s="447">
        <v>-2192</v>
      </c>
      <c r="BP120" s="447">
        <v>-253</v>
      </c>
      <c r="BQ120" s="449">
        <v>-784</v>
      </c>
      <c r="BR120" s="447">
        <v>-500</v>
      </c>
      <c r="BS120" s="447">
        <v>-1484</v>
      </c>
      <c r="BT120" s="447">
        <v>-551</v>
      </c>
      <c r="BU120" s="447">
        <v>-257706</v>
      </c>
      <c r="BV120" s="447">
        <v>-88218</v>
      </c>
      <c r="BW120" s="447">
        <v>-1518</v>
      </c>
      <c r="BX120" s="447">
        <v>-768</v>
      </c>
      <c r="BY120" s="447">
        <v>-39337</v>
      </c>
      <c r="BZ120" s="447">
        <v>-30960</v>
      </c>
      <c r="CA120" s="449">
        <v>-96905</v>
      </c>
    </row>
    <row r="121" spans="1:79" ht="24" customHeight="1" x14ac:dyDescent="0.15">
      <c r="A121" s="450" t="str">
        <f t="shared" si="1"/>
        <v>96</v>
      </c>
      <c r="B121" s="442" t="s">
        <v>1044</v>
      </c>
      <c r="C121" s="443"/>
      <c r="D121" s="444"/>
      <c r="E121" s="445" t="s">
        <v>18</v>
      </c>
      <c r="F121" s="446"/>
      <c r="G121" s="447">
        <v>900405</v>
      </c>
      <c r="H121" s="451">
        <v>699670</v>
      </c>
      <c r="I121" s="447">
        <v>26904977</v>
      </c>
      <c r="J121" s="447">
        <v>13398766</v>
      </c>
      <c r="K121" s="447">
        <v>7501640</v>
      </c>
      <c r="L121" s="447">
        <v>4290598</v>
      </c>
      <c r="M121" s="447">
        <v>4192274</v>
      </c>
      <c r="N121" s="447">
        <v>98324</v>
      </c>
      <c r="O121" s="447">
        <v>3211042</v>
      </c>
      <c r="P121" s="447">
        <v>48823</v>
      </c>
      <c r="Q121" s="447">
        <v>1937988</v>
      </c>
      <c r="R121" s="449">
        <v>1908507</v>
      </c>
      <c r="S121" s="447">
        <v>29481</v>
      </c>
      <c r="T121" s="447">
        <v>1197643</v>
      </c>
      <c r="U121" s="447">
        <v>470640</v>
      </c>
      <c r="V121" s="447">
        <v>727003</v>
      </c>
      <c r="W121" s="447">
        <v>26588</v>
      </c>
      <c r="X121" s="447">
        <v>5897126</v>
      </c>
      <c r="Y121" s="447">
        <v>384219</v>
      </c>
      <c r="Z121" s="447">
        <v>27312</v>
      </c>
      <c r="AA121" s="447">
        <v>356907</v>
      </c>
      <c r="AB121" s="449">
        <v>5512907</v>
      </c>
      <c r="AC121" s="447">
        <v>47879</v>
      </c>
      <c r="AD121" s="447">
        <v>403992</v>
      </c>
      <c r="AE121" s="447">
        <v>139861</v>
      </c>
      <c r="AF121" s="447">
        <v>383664</v>
      </c>
      <c r="AG121" s="447">
        <v>959695</v>
      </c>
      <c r="AH121" s="447">
        <v>1169059</v>
      </c>
      <c r="AI121" s="447">
        <v>2329098</v>
      </c>
      <c r="AJ121" s="447">
        <v>79659</v>
      </c>
      <c r="AK121" s="447">
        <v>3366762</v>
      </c>
      <c r="AL121" s="447">
        <v>10139449</v>
      </c>
      <c r="AM121" s="449">
        <v>6004053</v>
      </c>
      <c r="AN121" s="447">
        <v>3073247</v>
      </c>
      <c r="AO121" s="447">
        <v>2985794</v>
      </c>
      <c r="AP121" s="447">
        <v>2424551</v>
      </c>
      <c r="AQ121" s="447">
        <v>1113246</v>
      </c>
      <c r="AR121" s="447">
        <v>38522</v>
      </c>
      <c r="AS121" s="447">
        <v>179021</v>
      </c>
      <c r="AT121" s="447">
        <v>863932</v>
      </c>
      <c r="AU121" s="447">
        <v>218178</v>
      </c>
      <c r="AV121" s="447">
        <v>3462</v>
      </c>
      <c r="AW121" s="449">
        <v>8190</v>
      </c>
      <c r="AX121" s="447">
        <v>561243</v>
      </c>
      <c r="AY121" s="447">
        <v>508735</v>
      </c>
      <c r="AZ121" s="447">
        <v>431061</v>
      </c>
      <c r="BA121" s="447">
        <v>43922</v>
      </c>
      <c r="BB121" s="447">
        <v>22291</v>
      </c>
      <c r="BC121" s="447">
        <v>11461</v>
      </c>
      <c r="BD121" s="447">
        <v>52508</v>
      </c>
      <c r="BE121" s="447">
        <v>41297</v>
      </c>
      <c r="BF121" s="447">
        <v>11211</v>
      </c>
      <c r="BG121" s="449">
        <v>87453</v>
      </c>
      <c r="BH121" s="447">
        <v>2439648</v>
      </c>
      <c r="BI121" s="447">
        <v>734855</v>
      </c>
      <c r="BJ121" s="447">
        <v>463973</v>
      </c>
      <c r="BK121" s="447">
        <v>115997</v>
      </c>
      <c r="BL121" s="447">
        <v>32039</v>
      </c>
      <c r="BM121" s="447">
        <v>122846</v>
      </c>
      <c r="BN121" s="447">
        <v>693045</v>
      </c>
      <c r="BO121" s="447">
        <v>334577</v>
      </c>
      <c r="BP121" s="447">
        <v>56293</v>
      </c>
      <c r="BQ121" s="449">
        <v>140852</v>
      </c>
      <c r="BR121" s="447">
        <v>119734</v>
      </c>
      <c r="BS121" s="447">
        <v>360292</v>
      </c>
      <c r="BT121" s="447">
        <v>491158</v>
      </c>
      <c r="BU121" s="447">
        <v>4135396</v>
      </c>
      <c r="BV121" s="447">
        <v>902066</v>
      </c>
      <c r="BW121" s="447">
        <v>486028</v>
      </c>
      <c r="BX121" s="447">
        <v>100719</v>
      </c>
      <c r="BY121" s="447">
        <v>484653</v>
      </c>
      <c r="BZ121" s="447">
        <v>774139</v>
      </c>
      <c r="CA121" s="449">
        <v>1387791</v>
      </c>
    </row>
    <row r="122" spans="1:79" ht="24" customHeight="1" thickBot="1" x14ac:dyDescent="0.2">
      <c r="A122" s="453" t="str">
        <f t="shared" si="1"/>
        <v>97</v>
      </c>
      <c r="B122" s="454" t="s">
        <v>1045</v>
      </c>
      <c r="C122" s="455"/>
      <c r="D122" s="456"/>
      <c r="E122" s="457" t="s">
        <v>53</v>
      </c>
      <c r="F122" s="458"/>
      <c r="G122" s="459">
        <v>2001691</v>
      </c>
      <c r="H122" s="460">
        <v>1697689</v>
      </c>
      <c r="I122" s="459">
        <v>57137189</v>
      </c>
      <c r="J122" s="459">
        <v>29276041</v>
      </c>
      <c r="K122" s="459">
        <v>16261117</v>
      </c>
      <c r="L122" s="459">
        <v>8882183</v>
      </c>
      <c r="M122" s="459">
        <v>8628925</v>
      </c>
      <c r="N122" s="459">
        <v>253258</v>
      </c>
      <c r="O122" s="459">
        <v>7378934</v>
      </c>
      <c r="P122" s="459">
        <v>101600</v>
      </c>
      <c r="Q122" s="459">
        <v>4107834</v>
      </c>
      <c r="R122" s="461">
        <v>4032449</v>
      </c>
      <c r="S122" s="459">
        <v>75385</v>
      </c>
      <c r="T122" s="459">
        <v>3098590</v>
      </c>
      <c r="U122" s="459">
        <v>1189264</v>
      </c>
      <c r="V122" s="459">
        <v>1909326</v>
      </c>
      <c r="W122" s="459">
        <v>70910</v>
      </c>
      <c r="X122" s="459">
        <v>13014924</v>
      </c>
      <c r="Y122" s="459">
        <v>769328</v>
      </c>
      <c r="Z122" s="459">
        <v>57513</v>
      </c>
      <c r="AA122" s="459">
        <v>711815</v>
      </c>
      <c r="AB122" s="461">
        <v>12245596</v>
      </c>
      <c r="AC122" s="459">
        <v>116347</v>
      </c>
      <c r="AD122" s="459">
        <v>735833</v>
      </c>
      <c r="AE122" s="459">
        <v>309550</v>
      </c>
      <c r="AF122" s="459">
        <v>831390</v>
      </c>
      <c r="AG122" s="459">
        <v>2394994</v>
      </c>
      <c r="AH122" s="459">
        <v>2374142</v>
      </c>
      <c r="AI122" s="459">
        <v>5309887</v>
      </c>
      <c r="AJ122" s="459">
        <v>173453</v>
      </c>
      <c r="AK122" s="459">
        <v>7484582</v>
      </c>
      <c r="AL122" s="459">
        <v>20376566</v>
      </c>
      <c r="AM122" s="461">
        <v>12246214</v>
      </c>
      <c r="AN122" s="459">
        <v>6308114</v>
      </c>
      <c r="AO122" s="459">
        <v>6126941</v>
      </c>
      <c r="AP122" s="459">
        <v>4928743</v>
      </c>
      <c r="AQ122" s="459">
        <v>2228634</v>
      </c>
      <c r="AR122" s="459">
        <v>110669</v>
      </c>
      <c r="AS122" s="459">
        <v>423386</v>
      </c>
      <c r="AT122" s="459">
        <v>1699137</v>
      </c>
      <c r="AU122" s="459">
        <v>438198</v>
      </c>
      <c r="AV122" s="459">
        <v>9562</v>
      </c>
      <c r="AW122" s="461">
        <v>19157</v>
      </c>
      <c r="AX122" s="459">
        <v>1198198</v>
      </c>
      <c r="AY122" s="459">
        <v>1092390</v>
      </c>
      <c r="AZ122" s="459">
        <v>895442</v>
      </c>
      <c r="BA122" s="459">
        <v>105785</v>
      </c>
      <c r="BB122" s="459">
        <v>71085</v>
      </c>
      <c r="BC122" s="459">
        <v>20078</v>
      </c>
      <c r="BD122" s="459">
        <v>105808</v>
      </c>
      <c r="BE122" s="459">
        <v>84212</v>
      </c>
      <c r="BF122" s="459">
        <v>21596</v>
      </c>
      <c r="BG122" s="461">
        <v>181173</v>
      </c>
      <c r="BH122" s="459">
        <v>4973058</v>
      </c>
      <c r="BI122" s="459">
        <v>1609189</v>
      </c>
      <c r="BJ122" s="459">
        <v>956878</v>
      </c>
      <c r="BK122" s="459">
        <v>250114</v>
      </c>
      <c r="BL122" s="459">
        <v>69697</v>
      </c>
      <c r="BM122" s="459">
        <v>332500</v>
      </c>
      <c r="BN122" s="459">
        <v>1430230</v>
      </c>
      <c r="BO122" s="459">
        <v>618679</v>
      </c>
      <c r="BP122" s="459">
        <v>116562</v>
      </c>
      <c r="BQ122" s="461">
        <v>235371</v>
      </c>
      <c r="BR122" s="459">
        <v>320581</v>
      </c>
      <c r="BS122" s="459">
        <v>642446</v>
      </c>
      <c r="BT122" s="459">
        <v>965042</v>
      </c>
      <c r="BU122" s="459">
        <v>8130352</v>
      </c>
      <c r="BV122" s="459">
        <v>1733498</v>
      </c>
      <c r="BW122" s="459">
        <v>820741</v>
      </c>
      <c r="BX122" s="459">
        <v>172129</v>
      </c>
      <c r="BY122" s="459">
        <v>1208931</v>
      </c>
      <c r="BZ122" s="459">
        <v>1253978</v>
      </c>
      <c r="CA122" s="461">
        <v>2941075</v>
      </c>
    </row>
  </sheetData>
  <mergeCells count="8">
    <mergeCell ref="BH3:BQ3"/>
    <mergeCell ref="BR3:CA3"/>
    <mergeCell ref="G3:H3"/>
    <mergeCell ref="I3:R3"/>
    <mergeCell ref="S3:AB3"/>
    <mergeCell ref="AC3:AM3"/>
    <mergeCell ref="AN3:AW3"/>
    <mergeCell ref="AX3:BG3"/>
  </mergeCells>
  <phoneticPr fontId="3"/>
  <hyperlinks>
    <hyperlink ref="B1"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G60"/>
  <sheetViews>
    <sheetView zoomScaleNormal="100" workbookViewId="0"/>
  </sheetViews>
  <sheetFormatPr defaultRowHeight="12" x14ac:dyDescent="0.15"/>
  <cols>
    <col min="1" max="1" width="10.28515625" customWidth="1"/>
    <col min="2" max="2" width="18.42578125" customWidth="1"/>
    <col min="3" max="7" width="13.28515625" customWidth="1"/>
    <col min="8" max="8" width="12.140625" customWidth="1"/>
  </cols>
  <sheetData>
    <row r="1" spans="1:4" ht="24" x14ac:dyDescent="0.15">
      <c r="A1" s="299" t="s">
        <v>625</v>
      </c>
    </row>
    <row r="2" spans="1:4" x14ac:dyDescent="0.15">
      <c r="A2" s="217" t="s">
        <v>629</v>
      </c>
    </row>
    <row r="3" spans="1:4" x14ac:dyDescent="0.15">
      <c r="A3" s="217" t="s">
        <v>630</v>
      </c>
    </row>
    <row r="8" spans="1:4" ht="12.75" thickBot="1" x14ac:dyDescent="0.2"/>
    <row r="9" spans="1:4" ht="25.5" thickTop="1" thickBot="1" x14ac:dyDescent="0.2">
      <c r="B9" s="300" t="s">
        <v>621</v>
      </c>
      <c r="C9" s="379">
        <f>+消費転換率!$C$9</f>
        <v>0.69571883355632147</v>
      </c>
    </row>
    <row r="10" spans="1:4" ht="12.75" thickTop="1" x14ac:dyDescent="0.15"/>
    <row r="12" spans="1:4" ht="33.75" customHeight="1" x14ac:dyDescent="0.15">
      <c r="D12" s="9"/>
    </row>
    <row r="15" spans="1:4" ht="12.75" thickBot="1" x14ac:dyDescent="0.2"/>
    <row r="16" spans="1:4" x14ac:dyDescent="0.15">
      <c r="C16" s="54" t="s">
        <v>108</v>
      </c>
      <c r="D16" s="55" t="s">
        <v>109</v>
      </c>
    </row>
    <row r="17" spans="2:4" ht="12.75" thickBot="1" x14ac:dyDescent="0.2">
      <c r="C17" s="56" t="s">
        <v>278</v>
      </c>
      <c r="D17" s="57" t="s">
        <v>278</v>
      </c>
    </row>
    <row r="18" spans="2:4" ht="19.149999999999999" customHeight="1" thickBot="1" x14ac:dyDescent="0.2">
      <c r="B18" s="41" t="s">
        <v>467</v>
      </c>
      <c r="C18" s="301"/>
      <c r="D18" s="302"/>
    </row>
    <row r="23" spans="2:4" x14ac:dyDescent="0.15">
      <c r="B23" s="330" t="s">
        <v>624</v>
      </c>
    </row>
    <row r="24" spans="2:4" x14ac:dyDescent="0.15">
      <c r="B24" s="40"/>
      <c r="C24" s="654" t="s">
        <v>111</v>
      </c>
      <c r="D24" s="655"/>
    </row>
    <row r="25" spans="2:4" x14ac:dyDescent="0.15">
      <c r="B25" s="58"/>
      <c r="C25" s="59" t="s">
        <v>108</v>
      </c>
      <c r="D25" s="60" t="s">
        <v>109</v>
      </c>
    </row>
    <row r="26" spans="2:4" x14ac:dyDescent="0.15">
      <c r="B26" s="58"/>
      <c r="C26" s="59" t="s">
        <v>279</v>
      </c>
      <c r="D26" s="60" t="s">
        <v>279</v>
      </c>
    </row>
    <row r="27" spans="2:4" x14ac:dyDescent="0.15">
      <c r="B27" s="61" t="s">
        <v>102</v>
      </c>
      <c r="C27" s="303"/>
      <c r="D27" s="304"/>
    </row>
    <row r="28" spans="2:4" x14ac:dyDescent="0.15">
      <c r="B28" s="59" t="s">
        <v>98</v>
      </c>
      <c r="C28" s="305"/>
      <c r="D28" s="293"/>
    </row>
    <row r="29" spans="2:4" x14ac:dyDescent="0.15">
      <c r="B29" s="59" t="s">
        <v>103</v>
      </c>
      <c r="C29" s="305"/>
      <c r="D29" s="293"/>
    </row>
    <row r="30" spans="2:4" x14ac:dyDescent="0.15">
      <c r="B30" s="59" t="s">
        <v>106</v>
      </c>
      <c r="C30" s="305"/>
      <c r="D30" s="293"/>
    </row>
    <row r="31" spans="2:4" x14ac:dyDescent="0.15">
      <c r="B31" s="59" t="s">
        <v>107</v>
      </c>
      <c r="C31" s="305"/>
      <c r="D31" s="293"/>
    </row>
    <row r="32" spans="2:4" x14ac:dyDescent="0.15">
      <c r="B32" s="62" t="s">
        <v>101</v>
      </c>
      <c r="C32" s="306"/>
      <c r="D32" s="307"/>
    </row>
    <row r="33" spans="2:4" x14ac:dyDescent="0.15">
      <c r="B33" s="62" t="s">
        <v>114</v>
      </c>
      <c r="C33" s="42">
        <f>SUM(C27:C32)</f>
        <v>0</v>
      </c>
      <c r="D33" s="43">
        <f>SUM(D27:D32)</f>
        <v>0</v>
      </c>
    </row>
    <row r="35" spans="2:4" x14ac:dyDescent="0.15">
      <c r="B35" s="331" t="s">
        <v>623</v>
      </c>
    </row>
    <row r="36" spans="2:4" x14ac:dyDescent="0.15">
      <c r="B36" s="40"/>
      <c r="C36" s="654" t="s">
        <v>111</v>
      </c>
      <c r="D36" s="655"/>
    </row>
    <row r="37" spans="2:4" x14ac:dyDescent="0.15">
      <c r="B37" s="58"/>
      <c r="C37" s="59" t="s">
        <v>108</v>
      </c>
      <c r="D37" s="60" t="s">
        <v>109</v>
      </c>
    </row>
    <row r="38" spans="2:4" x14ac:dyDescent="0.15">
      <c r="B38" s="58"/>
      <c r="C38" s="59" t="s">
        <v>279</v>
      </c>
      <c r="D38" s="60" t="s">
        <v>279</v>
      </c>
    </row>
    <row r="39" spans="2:4" x14ac:dyDescent="0.15">
      <c r="B39" s="61" t="s">
        <v>102</v>
      </c>
      <c r="C39" s="482">
        <f>H27来訪者費目変換!I54</f>
        <v>20953.883526300928</v>
      </c>
      <c r="D39" s="483">
        <f>H27来訪者費目変換!J54</f>
        <v>7106.9268689332721</v>
      </c>
    </row>
    <row r="40" spans="2:4" x14ac:dyDescent="0.15">
      <c r="B40" s="59" t="s">
        <v>98</v>
      </c>
      <c r="C40" s="484">
        <f>H27来訪者費目変換!I55</f>
        <v>10492.330500860011</v>
      </c>
      <c r="D40" s="485">
        <f>H27来訪者費目変換!J55</f>
        <v>0</v>
      </c>
    </row>
    <row r="41" spans="2:4" x14ac:dyDescent="0.15">
      <c r="B41" s="59" t="s">
        <v>103</v>
      </c>
      <c r="C41" s="484">
        <f>H27来訪者費目変換!I56</f>
        <v>6922.3968628860421</v>
      </c>
      <c r="D41" s="485">
        <f>H27来訪者費目変換!J56</f>
        <v>1996.0759116880477</v>
      </c>
    </row>
    <row r="42" spans="2:4" x14ac:dyDescent="0.15">
      <c r="B42" s="59" t="s">
        <v>106</v>
      </c>
      <c r="C42" s="484">
        <f>H27来訪者費目変換!I57</f>
        <v>6797.3776089133053</v>
      </c>
      <c r="D42" s="485">
        <f>H27来訪者費目変換!J57</f>
        <v>3470.440470745395</v>
      </c>
    </row>
    <row r="43" spans="2:4" x14ac:dyDescent="0.15">
      <c r="B43" s="59" t="s">
        <v>107</v>
      </c>
      <c r="C43" s="484">
        <f>H27来訪者費目変換!I58</f>
        <v>2379.4316227248223</v>
      </c>
      <c r="D43" s="485">
        <f>H27来訪者費目変換!J58</f>
        <v>1631.8617094650028</v>
      </c>
    </row>
    <row r="44" spans="2:4" x14ac:dyDescent="0.15">
      <c r="B44" s="62" t="s">
        <v>101</v>
      </c>
      <c r="C44" s="486">
        <f>H27来訪者費目変換!I59</f>
        <v>779.87895669139732</v>
      </c>
      <c r="D44" s="487">
        <f>H27来訪者費目変換!J59</f>
        <v>307.33125694247815</v>
      </c>
    </row>
    <row r="45" spans="2:4" x14ac:dyDescent="0.15">
      <c r="B45" s="62" t="s">
        <v>114</v>
      </c>
      <c r="C45" s="42">
        <f>SUM(C39:C44)</f>
        <v>48325.299078376505</v>
      </c>
      <c r="D45" s="43">
        <f>SUM(D39:D44)</f>
        <v>14512.636217774198</v>
      </c>
    </row>
    <row r="46" spans="2:4" x14ac:dyDescent="0.15">
      <c r="B46" s="469" t="s">
        <v>1051</v>
      </c>
    </row>
    <row r="48" spans="2:4" x14ac:dyDescent="0.15">
      <c r="B48" s="308" t="s">
        <v>626</v>
      </c>
    </row>
    <row r="49" spans="2:7" x14ac:dyDescent="0.15">
      <c r="B49" s="309"/>
      <c r="C49" s="651" t="s">
        <v>111</v>
      </c>
      <c r="D49" s="652"/>
      <c r="E49" s="651" t="s">
        <v>112</v>
      </c>
      <c r="F49" s="653"/>
      <c r="G49" s="652"/>
    </row>
    <row r="50" spans="2:7" x14ac:dyDescent="0.15">
      <c r="B50" s="310"/>
      <c r="C50" s="311" t="s">
        <v>108</v>
      </c>
      <c r="D50" s="312" t="s">
        <v>109</v>
      </c>
      <c r="E50" s="313" t="s">
        <v>108</v>
      </c>
      <c r="F50" s="313" t="s">
        <v>109</v>
      </c>
      <c r="G50" s="314" t="s">
        <v>114</v>
      </c>
    </row>
    <row r="51" spans="2:7" x14ac:dyDescent="0.15">
      <c r="B51" s="310"/>
      <c r="C51" s="311" t="s">
        <v>279</v>
      </c>
      <c r="D51" s="312" t="s">
        <v>279</v>
      </c>
      <c r="E51" s="313" t="s">
        <v>280</v>
      </c>
      <c r="F51" s="313" t="s">
        <v>280</v>
      </c>
      <c r="G51" s="315" t="s">
        <v>280</v>
      </c>
    </row>
    <row r="52" spans="2:7" x14ac:dyDescent="0.15">
      <c r="B52" s="316" t="s">
        <v>102</v>
      </c>
      <c r="C52" s="317">
        <f t="shared" ref="C52:D57" si="0">IF(C27&lt;&gt;"",C27,C39)</f>
        <v>20953.883526300928</v>
      </c>
      <c r="D52" s="318">
        <f t="shared" si="0"/>
        <v>7106.9268689332721</v>
      </c>
      <c r="E52" s="319">
        <f t="shared" ref="E52:E57" si="1">C52*$C$18/1000000</f>
        <v>0</v>
      </c>
      <c r="F52" s="319">
        <f t="shared" ref="F52:F57" si="2">D52*$D$18/1000000</f>
        <v>0</v>
      </c>
      <c r="G52" s="320">
        <f t="shared" ref="G52:G58" si="3">SUM(E52:F52)</f>
        <v>0</v>
      </c>
    </row>
    <row r="53" spans="2:7" x14ac:dyDescent="0.15">
      <c r="B53" s="311" t="s">
        <v>98</v>
      </c>
      <c r="C53" s="321">
        <f t="shared" si="0"/>
        <v>10492.330500860011</v>
      </c>
      <c r="D53" s="322">
        <f t="shared" si="0"/>
        <v>0</v>
      </c>
      <c r="E53" s="323">
        <f t="shared" si="1"/>
        <v>0</v>
      </c>
      <c r="F53" s="323">
        <f t="shared" si="2"/>
        <v>0</v>
      </c>
      <c r="G53" s="324">
        <f t="shared" si="3"/>
        <v>0</v>
      </c>
    </row>
    <row r="54" spans="2:7" x14ac:dyDescent="0.15">
      <c r="B54" s="311" t="s">
        <v>103</v>
      </c>
      <c r="C54" s="321">
        <f t="shared" si="0"/>
        <v>6922.3968628860421</v>
      </c>
      <c r="D54" s="322">
        <f t="shared" si="0"/>
        <v>1996.0759116880477</v>
      </c>
      <c r="E54" s="323">
        <f t="shared" si="1"/>
        <v>0</v>
      </c>
      <c r="F54" s="323">
        <f t="shared" si="2"/>
        <v>0</v>
      </c>
      <c r="G54" s="324">
        <f t="shared" si="3"/>
        <v>0</v>
      </c>
    </row>
    <row r="55" spans="2:7" x14ac:dyDescent="0.15">
      <c r="B55" s="311" t="s">
        <v>106</v>
      </c>
      <c r="C55" s="321">
        <f t="shared" si="0"/>
        <v>6797.3776089133053</v>
      </c>
      <c r="D55" s="322">
        <f t="shared" si="0"/>
        <v>3470.440470745395</v>
      </c>
      <c r="E55" s="323">
        <f t="shared" si="1"/>
        <v>0</v>
      </c>
      <c r="F55" s="323">
        <f t="shared" si="2"/>
        <v>0</v>
      </c>
      <c r="G55" s="324">
        <f t="shared" si="3"/>
        <v>0</v>
      </c>
    </row>
    <row r="56" spans="2:7" x14ac:dyDescent="0.15">
      <c r="B56" s="311" t="s">
        <v>107</v>
      </c>
      <c r="C56" s="321">
        <f t="shared" si="0"/>
        <v>2379.4316227248223</v>
      </c>
      <c r="D56" s="322">
        <f t="shared" si="0"/>
        <v>1631.8617094650028</v>
      </c>
      <c r="E56" s="323">
        <f t="shared" si="1"/>
        <v>0</v>
      </c>
      <c r="F56" s="323">
        <f t="shared" si="2"/>
        <v>0</v>
      </c>
      <c r="G56" s="324">
        <f t="shared" si="3"/>
        <v>0</v>
      </c>
    </row>
    <row r="57" spans="2:7" x14ac:dyDescent="0.15">
      <c r="B57" s="325" t="s">
        <v>101</v>
      </c>
      <c r="C57" s="326">
        <f t="shared" si="0"/>
        <v>779.87895669139732</v>
      </c>
      <c r="D57" s="327">
        <f t="shared" si="0"/>
        <v>307.33125694247815</v>
      </c>
      <c r="E57" s="328">
        <f t="shared" si="1"/>
        <v>0</v>
      </c>
      <c r="F57" s="328">
        <f t="shared" si="2"/>
        <v>0</v>
      </c>
      <c r="G57" s="329">
        <f t="shared" si="3"/>
        <v>0</v>
      </c>
    </row>
    <row r="58" spans="2:7" x14ac:dyDescent="0.15">
      <c r="B58" s="325" t="s">
        <v>114</v>
      </c>
      <c r="C58" s="326">
        <f>SUM(C52:C57)</f>
        <v>48325.299078376505</v>
      </c>
      <c r="D58" s="327">
        <f>SUM(D52:D57)</f>
        <v>14512.636217774198</v>
      </c>
      <c r="E58" s="328">
        <f>SUM(E52:E57)</f>
        <v>0</v>
      </c>
      <c r="F58" s="328">
        <f>SUM(F52:F57)</f>
        <v>0</v>
      </c>
      <c r="G58" s="329">
        <f t="shared" si="3"/>
        <v>0</v>
      </c>
    </row>
    <row r="60" spans="2:7" x14ac:dyDescent="0.15">
      <c r="B60" s="276" t="s">
        <v>466</v>
      </c>
    </row>
  </sheetData>
  <mergeCells count="4">
    <mergeCell ref="C49:D49"/>
    <mergeCell ref="E49:G49"/>
    <mergeCell ref="C36:D36"/>
    <mergeCell ref="C24:D24"/>
  </mergeCells>
  <phoneticPr fontId="3"/>
  <pageMargins left="0.75" right="0.75" top="1" bottom="1" header="0.51200000000000001" footer="0.51200000000000001"/>
  <pageSetup paperSize="9" orientation="portrait" verticalDpi="12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86"/>
  <sheetViews>
    <sheetView topLeftCell="A52" workbookViewId="0">
      <selection activeCell="M79" sqref="M79"/>
    </sheetView>
  </sheetViews>
  <sheetFormatPr defaultRowHeight="12" x14ac:dyDescent="0.15"/>
  <cols>
    <col min="1" max="1" width="10.28515625" customWidth="1"/>
    <col min="2" max="2" width="3.42578125" customWidth="1"/>
    <col min="3" max="3" width="13.7109375" customWidth="1"/>
    <col min="4" max="4" width="5.7109375" customWidth="1"/>
    <col min="5" max="5" width="39" customWidth="1"/>
    <col min="6" max="6" width="13.5703125" customWidth="1"/>
    <col min="7" max="7" width="12.85546875" customWidth="1"/>
    <col min="9" max="9" width="12.5703125" customWidth="1"/>
    <col min="10" max="10" width="13" customWidth="1"/>
    <col min="257" max="257" width="10.28515625" customWidth="1"/>
    <col min="258" max="258" width="3.42578125" customWidth="1"/>
    <col min="259" max="259" width="13.7109375" customWidth="1"/>
    <col min="260" max="260" width="5.7109375" customWidth="1"/>
    <col min="261" max="261" width="39" customWidth="1"/>
    <col min="262" max="262" width="13.5703125" customWidth="1"/>
    <col min="263" max="263" width="12.85546875" customWidth="1"/>
    <col min="265" max="265" width="12.5703125" customWidth="1"/>
    <col min="266" max="266" width="13" customWidth="1"/>
    <col min="513" max="513" width="10.28515625" customWidth="1"/>
    <col min="514" max="514" width="3.42578125" customWidth="1"/>
    <col min="515" max="515" width="13.7109375" customWidth="1"/>
    <col min="516" max="516" width="5.7109375" customWidth="1"/>
    <col min="517" max="517" width="39" customWidth="1"/>
    <col min="518" max="518" width="13.5703125" customWidth="1"/>
    <col min="519" max="519" width="12.85546875" customWidth="1"/>
    <col min="521" max="521" width="12.5703125" customWidth="1"/>
    <col min="522" max="522" width="13" customWidth="1"/>
    <col min="769" max="769" width="10.28515625" customWidth="1"/>
    <col min="770" max="770" width="3.42578125" customWidth="1"/>
    <col min="771" max="771" width="13.7109375" customWidth="1"/>
    <col min="772" max="772" width="5.7109375" customWidth="1"/>
    <col min="773" max="773" width="39" customWidth="1"/>
    <col min="774" max="774" width="13.5703125" customWidth="1"/>
    <col min="775" max="775" width="12.85546875" customWidth="1"/>
    <col min="777" max="777" width="12.5703125" customWidth="1"/>
    <col min="778" max="778" width="13" customWidth="1"/>
    <col min="1025" max="1025" width="10.28515625" customWidth="1"/>
    <col min="1026" max="1026" width="3.42578125" customWidth="1"/>
    <col min="1027" max="1027" width="13.7109375" customWidth="1"/>
    <col min="1028" max="1028" width="5.7109375" customWidth="1"/>
    <col min="1029" max="1029" width="39" customWidth="1"/>
    <col min="1030" max="1030" width="13.5703125" customWidth="1"/>
    <col min="1031" max="1031" width="12.85546875" customWidth="1"/>
    <col min="1033" max="1033" width="12.5703125" customWidth="1"/>
    <col min="1034" max="1034" width="13" customWidth="1"/>
    <col min="1281" max="1281" width="10.28515625" customWidth="1"/>
    <col min="1282" max="1282" width="3.42578125" customWidth="1"/>
    <col min="1283" max="1283" width="13.7109375" customWidth="1"/>
    <col min="1284" max="1284" width="5.7109375" customWidth="1"/>
    <col min="1285" max="1285" width="39" customWidth="1"/>
    <col min="1286" max="1286" width="13.5703125" customWidth="1"/>
    <col min="1287" max="1287" width="12.85546875" customWidth="1"/>
    <col min="1289" max="1289" width="12.5703125" customWidth="1"/>
    <col min="1290" max="1290" width="13" customWidth="1"/>
    <col min="1537" max="1537" width="10.28515625" customWidth="1"/>
    <col min="1538" max="1538" width="3.42578125" customWidth="1"/>
    <col min="1539" max="1539" width="13.7109375" customWidth="1"/>
    <col min="1540" max="1540" width="5.7109375" customWidth="1"/>
    <col min="1541" max="1541" width="39" customWidth="1"/>
    <col min="1542" max="1542" width="13.5703125" customWidth="1"/>
    <col min="1543" max="1543" width="12.85546875" customWidth="1"/>
    <col min="1545" max="1545" width="12.5703125" customWidth="1"/>
    <col min="1546" max="1546" width="13" customWidth="1"/>
    <col min="1793" max="1793" width="10.28515625" customWidth="1"/>
    <col min="1794" max="1794" width="3.42578125" customWidth="1"/>
    <col min="1795" max="1795" width="13.7109375" customWidth="1"/>
    <col min="1796" max="1796" width="5.7109375" customWidth="1"/>
    <col min="1797" max="1797" width="39" customWidth="1"/>
    <col min="1798" max="1798" width="13.5703125" customWidth="1"/>
    <col min="1799" max="1799" width="12.85546875" customWidth="1"/>
    <col min="1801" max="1801" width="12.5703125" customWidth="1"/>
    <col min="1802" max="1802" width="13" customWidth="1"/>
    <col min="2049" max="2049" width="10.28515625" customWidth="1"/>
    <col min="2050" max="2050" width="3.42578125" customWidth="1"/>
    <col min="2051" max="2051" width="13.7109375" customWidth="1"/>
    <col min="2052" max="2052" width="5.7109375" customWidth="1"/>
    <col min="2053" max="2053" width="39" customWidth="1"/>
    <col min="2054" max="2054" width="13.5703125" customWidth="1"/>
    <col min="2055" max="2055" width="12.85546875" customWidth="1"/>
    <col min="2057" max="2057" width="12.5703125" customWidth="1"/>
    <col min="2058" max="2058" width="13" customWidth="1"/>
    <col min="2305" max="2305" width="10.28515625" customWidth="1"/>
    <col min="2306" max="2306" width="3.42578125" customWidth="1"/>
    <col min="2307" max="2307" width="13.7109375" customWidth="1"/>
    <col min="2308" max="2308" width="5.7109375" customWidth="1"/>
    <col min="2309" max="2309" width="39" customWidth="1"/>
    <col min="2310" max="2310" width="13.5703125" customWidth="1"/>
    <col min="2311" max="2311" width="12.85546875" customWidth="1"/>
    <col min="2313" max="2313" width="12.5703125" customWidth="1"/>
    <col min="2314" max="2314" width="13" customWidth="1"/>
    <col min="2561" max="2561" width="10.28515625" customWidth="1"/>
    <col min="2562" max="2562" width="3.42578125" customWidth="1"/>
    <col min="2563" max="2563" width="13.7109375" customWidth="1"/>
    <col min="2564" max="2564" width="5.7109375" customWidth="1"/>
    <col min="2565" max="2565" width="39" customWidth="1"/>
    <col min="2566" max="2566" width="13.5703125" customWidth="1"/>
    <col min="2567" max="2567" width="12.85546875" customWidth="1"/>
    <col min="2569" max="2569" width="12.5703125" customWidth="1"/>
    <col min="2570" max="2570" width="13" customWidth="1"/>
    <col min="2817" max="2817" width="10.28515625" customWidth="1"/>
    <col min="2818" max="2818" width="3.42578125" customWidth="1"/>
    <col min="2819" max="2819" width="13.7109375" customWidth="1"/>
    <col min="2820" max="2820" width="5.7109375" customWidth="1"/>
    <col min="2821" max="2821" width="39" customWidth="1"/>
    <col min="2822" max="2822" width="13.5703125" customWidth="1"/>
    <col min="2823" max="2823" width="12.85546875" customWidth="1"/>
    <col min="2825" max="2825" width="12.5703125" customWidth="1"/>
    <col min="2826" max="2826" width="13" customWidth="1"/>
    <col min="3073" max="3073" width="10.28515625" customWidth="1"/>
    <col min="3074" max="3074" width="3.42578125" customWidth="1"/>
    <col min="3075" max="3075" width="13.7109375" customWidth="1"/>
    <col min="3076" max="3076" width="5.7109375" customWidth="1"/>
    <col min="3077" max="3077" width="39" customWidth="1"/>
    <col min="3078" max="3078" width="13.5703125" customWidth="1"/>
    <col min="3079" max="3079" width="12.85546875" customWidth="1"/>
    <col min="3081" max="3081" width="12.5703125" customWidth="1"/>
    <col min="3082" max="3082" width="13" customWidth="1"/>
    <col min="3329" max="3329" width="10.28515625" customWidth="1"/>
    <col min="3330" max="3330" width="3.42578125" customWidth="1"/>
    <col min="3331" max="3331" width="13.7109375" customWidth="1"/>
    <col min="3332" max="3332" width="5.7109375" customWidth="1"/>
    <col min="3333" max="3333" width="39" customWidth="1"/>
    <col min="3334" max="3334" width="13.5703125" customWidth="1"/>
    <col min="3335" max="3335" width="12.85546875" customWidth="1"/>
    <col min="3337" max="3337" width="12.5703125" customWidth="1"/>
    <col min="3338" max="3338" width="13" customWidth="1"/>
    <col min="3585" max="3585" width="10.28515625" customWidth="1"/>
    <col min="3586" max="3586" width="3.42578125" customWidth="1"/>
    <col min="3587" max="3587" width="13.7109375" customWidth="1"/>
    <col min="3588" max="3588" width="5.7109375" customWidth="1"/>
    <col min="3589" max="3589" width="39" customWidth="1"/>
    <col min="3590" max="3590" width="13.5703125" customWidth="1"/>
    <col min="3591" max="3591" width="12.85546875" customWidth="1"/>
    <col min="3593" max="3593" width="12.5703125" customWidth="1"/>
    <col min="3594" max="3594" width="13" customWidth="1"/>
    <col min="3841" max="3841" width="10.28515625" customWidth="1"/>
    <col min="3842" max="3842" width="3.42578125" customWidth="1"/>
    <col min="3843" max="3843" width="13.7109375" customWidth="1"/>
    <col min="3844" max="3844" width="5.7109375" customWidth="1"/>
    <col min="3845" max="3845" width="39" customWidth="1"/>
    <col min="3846" max="3846" width="13.5703125" customWidth="1"/>
    <col min="3847" max="3847" width="12.85546875" customWidth="1"/>
    <col min="3849" max="3849" width="12.5703125" customWidth="1"/>
    <col min="3850" max="3850" width="13" customWidth="1"/>
    <col min="4097" max="4097" width="10.28515625" customWidth="1"/>
    <col min="4098" max="4098" width="3.42578125" customWidth="1"/>
    <col min="4099" max="4099" width="13.7109375" customWidth="1"/>
    <col min="4100" max="4100" width="5.7109375" customWidth="1"/>
    <col min="4101" max="4101" width="39" customWidth="1"/>
    <col min="4102" max="4102" width="13.5703125" customWidth="1"/>
    <col min="4103" max="4103" width="12.85546875" customWidth="1"/>
    <col min="4105" max="4105" width="12.5703125" customWidth="1"/>
    <col min="4106" max="4106" width="13" customWidth="1"/>
    <col min="4353" max="4353" width="10.28515625" customWidth="1"/>
    <col min="4354" max="4354" width="3.42578125" customWidth="1"/>
    <col min="4355" max="4355" width="13.7109375" customWidth="1"/>
    <col min="4356" max="4356" width="5.7109375" customWidth="1"/>
    <col min="4357" max="4357" width="39" customWidth="1"/>
    <col min="4358" max="4358" width="13.5703125" customWidth="1"/>
    <col min="4359" max="4359" width="12.85546875" customWidth="1"/>
    <col min="4361" max="4361" width="12.5703125" customWidth="1"/>
    <col min="4362" max="4362" width="13" customWidth="1"/>
    <col min="4609" max="4609" width="10.28515625" customWidth="1"/>
    <col min="4610" max="4610" width="3.42578125" customWidth="1"/>
    <col min="4611" max="4611" width="13.7109375" customWidth="1"/>
    <col min="4612" max="4612" width="5.7109375" customWidth="1"/>
    <col min="4613" max="4613" width="39" customWidth="1"/>
    <col min="4614" max="4614" width="13.5703125" customWidth="1"/>
    <col min="4615" max="4615" width="12.85546875" customWidth="1"/>
    <col min="4617" max="4617" width="12.5703125" customWidth="1"/>
    <col min="4618" max="4618" width="13" customWidth="1"/>
    <col min="4865" max="4865" width="10.28515625" customWidth="1"/>
    <col min="4866" max="4866" width="3.42578125" customWidth="1"/>
    <col min="4867" max="4867" width="13.7109375" customWidth="1"/>
    <col min="4868" max="4868" width="5.7109375" customWidth="1"/>
    <col min="4869" max="4869" width="39" customWidth="1"/>
    <col min="4870" max="4870" width="13.5703125" customWidth="1"/>
    <col min="4871" max="4871" width="12.85546875" customWidth="1"/>
    <col min="4873" max="4873" width="12.5703125" customWidth="1"/>
    <col min="4874" max="4874" width="13" customWidth="1"/>
    <col min="5121" max="5121" width="10.28515625" customWidth="1"/>
    <col min="5122" max="5122" width="3.42578125" customWidth="1"/>
    <col min="5123" max="5123" width="13.7109375" customWidth="1"/>
    <col min="5124" max="5124" width="5.7109375" customWidth="1"/>
    <col min="5125" max="5125" width="39" customWidth="1"/>
    <col min="5126" max="5126" width="13.5703125" customWidth="1"/>
    <col min="5127" max="5127" width="12.85546875" customWidth="1"/>
    <col min="5129" max="5129" width="12.5703125" customWidth="1"/>
    <col min="5130" max="5130" width="13" customWidth="1"/>
    <col min="5377" max="5377" width="10.28515625" customWidth="1"/>
    <col min="5378" max="5378" width="3.42578125" customWidth="1"/>
    <col min="5379" max="5379" width="13.7109375" customWidth="1"/>
    <col min="5380" max="5380" width="5.7109375" customWidth="1"/>
    <col min="5381" max="5381" width="39" customWidth="1"/>
    <col min="5382" max="5382" width="13.5703125" customWidth="1"/>
    <col min="5383" max="5383" width="12.85546875" customWidth="1"/>
    <col min="5385" max="5385" width="12.5703125" customWidth="1"/>
    <col min="5386" max="5386" width="13" customWidth="1"/>
    <col min="5633" max="5633" width="10.28515625" customWidth="1"/>
    <col min="5634" max="5634" width="3.42578125" customWidth="1"/>
    <col min="5635" max="5635" width="13.7109375" customWidth="1"/>
    <col min="5636" max="5636" width="5.7109375" customWidth="1"/>
    <col min="5637" max="5637" width="39" customWidth="1"/>
    <col min="5638" max="5638" width="13.5703125" customWidth="1"/>
    <col min="5639" max="5639" width="12.85546875" customWidth="1"/>
    <col min="5641" max="5641" width="12.5703125" customWidth="1"/>
    <col min="5642" max="5642" width="13" customWidth="1"/>
    <col min="5889" max="5889" width="10.28515625" customWidth="1"/>
    <col min="5890" max="5890" width="3.42578125" customWidth="1"/>
    <col min="5891" max="5891" width="13.7109375" customWidth="1"/>
    <col min="5892" max="5892" width="5.7109375" customWidth="1"/>
    <col min="5893" max="5893" width="39" customWidth="1"/>
    <col min="5894" max="5894" width="13.5703125" customWidth="1"/>
    <col min="5895" max="5895" width="12.85546875" customWidth="1"/>
    <col min="5897" max="5897" width="12.5703125" customWidth="1"/>
    <col min="5898" max="5898" width="13" customWidth="1"/>
    <col min="6145" max="6145" width="10.28515625" customWidth="1"/>
    <col min="6146" max="6146" width="3.42578125" customWidth="1"/>
    <col min="6147" max="6147" width="13.7109375" customWidth="1"/>
    <col min="6148" max="6148" width="5.7109375" customWidth="1"/>
    <col min="6149" max="6149" width="39" customWidth="1"/>
    <col min="6150" max="6150" width="13.5703125" customWidth="1"/>
    <col min="6151" max="6151" width="12.85546875" customWidth="1"/>
    <col min="6153" max="6153" width="12.5703125" customWidth="1"/>
    <col min="6154" max="6154" width="13" customWidth="1"/>
    <col min="6401" max="6401" width="10.28515625" customWidth="1"/>
    <col min="6402" max="6402" width="3.42578125" customWidth="1"/>
    <col min="6403" max="6403" width="13.7109375" customWidth="1"/>
    <col min="6404" max="6404" width="5.7109375" customWidth="1"/>
    <col min="6405" max="6405" width="39" customWidth="1"/>
    <col min="6406" max="6406" width="13.5703125" customWidth="1"/>
    <col min="6407" max="6407" width="12.85546875" customWidth="1"/>
    <col min="6409" max="6409" width="12.5703125" customWidth="1"/>
    <col min="6410" max="6410" width="13" customWidth="1"/>
    <col min="6657" max="6657" width="10.28515625" customWidth="1"/>
    <col min="6658" max="6658" width="3.42578125" customWidth="1"/>
    <col min="6659" max="6659" width="13.7109375" customWidth="1"/>
    <col min="6660" max="6660" width="5.7109375" customWidth="1"/>
    <col min="6661" max="6661" width="39" customWidth="1"/>
    <col min="6662" max="6662" width="13.5703125" customWidth="1"/>
    <col min="6663" max="6663" width="12.85546875" customWidth="1"/>
    <col min="6665" max="6665" width="12.5703125" customWidth="1"/>
    <col min="6666" max="6666" width="13" customWidth="1"/>
    <col min="6913" max="6913" width="10.28515625" customWidth="1"/>
    <col min="6914" max="6914" width="3.42578125" customWidth="1"/>
    <col min="6915" max="6915" width="13.7109375" customWidth="1"/>
    <col min="6916" max="6916" width="5.7109375" customWidth="1"/>
    <col min="6917" max="6917" width="39" customWidth="1"/>
    <col min="6918" max="6918" width="13.5703125" customWidth="1"/>
    <col min="6919" max="6919" width="12.85546875" customWidth="1"/>
    <col min="6921" max="6921" width="12.5703125" customWidth="1"/>
    <col min="6922" max="6922" width="13" customWidth="1"/>
    <col min="7169" max="7169" width="10.28515625" customWidth="1"/>
    <col min="7170" max="7170" width="3.42578125" customWidth="1"/>
    <col min="7171" max="7171" width="13.7109375" customWidth="1"/>
    <col min="7172" max="7172" width="5.7109375" customWidth="1"/>
    <col min="7173" max="7173" width="39" customWidth="1"/>
    <col min="7174" max="7174" width="13.5703125" customWidth="1"/>
    <col min="7175" max="7175" width="12.85546875" customWidth="1"/>
    <col min="7177" max="7177" width="12.5703125" customWidth="1"/>
    <col min="7178" max="7178" width="13" customWidth="1"/>
    <col min="7425" max="7425" width="10.28515625" customWidth="1"/>
    <col min="7426" max="7426" width="3.42578125" customWidth="1"/>
    <col min="7427" max="7427" width="13.7109375" customWidth="1"/>
    <col min="7428" max="7428" width="5.7109375" customWidth="1"/>
    <col min="7429" max="7429" width="39" customWidth="1"/>
    <col min="7430" max="7430" width="13.5703125" customWidth="1"/>
    <col min="7431" max="7431" width="12.85546875" customWidth="1"/>
    <col min="7433" max="7433" width="12.5703125" customWidth="1"/>
    <col min="7434" max="7434" width="13" customWidth="1"/>
    <col min="7681" max="7681" width="10.28515625" customWidth="1"/>
    <col min="7682" max="7682" width="3.42578125" customWidth="1"/>
    <col min="7683" max="7683" width="13.7109375" customWidth="1"/>
    <col min="7684" max="7684" width="5.7109375" customWidth="1"/>
    <col min="7685" max="7685" width="39" customWidth="1"/>
    <col min="7686" max="7686" width="13.5703125" customWidth="1"/>
    <col min="7687" max="7687" width="12.85546875" customWidth="1"/>
    <col min="7689" max="7689" width="12.5703125" customWidth="1"/>
    <col min="7690" max="7690" width="13" customWidth="1"/>
    <col min="7937" max="7937" width="10.28515625" customWidth="1"/>
    <col min="7938" max="7938" width="3.42578125" customWidth="1"/>
    <col min="7939" max="7939" width="13.7109375" customWidth="1"/>
    <col min="7940" max="7940" width="5.7109375" customWidth="1"/>
    <col min="7941" max="7941" width="39" customWidth="1"/>
    <col min="7942" max="7942" width="13.5703125" customWidth="1"/>
    <col min="7943" max="7943" width="12.85546875" customWidth="1"/>
    <col min="7945" max="7945" width="12.5703125" customWidth="1"/>
    <col min="7946" max="7946" width="13" customWidth="1"/>
    <col min="8193" max="8193" width="10.28515625" customWidth="1"/>
    <col min="8194" max="8194" width="3.42578125" customWidth="1"/>
    <col min="8195" max="8195" width="13.7109375" customWidth="1"/>
    <col min="8196" max="8196" width="5.7109375" customWidth="1"/>
    <col min="8197" max="8197" width="39" customWidth="1"/>
    <col min="8198" max="8198" width="13.5703125" customWidth="1"/>
    <col min="8199" max="8199" width="12.85546875" customWidth="1"/>
    <col min="8201" max="8201" width="12.5703125" customWidth="1"/>
    <col min="8202" max="8202" width="13" customWidth="1"/>
    <col min="8449" max="8449" width="10.28515625" customWidth="1"/>
    <col min="8450" max="8450" width="3.42578125" customWidth="1"/>
    <col min="8451" max="8451" width="13.7109375" customWidth="1"/>
    <col min="8452" max="8452" width="5.7109375" customWidth="1"/>
    <col min="8453" max="8453" width="39" customWidth="1"/>
    <col min="8454" max="8454" width="13.5703125" customWidth="1"/>
    <col min="8455" max="8455" width="12.85546875" customWidth="1"/>
    <col min="8457" max="8457" width="12.5703125" customWidth="1"/>
    <col min="8458" max="8458" width="13" customWidth="1"/>
    <col min="8705" max="8705" width="10.28515625" customWidth="1"/>
    <col min="8706" max="8706" width="3.42578125" customWidth="1"/>
    <col min="8707" max="8707" width="13.7109375" customWidth="1"/>
    <col min="8708" max="8708" width="5.7109375" customWidth="1"/>
    <col min="8709" max="8709" width="39" customWidth="1"/>
    <col min="8710" max="8710" width="13.5703125" customWidth="1"/>
    <col min="8711" max="8711" width="12.85546875" customWidth="1"/>
    <col min="8713" max="8713" width="12.5703125" customWidth="1"/>
    <col min="8714" max="8714" width="13" customWidth="1"/>
    <col min="8961" max="8961" width="10.28515625" customWidth="1"/>
    <col min="8962" max="8962" width="3.42578125" customWidth="1"/>
    <col min="8963" max="8963" width="13.7109375" customWidth="1"/>
    <col min="8964" max="8964" width="5.7109375" customWidth="1"/>
    <col min="8965" max="8965" width="39" customWidth="1"/>
    <col min="8966" max="8966" width="13.5703125" customWidth="1"/>
    <col min="8967" max="8967" width="12.85546875" customWidth="1"/>
    <col min="8969" max="8969" width="12.5703125" customWidth="1"/>
    <col min="8970" max="8970" width="13" customWidth="1"/>
    <col min="9217" max="9217" width="10.28515625" customWidth="1"/>
    <col min="9218" max="9218" width="3.42578125" customWidth="1"/>
    <col min="9219" max="9219" width="13.7109375" customWidth="1"/>
    <col min="9220" max="9220" width="5.7109375" customWidth="1"/>
    <col min="9221" max="9221" width="39" customWidth="1"/>
    <col min="9222" max="9222" width="13.5703125" customWidth="1"/>
    <col min="9223" max="9223" width="12.85546875" customWidth="1"/>
    <col min="9225" max="9225" width="12.5703125" customWidth="1"/>
    <col min="9226" max="9226" width="13" customWidth="1"/>
    <col min="9473" max="9473" width="10.28515625" customWidth="1"/>
    <col min="9474" max="9474" width="3.42578125" customWidth="1"/>
    <col min="9475" max="9475" width="13.7109375" customWidth="1"/>
    <col min="9476" max="9476" width="5.7109375" customWidth="1"/>
    <col min="9477" max="9477" width="39" customWidth="1"/>
    <col min="9478" max="9478" width="13.5703125" customWidth="1"/>
    <col min="9479" max="9479" width="12.85546875" customWidth="1"/>
    <col min="9481" max="9481" width="12.5703125" customWidth="1"/>
    <col min="9482" max="9482" width="13" customWidth="1"/>
    <col min="9729" max="9729" width="10.28515625" customWidth="1"/>
    <col min="9730" max="9730" width="3.42578125" customWidth="1"/>
    <col min="9731" max="9731" width="13.7109375" customWidth="1"/>
    <col min="9732" max="9732" width="5.7109375" customWidth="1"/>
    <col min="9733" max="9733" width="39" customWidth="1"/>
    <col min="9734" max="9734" width="13.5703125" customWidth="1"/>
    <col min="9735" max="9735" width="12.85546875" customWidth="1"/>
    <col min="9737" max="9737" width="12.5703125" customWidth="1"/>
    <col min="9738" max="9738" width="13" customWidth="1"/>
    <col min="9985" max="9985" width="10.28515625" customWidth="1"/>
    <col min="9986" max="9986" width="3.42578125" customWidth="1"/>
    <col min="9987" max="9987" width="13.7109375" customWidth="1"/>
    <col min="9988" max="9988" width="5.7109375" customWidth="1"/>
    <col min="9989" max="9989" width="39" customWidth="1"/>
    <col min="9990" max="9990" width="13.5703125" customWidth="1"/>
    <col min="9991" max="9991" width="12.85546875" customWidth="1"/>
    <col min="9993" max="9993" width="12.5703125" customWidth="1"/>
    <col min="9994" max="9994" width="13" customWidth="1"/>
    <col min="10241" max="10241" width="10.28515625" customWidth="1"/>
    <col min="10242" max="10242" width="3.42578125" customWidth="1"/>
    <col min="10243" max="10243" width="13.7109375" customWidth="1"/>
    <col min="10244" max="10244" width="5.7109375" customWidth="1"/>
    <col min="10245" max="10245" width="39" customWidth="1"/>
    <col min="10246" max="10246" width="13.5703125" customWidth="1"/>
    <col min="10247" max="10247" width="12.85546875" customWidth="1"/>
    <col min="10249" max="10249" width="12.5703125" customWidth="1"/>
    <col min="10250" max="10250" width="13" customWidth="1"/>
    <col min="10497" max="10497" width="10.28515625" customWidth="1"/>
    <col min="10498" max="10498" width="3.42578125" customWidth="1"/>
    <col min="10499" max="10499" width="13.7109375" customWidth="1"/>
    <col min="10500" max="10500" width="5.7109375" customWidth="1"/>
    <col min="10501" max="10501" width="39" customWidth="1"/>
    <col min="10502" max="10502" width="13.5703125" customWidth="1"/>
    <col min="10503" max="10503" width="12.85546875" customWidth="1"/>
    <col min="10505" max="10505" width="12.5703125" customWidth="1"/>
    <col min="10506" max="10506" width="13" customWidth="1"/>
    <col min="10753" max="10753" width="10.28515625" customWidth="1"/>
    <col min="10754" max="10754" width="3.42578125" customWidth="1"/>
    <col min="10755" max="10755" width="13.7109375" customWidth="1"/>
    <col min="10756" max="10756" width="5.7109375" customWidth="1"/>
    <col min="10757" max="10757" width="39" customWidth="1"/>
    <col min="10758" max="10758" width="13.5703125" customWidth="1"/>
    <col min="10759" max="10759" width="12.85546875" customWidth="1"/>
    <col min="10761" max="10761" width="12.5703125" customWidth="1"/>
    <col min="10762" max="10762" width="13" customWidth="1"/>
    <col min="11009" max="11009" width="10.28515625" customWidth="1"/>
    <col min="11010" max="11010" width="3.42578125" customWidth="1"/>
    <col min="11011" max="11011" width="13.7109375" customWidth="1"/>
    <col min="11012" max="11012" width="5.7109375" customWidth="1"/>
    <col min="11013" max="11013" width="39" customWidth="1"/>
    <col min="11014" max="11014" width="13.5703125" customWidth="1"/>
    <col min="11015" max="11015" width="12.85546875" customWidth="1"/>
    <col min="11017" max="11017" width="12.5703125" customWidth="1"/>
    <col min="11018" max="11018" width="13" customWidth="1"/>
    <col min="11265" max="11265" width="10.28515625" customWidth="1"/>
    <col min="11266" max="11266" width="3.42578125" customWidth="1"/>
    <col min="11267" max="11267" width="13.7109375" customWidth="1"/>
    <col min="11268" max="11268" width="5.7109375" customWidth="1"/>
    <col min="11269" max="11269" width="39" customWidth="1"/>
    <col min="11270" max="11270" width="13.5703125" customWidth="1"/>
    <col min="11271" max="11271" width="12.85546875" customWidth="1"/>
    <col min="11273" max="11273" width="12.5703125" customWidth="1"/>
    <col min="11274" max="11274" width="13" customWidth="1"/>
    <col min="11521" max="11521" width="10.28515625" customWidth="1"/>
    <col min="11522" max="11522" width="3.42578125" customWidth="1"/>
    <col min="11523" max="11523" width="13.7109375" customWidth="1"/>
    <col min="11524" max="11524" width="5.7109375" customWidth="1"/>
    <col min="11525" max="11525" width="39" customWidth="1"/>
    <col min="11526" max="11526" width="13.5703125" customWidth="1"/>
    <col min="11527" max="11527" width="12.85546875" customWidth="1"/>
    <col min="11529" max="11529" width="12.5703125" customWidth="1"/>
    <col min="11530" max="11530" width="13" customWidth="1"/>
    <col min="11777" max="11777" width="10.28515625" customWidth="1"/>
    <col min="11778" max="11778" width="3.42578125" customWidth="1"/>
    <col min="11779" max="11779" width="13.7109375" customWidth="1"/>
    <col min="11780" max="11780" width="5.7109375" customWidth="1"/>
    <col min="11781" max="11781" width="39" customWidth="1"/>
    <col min="11782" max="11782" width="13.5703125" customWidth="1"/>
    <col min="11783" max="11783" width="12.85546875" customWidth="1"/>
    <col min="11785" max="11785" width="12.5703125" customWidth="1"/>
    <col min="11786" max="11786" width="13" customWidth="1"/>
    <col min="12033" max="12033" width="10.28515625" customWidth="1"/>
    <col min="12034" max="12034" width="3.42578125" customWidth="1"/>
    <col min="12035" max="12035" width="13.7109375" customWidth="1"/>
    <col min="12036" max="12036" width="5.7109375" customWidth="1"/>
    <col min="12037" max="12037" width="39" customWidth="1"/>
    <col min="12038" max="12038" width="13.5703125" customWidth="1"/>
    <col min="12039" max="12039" width="12.85546875" customWidth="1"/>
    <col min="12041" max="12041" width="12.5703125" customWidth="1"/>
    <col min="12042" max="12042" width="13" customWidth="1"/>
    <col min="12289" max="12289" width="10.28515625" customWidth="1"/>
    <col min="12290" max="12290" width="3.42578125" customWidth="1"/>
    <col min="12291" max="12291" width="13.7109375" customWidth="1"/>
    <col min="12292" max="12292" width="5.7109375" customWidth="1"/>
    <col min="12293" max="12293" width="39" customWidth="1"/>
    <col min="12294" max="12294" width="13.5703125" customWidth="1"/>
    <col min="12295" max="12295" width="12.85546875" customWidth="1"/>
    <col min="12297" max="12297" width="12.5703125" customWidth="1"/>
    <col min="12298" max="12298" width="13" customWidth="1"/>
    <col min="12545" max="12545" width="10.28515625" customWidth="1"/>
    <col min="12546" max="12546" width="3.42578125" customWidth="1"/>
    <col min="12547" max="12547" width="13.7109375" customWidth="1"/>
    <col min="12548" max="12548" width="5.7109375" customWidth="1"/>
    <col min="12549" max="12549" width="39" customWidth="1"/>
    <col min="12550" max="12550" width="13.5703125" customWidth="1"/>
    <col min="12551" max="12551" width="12.85546875" customWidth="1"/>
    <col min="12553" max="12553" width="12.5703125" customWidth="1"/>
    <col min="12554" max="12554" width="13" customWidth="1"/>
    <col min="12801" max="12801" width="10.28515625" customWidth="1"/>
    <col min="12802" max="12802" width="3.42578125" customWidth="1"/>
    <col min="12803" max="12803" width="13.7109375" customWidth="1"/>
    <col min="12804" max="12804" width="5.7109375" customWidth="1"/>
    <col min="12805" max="12805" width="39" customWidth="1"/>
    <col min="12806" max="12806" width="13.5703125" customWidth="1"/>
    <col min="12807" max="12807" width="12.85546875" customWidth="1"/>
    <col min="12809" max="12809" width="12.5703125" customWidth="1"/>
    <col min="12810" max="12810" width="13" customWidth="1"/>
    <col min="13057" max="13057" width="10.28515625" customWidth="1"/>
    <col min="13058" max="13058" width="3.42578125" customWidth="1"/>
    <col min="13059" max="13059" width="13.7109375" customWidth="1"/>
    <col min="13060" max="13060" width="5.7109375" customWidth="1"/>
    <col min="13061" max="13061" width="39" customWidth="1"/>
    <col min="13062" max="13062" width="13.5703125" customWidth="1"/>
    <col min="13063" max="13063" width="12.85546875" customWidth="1"/>
    <col min="13065" max="13065" width="12.5703125" customWidth="1"/>
    <col min="13066" max="13066" width="13" customWidth="1"/>
    <col min="13313" max="13313" width="10.28515625" customWidth="1"/>
    <col min="13314" max="13314" width="3.42578125" customWidth="1"/>
    <col min="13315" max="13315" width="13.7109375" customWidth="1"/>
    <col min="13316" max="13316" width="5.7109375" customWidth="1"/>
    <col min="13317" max="13317" width="39" customWidth="1"/>
    <col min="13318" max="13318" width="13.5703125" customWidth="1"/>
    <col min="13319" max="13319" width="12.85546875" customWidth="1"/>
    <col min="13321" max="13321" width="12.5703125" customWidth="1"/>
    <col min="13322" max="13322" width="13" customWidth="1"/>
    <col min="13569" max="13569" width="10.28515625" customWidth="1"/>
    <col min="13570" max="13570" width="3.42578125" customWidth="1"/>
    <col min="13571" max="13571" width="13.7109375" customWidth="1"/>
    <col min="13572" max="13572" width="5.7109375" customWidth="1"/>
    <col min="13573" max="13573" width="39" customWidth="1"/>
    <col min="13574" max="13574" width="13.5703125" customWidth="1"/>
    <col min="13575" max="13575" width="12.85546875" customWidth="1"/>
    <col min="13577" max="13577" width="12.5703125" customWidth="1"/>
    <col min="13578" max="13578" width="13" customWidth="1"/>
    <col min="13825" max="13825" width="10.28515625" customWidth="1"/>
    <col min="13826" max="13826" width="3.42578125" customWidth="1"/>
    <col min="13827" max="13827" width="13.7109375" customWidth="1"/>
    <col min="13828" max="13828" width="5.7109375" customWidth="1"/>
    <col min="13829" max="13829" width="39" customWidth="1"/>
    <col min="13830" max="13830" width="13.5703125" customWidth="1"/>
    <col min="13831" max="13831" width="12.85546875" customWidth="1"/>
    <col min="13833" max="13833" width="12.5703125" customWidth="1"/>
    <col min="13834" max="13834" width="13" customWidth="1"/>
    <col min="14081" max="14081" width="10.28515625" customWidth="1"/>
    <col min="14082" max="14082" width="3.42578125" customWidth="1"/>
    <col min="14083" max="14083" width="13.7109375" customWidth="1"/>
    <col min="14084" max="14084" width="5.7109375" customWidth="1"/>
    <col min="14085" max="14085" width="39" customWidth="1"/>
    <col min="14086" max="14086" width="13.5703125" customWidth="1"/>
    <col min="14087" max="14087" width="12.85546875" customWidth="1"/>
    <col min="14089" max="14089" width="12.5703125" customWidth="1"/>
    <col min="14090" max="14090" width="13" customWidth="1"/>
    <col min="14337" max="14337" width="10.28515625" customWidth="1"/>
    <col min="14338" max="14338" width="3.42578125" customWidth="1"/>
    <col min="14339" max="14339" width="13.7109375" customWidth="1"/>
    <col min="14340" max="14340" width="5.7109375" customWidth="1"/>
    <col min="14341" max="14341" width="39" customWidth="1"/>
    <col min="14342" max="14342" width="13.5703125" customWidth="1"/>
    <col min="14343" max="14343" width="12.85546875" customWidth="1"/>
    <col min="14345" max="14345" width="12.5703125" customWidth="1"/>
    <col min="14346" max="14346" width="13" customWidth="1"/>
    <col min="14593" max="14593" width="10.28515625" customWidth="1"/>
    <col min="14594" max="14594" width="3.42578125" customWidth="1"/>
    <col min="14595" max="14595" width="13.7109375" customWidth="1"/>
    <col min="14596" max="14596" width="5.7109375" customWidth="1"/>
    <col min="14597" max="14597" width="39" customWidth="1"/>
    <col min="14598" max="14598" width="13.5703125" customWidth="1"/>
    <col min="14599" max="14599" width="12.85546875" customWidth="1"/>
    <col min="14601" max="14601" width="12.5703125" customWidth="1"/>
    <col min="14602" max="14602" width="13" customWidth="1"/>
    <col min="14849" max="14849" width="10.28515625" customWidth="1"/>
    <col min="14850" max="14850" width="3.42578125" customWidth="1"/>
    <col min="14851" max="14851" width="13.7109375" customWidth="1"/>
    <col min="14852" max="14852" width="5.7109375" customWidth="1"/>
    <col min="14853" max="14853" width="39" customWidth="1"/>
    <col min="14854" max="14854" width="13.5703125" customWidth="1"/>
    <col min="14855" max="14855" width="12.85546875" customWidth="1"/>
    <col min="14857" max="14857" width="12.5703125" customWidth="1"/>
    <col min="14858" max="14858" width="13" customWidth="1"/>
    <col min="15105" max="15105" width="10.28515625" customWidth="1"/>
    <col min="15106" max="15106" width="3.42578125" customWidth="1"/>
    <col min="15107" max="15107" width="13.7109375" customWidth="1"/>
    <col min="15108" max="15108" width="5.7109375" customWidth="1"/>
    <col min="15109" max="15109" width="39" customWidth="1"/>
    <col min="15110" max="15110" width="13.5703125" customWidth="1"/>
    <col min="15111" max="15111" width="12.85546875" customWidth="1"/>
    <col min="15113" max="15113" width="12.5703125" customWidth="1"/>
    <col min="15114" max="15114" width="13" customWidth="1"/>
    <col min="15361" max="15361" width="10.28515625" customWidth="1"/>
    <col min="15362" max="15362" width="3.42578125" customWidth="1"/>
    <col min="15363" max="15363" width="13.7109375" customWidth="1"/>
    <col min="15364" max="15364" width="5.7109375" customWidth="1"/>
    <col min="15365" max="15365" width="39" customWidth="1"/>
    <col min="15366" max="15366" width="13.5703125" customWidth="1"/>
    <col min="15367" max="15367" width="12.85546875" customWidth="1"/>
    <col min="15369" max="15369" width="12.5703125" customWidth="1"/>
    <col min="15370" max="15370" width="13" customWidth="1"/>
    <col min="15617" max="15617" width="10.28515625" customWidth="1"/>
    <col min="15618" max="15618" width="3.42578125" customWidth="1"/>
    <col min="15619" max="15619" width="13.7109375" customWidth="1"/>
    <col min="15620" max="15620" width="5.7109375" customWidth="1"/>
    <col min="15621" max="15621" width="39" customWidth="1"/>
    <col min="15622" max="15622" width="13.5703125" customWidth="1"/>
    <col min="15623" max="15623" width="12.85546875" customWidth="1"/>
    <col min="15625" max="15625" width="12.5703125" customWidth="1"/>
    <col min="15626" max="15626" width="13" customWidth="1"/>
    <col min="15873" max="15873" width="10.28515625" customWidth="1"/>
    <col min="15874" max="15874" width="3.42578125" customWidth="1"/>
    <col min="15875" max="15875" width="13.7109375" customWidth="1"/>
    <col min="15876" max="15876" width="5.7109375" customWidth="1"/>
    <col min="15877" max="15877" width="39" customWidth="1"/>
    <col min="15878" max="15878" width="13.5703125" customWidth="1"/>
    <col min="15879" max="15879" width="12.85546875" customWidth="1"/>
    <col min="15881" max="15881" width="12.5703125" customWidth="1"/>
    <col min="15882" max="15882" width="13" customWidth="1"/>
    <col min="16129" max="16129" width="10.28515625" customWidth="1"/>
    <col min="16130" max="16130" width="3.42578125" customWidth="1"/>
    <col min="16131" max="16131" width="13.7109375" customWidth="1"/>
    <col min="16132" max="16132" width="5.7109375" customWidth="1"/>
    <col min="16133" max="16133" width="39" customWidth="1"/>
    <col min="16134" max="16134" width="13.5703125" customWidth="1"/>
    <col min="16135" max="16135" width="12.85546875" customWidth="1"/>
    <col min="16137" max="16137" width="12.5703125" customWidth="1"/>
    <col min="16138" max="16138" width="13" customWidth="1"/>
  </cols>
  <sheetData>
    <row r="1" spans="2:10" x14ac:dyDescent="0.15">
      <c r="D1" t="s">
        <v>1052</v>
      </c>
    </row>
    <row r="2" spans="2:10" x14ac:dyDescent="0.15">
      <c r="E2" t="s">
        <v>1053</v>
      </c>
      <c r="F2" s="274"/>
      <c r="I2" t="s">
        <v>1054</v>
      </c>
    </row>
    <row r="3" spans="2:10" x14ac:dyDescent="0.15">
      <c r="E3" t="s">
        <v>463</v>
      </c>
      <c r="F3" s="274"/>
      <c r="I3" t="s">
        <v>464</v>
      </c>
    </row>
    <row r="4" spans="2:10" x14ac:dyDescent="0.15">
      <c r="F4" s="274"/>
    </row>
    <row r="6" spans="2:10" x14ac:dyDescent="0.15">
      <c r="I6" t="s">
        <v>462</v>
      </c>
    </row>
    <row r="7" spans="2:10" x14ac:dyDescent="0.15">
      <c r="E7" s="74" t="s">
        <v>459</v>
      </c>
      <c r="F7" s="470" t="s">
        <v>448</v>
      </c>
      <c r="G7" s="471" t="s">
        <v>458</v>
      </c>
      <c r="I7" s="470" t="s">
        <v>448</v>
      </c>
      <c r="J7" s="471" t="s">
        <v>458</v>
      </c>
    </row>
    <row r="8" spans="2:10" x14ac:dyDescent="0.15">
      <c r="B8" t="s">
        <v>468</v>
      </c>
      <c r="D8" t="s">
        <v>461</v>
      </c>
      <c r="E8" s="75" t="s">
        <v>449</v>
      </c>
      <c r="F8" s="472">
        <v>15812033</v>
      </c>
      <c r="G8" s="473">
        <v>4596973</v>
      </c>
      <c r="I8" s="472">
        <v>311624</v>
      </c>
      <c r="J8" s="473">
        <v>275478</v>
      </c>
    </row>
    <row r="11" spans="2:10" x14ac:dyDescent="0.15">
      <c r="I11" t="s">
        <v>465</v>
      </c>
    </row>
    <row r="12" spans="2:10" x14ac:dyDescent="0.15">
      <c r="E12" s="74" t="s">
        <v>450</v>
      </c>
      <c r="F12" s="474">
        <v>15059323</v>
      </c>
      <c r="G12" s="475">
        <v>3997909</v>
      </c>
      <c r="I12" s="216">
        <f t="shared" ref="I12:J49" si="0">F12/I$8*1000</f>
        <v>48325.299078376505</v>
      </c>
      <c r="J12" s="216">
        <f t="shared" si="0"/>
        <v>14512.62532761237</v>
      </c>
    </row>
    <row r="13" spans="2:10" x14ac:dyDescent="0.15">
      <c r="B13" t="s">
        <v>119</v>
      </c>
      <c r="C13" t="s">
        <v>374</v>
      </c>
      <c r="D13" t="s">
        <v>96</v>
      </c>
      <c r="E13" s="3" t="s">
        <v>451</v>
      </c>
      <c r="F13" s="476">
        <v>1694143</v>
      </c>
      <c r="G13" s="477">
        <v>251400</v>
      </c>
      <c r="I13" s="216">
        <f t="shared" si="0"/>
        <v>5436.4971889199805</v>
      </c>
      <c r="J13" s="216">
        <f t="shared" si="0"/>
        <v>912.59556117003899</v>
      </c>
    </row>
    <row r="14" spans="2:10" x14ac:dyDescent="0.15">
      <c r="E14" s="3" t="s">
        <v>452</v>
      </c>
      <c r="F14" s="476">
        <v>4835590</v>
      </c>
      <c r="G14" s="477">
        <v>1706401</v>
      </c>
      <c r="I14" s="216">
        <f t="shared" si="0"/>
        <v>15517.386337380947</v>
      </c>
      <c r="J14" s="216">
        <f t="shared" si="0"/>
        <v>6194.3276777092906</v>
      </c>
    </row>
    <row r="15" spans="2:10" x14ac:dyDescent="0.15">
      <c r="B15" t="s">
        <v>119</v>
      </c>
      <c r="C15" t="s">
        <v>374</v>
      </c>
      <c r="D15" t="s">
        <v>96</v>
      </c>
      <c r="E15" s="3" t="s">
        <v>1055</v>
      </c>
      <c r="F15" s="476">
        <v>971498</v>
      </c>
      <c r="G15" s="477">
        <v>156157</v>
      </c>
      <c r="I15" s="216">
        <f t="shared" si="0"/>
        <v>3117.5326675737429</v>
      </c>
      <c r="J15" s="216">
        <f t="shared" si="0"/>
        <v>566.85833351483609</v>
      </c>
    </row>
    <row r="16" spans="2:10" x14ac:dyDescent="0.15">
      <c r="B16" t="s">
        <v>119</v>
      </c>
      <c r="C16" t="s">
        <v>374</v>
      </c>
      <c r="D16" t="s">
        <v>96</v>
      </c>
      <c r="E16" s="3" t="s">
        <v>1056</v>
      </c>
      <c r="F16" s="476">
        <v>1360008</v>
      </c>
      <c r="G16" s="477">
        <v>454806</v>
      </c>
      <c r="I16" s="216">
        <f t="shared" si="0"/>
        <v>4364.2594922085591</v>
      </c>
      <c r="J16" s="216">
        <f t="shared" si="0"/>
        <v>1650.9703134188574</v>
      </c>
    </row>
    <row r="17" spans="2:10" x14ac:dyDescent="0.15">
      <c r="B17" t="s">
        <v>119</v>
      </c>
      <c r="C17" t="s">
        <v>374</v>
      </c>
      <c r="D17" t="s">
        <v>96</v>
      </c>
      <c r="E17" s="3" t="s">
        <v>1057</v>
      </c>
      <c r="F17" s="476">
        <v>123251</v>
      </c>
      <c r="G17" s="477">
        <v>54465</v>
      </c>
      <c r="I17" s="216">
        <f t="shared" si="0"/>
        <v>395.51189895515108</v>
      </c>
      <c r="J17" s="216">
        <f t="shared" si="0"/>
        <v>197.71088798379543</v>
      </c>
    </row>
    <row r="18" spans="2:10" x14ac:dyDescent="0.15">
      <c r="B18" t="s">
        <v>119</v>
      </c>
      <c r="C18" t="s">
        <v>374</v>
      </c>
      <c r="D18" t="s">
        <v>96</v>
      </c>
      <c r="E18" s="3" t="s">
        <v>1058</v>
      </c>
      <c r="F18" s="476">
        <v>133743</v>
      </c>
      <c r="G18" s="477">
        <v>5187</v>
      </c>
      <c r="I18" s="216">
        <f t="shared" si="0"/>
        <v>429.18067928015813</v>
      </c>
      <c r="J18" s="216">
        <f t="shared" si="0"/>
        <v>18.829089800274435</v>
      </c>
    </row>
    <row r="19" spans="2:10" x14ac:dyDescent="0.15">
      <c r="B19" t="s">
        <v>119</v>
      </c>
      <c r="C19" t="s">
        <v>374</v>
      </c>
      <c r="D19" t="s">
        <v>96</v>
      </c>
      <c r="E19" s="3" t="s">
        <v>1059</v>
      </c>
      <c r="F19" s="476">
        <v>298274</v>
      </c>
      <c r="G19" s="477">
        <v>153617</v>
      </c>
      <c r="I19" s="216">
        <f t="shared" si="0"/>
        <v>957.15991066156653</v>
      </c>
      <c r="J19" s="216">
        <f t="shared" si="0"/>
        <v>557.63799650062799</v>
      </c>
    </row>
    <row r="20" spans="2:10" x14ac:dyDescent="0.15">
      <c r="B20" t="s">
        <v>119</v>
      </c>
      <c r="C20" t="s">
        <v>374</v>
      </c>
      <c r="D20" t="s">
        <v>96</v>
      </c>
      <c r="E20" s="3" t="s">
        <v>1060</v>
      </c>
      <c r="F20" s="476">
        <v>46719</v>
      </c>
      <c r="G20" s="477">
        <v>18307</v>
      </c>
      <c r="I20" s="216">
        <f t="shared" si="0"/>
        <v>149.92105871178086</v>
      </c>
      <c r="J20" s="216">
        <f t="shared" si="0"/>
        <v>66.455397527207253</v>
      </c>
    </row>
    <row r="21" spans="2:10" x14ac:dyDescent="0.15">
      <c r="B21" t="s">
        <v>119</v>
      </c>
      <c r="C21" t="s">
        <v>374</v>
      </c>
      <c r="D21" t="s">
        <v>96</v>
      </c>
      <c r="E21" s="3" t="s">
        <v>453</v>
      </c>
      <c r="F21" s="476">
        <v>107140</v>
      </c>
      <c r="G21" s="477">
        <v>35877</v>
      </c>
      <c r="I21" s="216">
        <f t="shared" si="0"/>
        <v>343.81177316252922</v>
      </c>
      <c r="J21" s="216">
        <f t="shared" si="0"/>
        <v>130.23544529871714</v>
      </c>
    </row>
    <row r="22" spans="2:10" x14ac:dyDescent="0.15">
      <c r="B22" t="s">
        <v>119</v>
      </c>
      <c r="C22" t="s">
        <v>374</v>
      </c>
      <c r="D22" t="s">
        <v>96</v>
      </c>
      <c r="E22" s="3" t="s">
        <v>1061</v>
      </c>
      <c r="F22" s="476">
        <v>98015</v>
      </c>
      <c r="G22" s="477">
        <v>8434</v>
      </c>
      <c r="I22" s="216">
        <f t="shared" si="0"/>
        <v>314.52968962595952</v>
      </c>
      <c r="J22" s="216">
        <f t="shared" si="0"/>
        <v>30.615874951901784</v>
      </c>
    </row>
    <row r="23" spans="2:10" x14ac:dyDescent="0.15">
      <c r="B23" t="s">
        <v>384</v>
      </c>
      <c r="C23" t="s">
        <v>84</v>
      </c>
      <c r="D23" t="s">
        <v>96</v>
      </c>
      <c r="E23" s="3" t="s">
        <v>1062</v>
      </c>
      <c r="F23" s="476">
        <v>266354</v>
      </c>
      <c r="G23" s="477">
        <v>38590</v>
      </c>
      <c r="I23" s="216">
        <f t="shared" si="0"/>
        <v>854.72877570405353</v>
      </c>
      <c r="J23" s="216">
        <f t="shared" si="0"/>
        <v>140.08378164499524</v>
      </c>
    </row>
    <row r="24" spans="2:10" x14ac:dyDescent="0.15">
      <c r="B24" t="s">
        <v>41</v>
      </c>
      <c r="C24" t="s">
        <v>355</v>
      </c>
      <c r="D24" t="s">
        <v>96</v>
      </c>
      <c r="E24" s="3" t="s">
        <v>1063</v>
      </c>
      <c r="F24" s="476">
        <v>695985</v>
      </c>
      <c r="G24" s="477">
        <v>405688</v>
      </c>
      <c r="I24" s="216">
        <f t="shared" si="0"/>
        <v>2233.4127024876134</v>
      </c>
      <c r="J24" s="216">
        <f t="shared" si="0"/>
        <v>1472.6693238661526</v>
      </c>
    </row>
    <row r="25" spans="2:10" x14ac:dyDescent="0.15">
      <c r="B25" t="s">
        <v>119</v>
      </c>
      <c r="C25" t="s">
        <v>374</v>
      </c>
      <c r="D25" t="s">
        <v>96</v>
      </c>
      <c r="E25" s="3" t="s">
        <v>1064</v>
      </c>
      <c r="F25" s="476">
        <v>734603</v>
      </c>
      <c r="G25" s="477">
        <v>375274</v>
      </c>
      <c r="I25" s="216">
        <f t="shared" si="0"/>
        <v>2357.3376890098325</v>
      </c>
      <c r="J25" s="216">
        <f t="shared" si="0"/>
        <v>1362.264863255868</v>
      </c>
    </row>
    <row r="26" spans="2:10" x14ac:dyDescent="0.15">
      <c r="B26" t="s">
        <v>385</v>
      </c>
      <c r="C26" t="s">
        <v>85</v>
      </c>
      <c r="D26" t="s">
        <v>97</v>
      </c>
      <c r="E26" s="3" t="s">
        <v>454</v>
      </c>
      <c r="F26" s="476">
        <v>3269662</v>
      </c>
      <c r="G26" s="477" t="s">
        <v>1065</v>
      </c>
      <c r="I26" s="216">
        <f t="shared" si="0"/>
        <v>10492.330500860011</v>
      </c>
      <c r="J26" s="216" t="e">
        <f t="shared" si="0"/>
        <v>#VALUE!</v>
      </c>
    </row>
    <row r="27" spans="2:10" x14ac:dyDescent="0.15">
      <c r="B27" t="s">
        <v>385</v>
      </c>
      <c r="C27" t="s">
        <v>85</v>
      </c>
      <c r="D27" t="s">
        <v>99</v>
      </c>
      <c r="E27" s="3" t="s">
        <v>455</v>
      </c>
      <c r="F27" s="476">
        <v>2157185</v>
      </c>
      <c r="G27" s="477">
        <v>549875</v>
      </c>
      <c r="I27" s="216">
        <f t="shared" si="0"/>
        <v>6922.3968628860421</v>
      </c>
      <c r="J27" s="216">
        <f t="shared" si="0"/>
        <v>1996.0759116880477</v>
      </c>
    </row>
    <row r="28" spans="2:10" x14ac:dyDescent="0.15">
      <c r="E28" s="3" t="s">
        <v>1066</v>
      </c>
      <c r="F28" s="476">
        <v>2118226</v>
      </c>
      <c r="G28" s="477">
        <v>956030</v>
      </c>
      <c r="I28" s="216">
        <f t="shared" si="0"/>
        <v>6797.3776089133053</v>
      </c>
      <c r="J28" s="216">
        <f t="shared" si="0"/>
        <v>3470.440470745395</v>
      </c>
    </row>
    <row r="29" spans="2:10" x14ac:dyDescent="0.15">
      <c r="B29" t="s">
        <v>35</v>
      </c>
      <c r="C29" t="s">
        <v>352</v>
      </c>
      <c r="D29" t="s">
        <v>115</v>
      </c>
      <c r="E29" s="3" t="s">
        <v>1067</v>
      </c>
      <c r="F29" s="476">
        <v>416280</v>
      </c>
      <c r="G29" s="477">
        <v>158056</v>
      </c>
      <c r="I29" s="216">
        <f t="shared" si="0"/>
        <v>1335.8406284496702</v>
      </c>
      <c r="J29" s="216">
        <f t="shared" si="0"/>
        <v>573.75180595183645</v>
      </c>
    </row>
    <row r="30" spans="2:10" x14ac:dyDescent="0.15">
      <c r="B30" t="s">
        <v>55</v>
      </c>
      <c r="C30" t="s">
        <v>655</v>
      </c>
      <c r="D30" t="s">
        <v>115</v>
      </c>
      <c r="E30" s="3" t="s">
        <v>1068</v>
      </c>
      <c r="F30" s="476">
        <v>95946</v>
      </c>
      <c r="G30" s="477">
        <v>77441</v>
      </c>
      <c r="I30" s="216">
        <f t="shared" si="0"/>
        <v>307.89027802736632</v>
      </c>
      <c r="J30" s="216">
        <f t="shared" si="0"/>
        <v>281.1150073690095</v>
      </c>
    </row>
    <row r="31" spans="2:10" x14ac:dyDescent="0.15">
      <c r="B31" t="s">
        <v>35</v>
      </c>
      <c r="C31" t="s">
        <v>655</v>
      </c>
      <c r="D31" t="s">
        <v>115</v>
      </c>
      <c r="E31" s="3" t="s">
        <v>1069</v>
      </c>
      <c r="F31" s="476">
        <v>113268</v>
      </c>
      <c r="G31" s="477">
        <v>52428</v>
      </c>
      <c r="I31" s="216">
        <f t="shared" si="0"/>
        <v>363.47649731727984</v>
      </c>
      <c r="J31" s="216">
        <f t="shared" si="0"/>
        <v>190.31646810271602</v>
      </c>
    </row>
    <row r="32" spans="2:10" x14ac:dyDescent="0.15">
      <c r="B32" t="s">
        <v>35</v>
      </c>
      <c r="C32" t="s">
        <v>352</v>
      </c>
      <c r="D32" t="s">
        <v>115</v>
      </c>
      <c r="E32" s="3" t="s">
        <v>1070</v>
      </c>
      <c r="F32" s="476">
        <v>264202</v>
      </c>
      <c r="G32" s="477">
        <v>114157</v>
      </c>
      <c r="I32" s="216">
        <f t="shared" si="0"/>
        <v>847.82301748260727</v>
      </c>
      <c r="J32" s="216">
        <f t="shared" si="0"/>
        <v>414.39606792556935</v>
      </c>
    </row>
    <row r="33" spans="2:10" x14ac:dyDescent="0.15">
      <c r="B33" t="s">
        <v>38</v>
      </c>
      <c r="C33" t="s">
        <v>353</v>
      </c>
      <c r="D33" t="s">
        <v>115</v>
      </c>
      <c r="E33" s="3" t="s">
        <v>1071</v>
      </c>
      <c r="F33" s="476">
        <v>194872</v>
      </c>
      <c r="G33" s="477">
        <v>100429</v>
      </c>
      <c r="I33" s="216">
        <f t="shared" si="0"/>
        <v>625.34336251379864</v>
      </c>
      <c r="J33" s="216">
        <f t="shared" si="0"/>
        <v>364.56268740153479</v>
      </c>
    </row>
    <row r="34" spans="2:10" x14ac:dyDescent="0.15">
      <c r="B34" t="s">
        <v>117</v>
      </c>
      <c r="C34" t="s">
        <v>1</v>
      </c>
      <c r="D34" t="s">
        <v>115</v>
      </c>
      <c r="E34" s="3" t="s">
        <v>1072</v>
      </c>
      <c r="F34" s="476">
        <v>45451</v>
      </c>
      <c r="G34" s="477">
        <v>38969</v>
      </c>
      <c r="I34" s="216">
        <f t="shared" si="0"/>
        <v>145.8520524734937</v>
      </c>
      <c r="J34" s="216">
        <f t="shared" si="0"/>
        <v>141.45957208924125</v>
      </c>
    </row>
    <row r="35" spans="2:10" x14ac:dyDescent="0.15">
      <c r="B35" t="s">
        <v>40</v>
      </c>
      <c r="C35" t="s">
        <v>354</v>
      </c>
      <c r="D35" t="s">
        <v>115</v>
      </c>
      <c r="E35" s="3" t="s">
        <v>1073</v>
      </c>
      <c r="F35" s="476">
        <v>26899</v>
      </c>
      <c r="G35" s="477">
        <v>10077</v>
      </c>
      <c r="I35" s="216">
        <f t="shared" si="0"/>
        <v>86.318768772623415</v>
      </c>
      <c r="J35" s="216">
        <f t="shared" si="0"/>
        <v>36.580053579596189</v>
      </c>
    </row>
    <row r="36" spans="2:10" x14ac:dyDescent="0.15">
      <c r="B36" t="s">
        <v>43</v>
      </c>
      <c r="C36" t="s">
        <v>357</v>
      </c>
      <c r="D36" t="s">
        <v>115</v>
      </c>
      <c r="E36" s="3" t="s">
        <v>456</v>
      </c>
      <c r="F36" s="476">
        <v>19738</v>
      </c>
      <c r="G36" s="477">
        <v>11063</v>
      </c>
      <c r="I36" s="216">
        <f t="shared" si="0"/>
        <v>63.339152311760323</v>
      </c>
      <c r="J36" s="216">
        <f t="shared" si="0"/>
        <v>40.159286767001362</v>
      </c>
    </row>
    <row r="37" spans="2:10" x14ac:dyDescent="0.15">
      <c r="B37" t="s">
        <v>117</v>
      </c>
      <c r="C37" t="s">
        <v>1</v>
      </c>
      <c r="D37" t="s">
        <v>115</v>
      </c>
      <c r="E37" s="3" t="s">
        <v>1074</v>
      </c>
      <c r="F37" s="476">
        <v>941570</v>
      </c>
      <c r="G37" s="477">
        <v>393410</v>
      </c>
      <c r="I37" s="216">
        <f t="shared" si="0"/>
        <v>3021.4938515647063</v>
      </c>
      <c r="J37" s="216">
        <f t="shared" si="0"/>
        <v>1428.0995215588903</v>
      </c>
    </row>
    <row r="38" spans="2:10" x14ac:dyDescent="0.15">
      <c r="E38" s="3" t="s">
        <v>1075</v>
      </c>
      <c r="F38" s="476">
        <v>984517</v>
      </c>
      <c r="G38" s="477">
        <v>534203</v>
      </c>
      <c r="I38" s="216">
        <f t="shared" si="0"/>
        <v>3159.3105794162193</v>
      </c>
      <c r="J38" s="216">
        <f t="shared" si="0"/>
        <v>1939.1857062995957</v>
      </c>
    </row>
    <row r="39" spans="2:10" x14ac:dyDescent="0.15">
      <c r="B39" t="s">
        <v>385</v>
      </c>
      <c r="C39" t="s">
        <v>85</v>
      </c>
      <c r="D39" t="s">
        <v>116</v>
      </c>
      <c r="E39" s="3" t="s">
        <v>1076</v>
      </c>
      <c r="F39" s="476">
        <v>145110</v>
      </c>
      <c r="G39" s="477">
        <v>48168</v>
      </c>
      <c r="I39" s="216">
        <f t="shared" si="0"/>
        <v>465.65733062921981</v>
      </c>
      <c r="J39" s="216">
        <f t="shared" si="0"/>
        <v>174.85243830723323</v>
      </c>
    </row>
    <row r="40" spans="2:10" x14ac:dyDescent="0.15">
      <c r="B40" t="s">
        <v>385</v>
      </c>
      <c r="C40" t="s">
        <v>85</v>
      </c>
      <c r="D40" t="s">
        <v>116</v>
      </c>
      <c r="E40" s="3" t="s">
        <v>1077</v>
      </c>
      <c r="F40" s="476">
        <v>273398</v>
      </c>
      <c r="G40" s="477">
        <v>163717</v>
      </c>
      <c r="I40" s="216">
        <f t="shared" si="0"/>
        <v>877.33293969655733</v>
      </c>
      <c r="J40" s="216">
        <f t="shared" si="0"/>
        <v>594.30154132090411</v>
      </c>
    </row>
    <row r="41" spans="2:10" x14ac:dyDescent="0.15">
      <c r="B41" t="s">
        <v>378</v>
      </c>
      <c r="C41" t="s">
        <v>379</v>
      </c>
      <c r="D41" t="s">
        <v>116</v>
      </c>
      <c r="E41" s="3" t="s">
        <v>1078</v>
      </c>
      <c r="F41" s="476">
        <v>103460</v>
      </c>
      <c r="G41" s="477">
        <v>41863</v>
      </c>
      <c r="I41" s="216">
        <f t="shared" si="0"/>
        <v>332.00266988421947</v>
      </c>
      <c r="J41" s="216">
        <f t="shared" si="0"/>
        <v>151.96494819913022</v>
      </c>
    </row>
    <row r="42" spans="2:10" x14ac:dyDescent="0.15">
      <c r="B42" t="s">
        <v>385</v>
      </c>
      <c r="C42" t="s">
        <v>85</v>
      </c>
      <c r="D42" t="s">
        <v>116</v>
      </c>
      <c r="E42" s="3" t="s">
        <v>1079</v>
      </c>
      <c r="F42" s="476">
        <v>20430</v>
      </c>
      <c r="G42" s="477">
        <v>8730</v>
      </c>
      <c r="I42" s="216">
        <f t="shared" si="0"/>
        <v>65.559777167355534</v>
      </c>
      <c r="J42" s="216">
        <f t="shared" si="0"/>
        <v>31.690370918911853</v>
      </c>
    </row>
    <row r="43" spans="2:10" x14ac:dyDescent="0.15">
      <c r="B43" t="s">
        <v>385</v>
      </c>
      <c r="C43" t="s">
        <v>85</v>
      </c>
      <c r="D43" t="s">
        <v>116</v>
      </c>
      <c r="E43" s="3" t="s">
        <v>1080</v>
      </c>
      <c r="F43" s="476">
        <v>63459</v>
      </c>
      <c r="G43" s="477">
        <v>72148</v>
      </c>
      <c r="I43" s="216">
        <f t="shared" si="0"/>
        <v>203.63964264626603</v>
      </c>
      <c r="J43" s="216">
        <f t="shared" si="0"/>
        <v>261.9011318508193</v>
      </c>
    </row>
    <row r="44" spans="2:10" x14ac:dyDescent="0.15">
      <c r="B44" t="s">
        <v>385</v>
      </c>
      <c r="C44" t="s">
        <v>85</v>
      </c>
      <c r="D44" t="s">
        <v>116</v>
      </c>
      <c r="E44" s="3" t="s">
        <v>1081</v>
      </c>
      <c r="F44" s="476">
        <v>21323</v>
      </c>
      <c r="G44" s="477">
        <v>20600</v>
      </c>
      <c r="I44" s="216">
        <f t="shared" si="0"/>
        <v>68.425410109619278</v>
      </c>
      <c r="J44" s="216">
        <f t="shared" si="0"/>
        <v>74.779111217592686</v>
      </c>
    </row>
    <row r="45" spans="2:10" x14ac:dyDescent="0.15">
      <c r="B45" t="s">
        <v>385</v>
      </c>
      <c r="C45" t="s">
        <v>85</v>
      </c>
      <c r="D45" t="s">
        <v>116</v>
      </c>
      <c r="E45" s="3" t="s">
        <v>1082</v>
      </c>
      <c r="F45" s="476">
        <v>94359</v>
      </c>
      <c r="G45" s="477">
        <v>83088</v>
      </c>
      <c r="I45" s="216">
        <f t="shared" si="0"/>
        <v>302.79760223859523</v>
      </c>
      <c r="J45" s="216">
        <f t="shared" si="0"/>
        <v>301.6139219828807</v>
      </c>
    </row>
    <row r="46" spans="2:10" x14ac:dyDescent="0.15">
      <c r="B46" t="s">
        <v>385</v>
      </c>
      <c r="C46" t="s">
        <v>85</v>
      </c>
      <c r="D46" t="s">
        <v>116</v>
      </c>
      <c r="E46" s="3" t="s">
        <v>1083</v>
      </c>
      <c r="F46" s="476">
        <v>19949</v>
      </c>
      <c r="G46" s="477">
        <v>11228</v>
      </c>
      <c r="I46" s="216">
        <f t="shared" si="0"/>
        <v>64.016250352989502</v>
      </c>
      <c r="J46" s="216">
        <f t="shared" si="0"/>
        <v>40.758245667530616</v>
      </c>
    </row>
    <row r="47" spans="2:10" x14ac:dyDescent="0.15">
      <c r="B47" t="s">
        <v>384</v>
      </c>
      <c r="C47" t="s">
        <v>84</v>
      </c>
      <c r="D47" t="s">
        <v>100</v>
      </c>
      <c r="E47" s="3" t="s">
        <v>1084</v>
      </c>
      <c r="F47" s="476">
        <v>20653</v>
      </c>
      <c r="G47" s="477">
        <v>7921</v>
      </c>
      <c r="I47" s="216">
        <f t="shared" si="0"/>
        <v>66.275383154057451</v>
      </c>
      <c r="J47" s="216">
        <f t="shared" si="0"/>
        <v>28.753657279347173</v>
      </c>
    </row>
    <row r="48" spans="2:10" x14ac:dyDescent="0.15">
      <c r="B48" t="s">
        <v>385</v>
      </c>
      <c r="C48" t="s">
        <v>85</v>
      </c>
      <c r="D48" t="s">
        <v>100</v>
      </c>
      <c r="E48" s="3" t="s">
        <v>1085</v>
      </c>
      <c r="F48" s="476">
        <v>98221</v>
      </c>
      <c r="G48" s="477">
        <v>36259</v>
      </c>
      <c r="I48" s="216">
        <f t="shared" si="0"/>
        <v>315.1907426899084</v>
      </c>
      <c r="J48" s="216">
        <f t="shared" si="0"/>
        <v>131.62212590479095</v>
      </c>
    </row>
    <row r="49" spans="2:13" x14ac:dyDescent="0.15">
      <c r="B49" t="s">
        <v>385</v>
      </c>
      <c r="C49" t="s">
        <v>85</v>
      </c>
      <c r="D49" t="s">
        <v>100</v>
      </c>
      <c r="E49" s="75" t="s">
        <v>457</v>
      </c>
      <c r="F49" s="478">
        <v>124155</v>
      </c>
      <c r="G49" s="479">
        <v>40483</v>
      </c>
      <c r="I49" s="216">
        <f t="shared" si="0"/>
        <v>398.41283084743151</v>
      </c>
      <c r="J49" s="216">
        <f t="shared" si="0"/>
        <v>146.95547375834005</v>
      </c>
    </row>
    <row r="52" spans="2:13" x14ac:dyDescent="0.15">
      <c r="B52" t="s">
        <v>470</v>
      </c>
      <c r="I52" t="s">
        <v>111</v>
      </c>
    </row>
    <row r="53" spans="2:13" x14ac:dyDescent="0.15">
      <c r="F53" s="18" t="s">
        <v>448</v>
      </c>
      <c r="G53" s="18" t="s">
        <v>458</v>
      </c>
      <c r="I53" s="18" t="s">
        <v>448</v>
      </c>
      <c r="J53" s="18" t="s">
        <v>458</v>
      </c>
    </row>
    <row r="54" spans="2:13" x14ac:dyDescent="0.15">
      <c r="D54" t="s">
        <v>96</v>
      </c>
      <c r="E54" t="s">
        <v>102</v>
      </c>
      <c r="F54" s="216">
        <f t="shared" ref="F54:G59" si="1">SUMIF($D$13:$D$49,$D54,F$13:F$49)</f>
        <v>6529733</v>
      </c>
      <c r="G54" s="216">
        <f t="shared" si="1"/>
        <v>1957802</v>
      </c>
      <c r="I54" s="216">
        <f t="shared" ref="I54:J59" si="2">F54/I$8*1000</f>
        <v>20953.883526300928</v>
      </c>
      <c r="J54" s="216">
        <f t="shared" si="2"/>
        <v>7106.9268689332721</v>
      </c>
      <c r="L54" s="216"/>
      <c r="M54" s="216"/>
    </row>
    <row r="55" spans="2:13" x14ac:dyDescent="0.15">
      <c r="D55" t="s">
        <v>97</v>
      </c>
      <c r="E55" t="s">
        <v>98</v>
      </c>
      <c r="F55" s="216">
        <f t="shared" si="1"/>
        <v>3269662</v>
      </c>
      <c r="G55" s="216">
        <f t="shared" si="1"/>
        <v>0</v>
      </c>
      <c r="I55" s="216">
        <f t="shared" si="2"/>
        <v>10492.330500860011</v>
      </c>
      <c r="J55" s="216">
        <f t="shared" si="2"/>
        <v>0</v>
      </c>
      <c r="L55" s="216"/>
      <c r="M55" s="216"/>
    </row>
    <row r="56" spans="2:13" x14ac:dyDescent="0.15">
      <c r="D56" t="s">
        <v>99</v>
      </c>
      <c r="E56" t="s">
        <v>103</v>
      </c>
      <c r="F56" s="216">
        <f t="shared" si="1"/>
        <v>2157185</v>
      </c>
      <c r="G56" s="216">
        <f t="shared" si="1"/>
        <v>549875</v>
      </c>
      <c r="I56" s="216">
        <f t="shared" si="2"/>
        <v>6922.3968628860421</v>
      </c>
      <c r="J56" s="216">
        <f t="shared" si="2"/>
        <v>1996.0759116880477</v>
      </c>
      <c r="L56" s="216"/>
      <c r="M56" s="216"/>
    </row>
    <row r="57" spans="2:13" x14ac:dyDescent="0.15">
      <c r="D57" t="s">
        <v>115</v>
      </c>
      <c r="E57" t="s">
        <v>104</v>
      </c>
      <c r="F57" s="216">
        <f t="shared" si="1"/>
        <v>2118226</v>
      </c>
      <c r="G57" s="216">
        <f t="shared" si="1"/>
        <v>956030</v>
      </c>
      <c r="I57" s="216">
        <f t="shared" si="2"/>
        <v>6797.3776089133053</v>
      </c>
      <c r="J57" s="216">
        <f t="shared" si="2"/>
        <v>3470.440470745395</v>
      </c>
      <c r="L57" s="216"/>
      <c r="M57" s="216"/>
    </row>
    <row r="58" spans="2:13" x14ac:dyDescent="0.15">
      <c r="D58" t="s">
        <v>116</v>
      </c>
      <c r="E58" t="s">
        <v>460</v>
      </c>
      <c r="F58" s="216">
        <f t="shared" si="1"/>
        <v>741488</v>
      </c>
      <c r="G58" s="216">
        <f t="shared" si="1"/>
        <v>449542</v>
      </c>
      <c r="I58" s="216">
        <f t="shared" si="2"/>
        <v>2379.4316227248223</v>
      </c>
      <c r="J58" s="216">
        <f t="shared" si="2"/>
        <v>1631.8617094650028</v>
      </c>
      <c r="L58" s="216"/>
      <c r="M58" s="216"/>
    </row>
    <row r="59" spans="2:13" x14ac:dyDescent="0.15">
      <c r="D59" t="s">
        <v>100</v>
      </c>
      <c r="E59" t="s">
        <v>101</v>
      </c>
      <c r="F59" s="216">
        <f t="shared" si="1"/>
        <v>243029</v>
      </c>
      <c r="G59" s="216">
        <f t="shared" si="1"/>
        <v>84663</v>
      </c>
      <c r="I59" s="216">
        <f t="shared" si="2"/>
        <v>779.87895669139732</v>
      </c>
      <c r="J59" s="216">
        <f t="shared" si="2"/>
        <v>307.33125694247815</v>
      </c>
      <c r="L59" s="216"/>
      <c r="M59" s="216"/>
    </row>
    <row r="60" spans="2:13" x14ac:dyDescent="0.15">
      <c r="E60" s="275" t="s">
        <v>347</v>
      </c>
      <c r="F60" s="272">
        <f>SUM(F54:F59)</f>
        <v>15059323</v>
      </c>
      <c r="G60" s="272">
        <f>SUM(G54:G59)</f>
        <v>3997912</v>
      </c>
      <c r="I60" s="272">
        <f>SUM(I54:I59)</f>
        <v>48325.299078376505</v>
      </c>
      <c r="J60" s="272">
        <f>SUM(J54:J59)</f>
        <v>14512.636217774198</v>
      </c>
      <c r="L60" s="272"/>
      <c r="M60" s="272"/>
    </row>
    <row r="61" spans="2:13" x14ac:dyDescent="0.15">
      <c r="E61" s="275"/>
      <c r="F61" s="480">
        <f>+F60-F12</f>
        <v>0</v>
      </c>
      <c r="G61" s="480">
        <f>+G60-G12</f>
        <v>3</v>
      </c>
      <c r="I61" s="272"/>
      <c r="J61" s="272"/>
    </row>
    <row r="62" spans="2:13" x14ac:dyDescent="0.15">
      <c r="E62" s="275"/>
      <c r="F62" s="272"/>
      <c r="G62" s="272"/>
      <c r="I62" s="272"/>
      <c r="J62" s="272"/>
      <c r="L62" t="s">
        <v>472</v>
      </c>
    </row>
    <row r="63" spans="2:13" x14ac:dyDescent="0.15">
      <c r="L63" s="481">
        <f>+H27来訪者入力!E55</f>
        <v>0</v>
      </c>
      <c r="M63" s="481">
        <f>+H27来訪者入力!F55</f>
        <v>0</v>
      </c>
    </row>
    <row r="64" spans="2:13" x14ac:dyDescent="0.15">
      <c r="B64" t="s">
        <v>469</v>
      </c>
    </row>
    <row r="65" spans="2:14" x14ac:dyDescent="0.15">
      <c r="I65" s="217" t="s">
        <v>471</v>
      </c>
      <c r="L65" s="217" t="s">
        <v>475</v>
      </c>
    </row>
    <row r="66" spans="2:14" x14ac:dyDescent="0.15">
      <c r="F66" s="18" t="s">
        <v>448</v>
      </c>
      <c r="G66" s="18" t="s">
        <v>458</v>
      </c>
      <c r="I66" s="18" t="s">
        <v>448</v>
      </c>
      <c r="J66" s="18" t="s">
        <v>458</v>
      </c>
      <c r="L66" s="18" t="s">
        <v>448</v>
      </c>
      <c r="M66" s="18" t="s">
        <v>458</v>
      </c>
      <c r="N66" s="18" t="s">
        <v>114</v>
      </c>
    </row>
    <row r="67" spans="2:14" x14ac:dyDescent="0.15">
      <c r="B67" t="s">
        <v>55</v>
      </c>
      <c r="C67" t="s">
        <v>655</v>
      </c>
      <c r="D67" t="s">
        <v>115</v>
      </c>
      <c r="F67" s="216">
        <f t="shared" ref="F67:G74" si="3">SUMIFS(F$13:F$49,$B$13:$B$49,$B67,$D$13:$D$49,$D67)</f>
        <v>95946</v>
      </c>
      <c r="G67" s="216">
        <f t="shared" si="3"/>
        <v>77441</v>
      </c>
      <c r="I67" s="222">
        <f>F67/F$75</f>
        <v>4.529545006056955E-2</v>
      </c>
      <c r="J67" s="222">
        <f>G67/G$75</f>
        <v>8.1002688200161085E-2</v>
      </c>
      <c r="L67" s="216">
        <f>L$63*I67</f>
        <v>0</v>
      </c>
      <c r="M67" s="216">
        <f>M$63*J67</f>
        <v>0</v>
      </c>
      <c r="N67" s="224">
        <f>SUM(L67:M67)</f>
        <v>0</v>
      </c>
    </row>
    <row r="68" spans="2:14" x14ac:dyDescent="0.15">
      <c r="B68" t="s">
        <v>35</v>
      </c>
      <c r="C68" t="s">
        <v>352</v>
      </c>
      <c r="D68" t="s">
        <v>115</v>
      </c>
      <c r="F68" s="216">
        <f t="shared" si="3"/>
        <v>793750</v>
      </c>
      <c r="G68" s="216">
        <f t="shared" si="3"/>
        <v>324641</v>
      </c>
      <c r="I68" s="222">
        <f t="shared" ref="I68:J74" si="4">F68/F$75</f>
        <v>0.37472394352632815</v>
      </c>
      <c r="J68" s="222">
        <f t="shared" si="4"/>
        <v>0.33957197995878791</v>
      </c>
      <c r="L68" s="216">
        <f t="shared" ref="L68:M74" si="5">L$63*I68</f>
        <v>0</v>
      </c>
      <c r="M68" s="216">
        <f t="shared" si="5"/>
        <v>0</v>
      </c>
      <c r="N68" s="224">
        <f t="shared" ref="N68:N74" si="6">SUM(L68:M68)</f>
        <v>0</v>
      </c>
    </row>
    <row r="69" spans="2:14" x14ac:dyDescent="0.15">
      <c r="B69" t="s">
        <v>38</v>
      </c>
      <c r="C69" t="s">
        <v>353</v>
      </c>
      <c r="D69" t="s">
        <v>115</v>
      </c>
      <c r="F69" s="216">
        <f t="shared" si="3"/>
        <v>194872</v>
      </c>
      <c r="G69" s="216">
        <f t="shared" si="3"/>
        <v>100429</v>
      </c>
      <c r="I69" s="222">
        <f t="shared" si="4"/>
        <v>9.1997737729590703E-2</v>
      </c>
      <c r="J69" s="222">
        <f t="shared" si="4"/>
        <v>0.10504795874606446</v>
      </c>
      <c r="L69" s="216">
        <f t="shared" si="5"/>
        <v>0</v>
      </c>
      <c r="M69" s="216">
        <f t="shared" si="5"/>
        <v>0</v>
      </c>
      <c r="N69" s="224">
        <f t="shared" si="6"/>
        <v>0</v>
      </c>
    </row>
    <row r="70" spans="2:14" x14ac:dyDescent="0.15">
      <c r="B70" t="s">
        <v>39</v>
      </c>
      <c r="C70" t="s">
        <v>69</v>
      </c>
      <c r="D70" t="s">
        <v>115</v>
      </c>
      <c r="F70" s="216">
        <f t="shared" si="3"/>
        <v>0</v>
      </c>
      <c r="G70" s="216">
        <f t="shared" si="3"/>
        <v>0</v>
      </c>
      <c r="I70" s="222">
        <f t="shared" si="4"/>
        <v>0</v>
      </c>
      <c r="J70" s="222">
        <f t="shared" si="4"/>
        <v>0</v>
      </c>
      <c r="L70" s="216">
        <f t="shared" si="5"/>
        <v>0</v>
      </c>
      <c r="M70" s="216">
        <f t="shared" si="5"/>
        <v>0</v>
      </c>
      <c r="N70" s="224">
        <f t="shared" si="6"/>
        <v>0</v>
      </c>
    </row>
    <row r="71" spans="2:14" x14ac:dyDescent="0.15">
      <c r="B71" t="s">
        <v>40</v>
      </c>
      <c r="C71" t="s">
        <v>354</v>
      </c>
      <c r="D71" t="s">
        <v>115</v>
      </c>
      <c r="F71" s="216">
        <f t="shared" si="3"/>
        <v>26899</v>
      </c>
      <c r="G71" s="216">
        <f t="shared" si="3"/>
        <v>10077</v>
      </c>
      <c r="I71" s="222">
        <f t="shared" si="4"/>
        <v>1.2698833835483089E-2</v>
      </c>
      <c r="J71" s="222">
        <f t="shared" si="4"/>
        <v>1.0540464211374121E-2</v>
      </c>
      <c r="L71" s="216">
        <f t="shared" si="5"/>
        <v>0</v>
      </c>
      <c r="M71" s="216">
        <f t="shared" si="5"/>
        <v>0</v>
      </c>
      <c r="N71" s="224">
        <f t="shared" si="6"/>
        <v>0</v>
      </c>
    </row>
    <row r="72" spans="2:14" x14ac:dyDescent="0.15">
      <c r="B72" t="s">
        <v>43</v>
      </c>
      <c r="C72" t="s">
        <v>357</v>
      </c>
      <c r="D72" t="s">
        <v>115</v>
      </c>
      <c r="F72" s="216">
        <f t="shared" si="3"/>
        <v>19738</v>
      </c>
      <c r="G72" s="216">
        <f t="shared" si="3"/>
        <v>11063</v>
      </c>
      <c r="I72" s="222">
        <f t="shared" si="4"/>
        <v>9.3181747367844601E-3</v>
      </c>
      <c r="J72" s="222">
        <f t="shared" si="4"/>
        <v>1.1571812600023011E-2</v>
      </c>
      <c r="L72" s="216">
        <f t="shared" si="5"/>
        <v>0</v>
      </c>
      <c r="M72" s="216">
        <f t="shared" si="5"/>
        <v>0</v>
      </c>
      <c r="N72" s="224">
        <f t="shared" si="6"/>
        <v>0</v>
      </c>
    </row>
    <row r="73" spans="2:14" x14ac:dyDescent="0.15">
      <c r="B73" t="s">
        <v>51</v>
      </c>
      <c r="C73" t="s">
        <v>364</v>
      </c>
      <c r="D73" t="s">
        <v>115</v>
      </c>
      <c r="F73" s="216">
        <f t="shared" si="3"/>
        <v>0</v>
      </c>
      <c r="G73" s="216">
        <f t="shared" si="3"/>
        <v>0</v>
      </c>
      <c r="I73" s="222">
        <f t="shared" si="4"/>
        <v>0</v>
      </c>
      <c r="J73" s="222">
        <f t="shared" si="4"/>
        <v>0</v>
      </c>
      <c r="L73" s="216">
        <f t="shared" si="5"/>
        <v>0</v>
      </c>
      <c r="M73" s="216">
        <f t="shared" si="5"/>
        <v>0</v>
      </c>
      <c r="N73" s="224">
        <f t="shared" si="6"/>
        <v>0</v>
      </c>
    </row>
    <row r="74" spans="2:14" x14ac:dyDescent="0.15">
      <c r="B74" t="s">
        <v>117</v>
      </c>
      <c r="C74" t="s">
        <v>1</v>
      </c>
      <c r="D74" t="s">
        <v>115</v>
      </c>
      <c r="F74" s="216">
        <f t="shared" si="3"/>
        <v>987021</v>
      </c>
      <c r="G74" s="216">
        <f t="shared" si="3"/>
        <v>432379</v>
      </c>
      <c r="I74" s="222">
        <f t="shared" si="4"/>
        <v>0.46596586011124402</v>
      </c>
      <c r="J74" s="222">
        <f t="shared" si="4"/>
        <v>0.45226509628358941</v>
      </c>
      <c r="L74" s="216">
        <f t="shared" si="5"/>
        <v>0</v>
      </c>
      <c r="M74" s="216">
        <f t="shared" si="5"/>
        <v>0</v>
      </c>
      <c r="N74" s="224">
        <f t="shared" si="6"/>
        <v>0</v>
      </c>
    </row>
    <row r="75" spans="2:14" x14ac:dyDescent="0.15">
      <c r="F75" s="272">
        <f>SUM(F67:F74)</f>
        <v>2118226</v>
      </c>
      <c r="G75" s="272">
        <f>SUM(G67:G74)</f>
        <v>956030</v>
      </c>
      <c r="I75" s="277">
        <f>SUM(I67:I74)</f>
        <v>1</v>
      </c>
      <c r="J75" s="277">
        <f>SUM(J67:J74)</f>
        <v>1</v>
      </c>
      <c r="L75" s="272">
        <f>SUM(L67:L74)</f>
        <v>0</v>
      </c>
      <c r="M75" s="272">
        <f>SUM(M67:M74)</f>
        <v>0</v>
      </c>
      <c r="N75" s="272">
        <f>SUM(N67:N74)</f>
        <v>0</v>
      </c>
    </row>
    <row r="76" spans="2:14" x14ac:dyDescent="0.15">
      <c r="F76" s="480">
        <f>+F75-F28</f>
        <v>0</v>
      </c>
      <c r="G76" s="480">
        <f>+G75-G28</f>
        <v>0</v>
      </c>
    </row>
    <row r="78" spans="2:14" x14ac:dyDescent="0.15">
      <c r="L78" t="s">
        <v>474</v>
      </c>
    </row>
    <row r="79" spans="2:14" x14ac:dyDescent="0.15">
      <c r="L79" s="481">
        <f>+H27来訪者入力!E57</f>
        <v>0</v>
      </c>
      <c r="M79" s="481">
        <f>+H27来訪者入力!F57</f>
        <v>0</v>
      </c>
    </row>
    <row r="81" spans="2:14" x14ac:dyDescent="0.15">
      <c r="B81" t="s">
        <v>473</v>
      </c>
      <c r="L81" s="217" t="s">
        <v>475</v>
      </c>
    </row>
    <row r="82" spans="2:14" x14ac:dyDescent="0.15">
      <c r="I82" s="18" t="s">
        <v>448</v>
      </c>
      <c r="J82" s="18" t="s">
        <v>458</v>
      </c>
      <c r="L82" s="18" t="s">
        <v>448</v>
      </c>
      <c r="M82" s="278" t="s">
        <v>458</v>
      </c>
      <c r="N82" s="18" t="s">
        <v>114</v>
      </c>
    </row>
    <row r="83" spans="2:14" x14ac:dyDescent="0.15">
      <c r="B83" t="s">
        <v>384</v>
      </c>
      <c r="C83" t="s">
        <v>84</v>
      </c>
      <c r="D83" t="s">
        <v>100</v>
      </c>
      <c r="F83" s="216">
        <f>SUMIFS(F$13:F$49,$B$13:$B$49,$B83,$D$13:$D$49,$D83)</f>
        <v>20653</v>
      </c>
      <c r="G83" s="216">
        <f>SUMIFS(G$13:G$49,$B$13:$B$49,$B83,$D$13:$D$49,$D83)</f>
        <v>7921</v>
      </c>
      <c r="I83" s="222">
        <f>F83/F$85</f>
        <v>8.4981627706981477E-2</v>
      </c>
      <c r="J83" s="222">
        <f>G83/G$85</f>
        <v>9.355916988530999E-2</v>
      </c>
      <c r="L83" s="216">
        <f>L$79*I83</f>
        <v>0</v>
      </c>
      <c r="M83" s="216">
        <f>M$79*J83</f>
        <v>0</v>
      </c>
      <c r="N83" s="224">
        <f>SUM(L83:M83)</f>
        <v>0</v>
      </c>
    </row>
    <row r="84" spans="2:14" x14ac:dyDescent="0.15">
      <c r="B84" t="s">
        <v>385</v>
      </c>
      <c r="C84" t="s">
        <v>85</v>
      </c>
      <c r="D84" t="s">
        <v>100</v>
      </c>
      <c r="F84" s="216">
        <f>SUMIFS(F$13:F$49,$B$13:$B$49,$B84,$D$13:$D$49,$D84)</f>
        <v>222376</v>
      </c>
      <c r="G84" s="216">
        <f>SUMIFS(G$13:G$49,$B$13:$B$49,$B84,$D$13:$D$49,$D84)</f>
        <v>76742</v>
      </c>
      <c r="I84" s="222">
        <f>F84/F$85</f>
        <v>0.91501837229301852</v>
      </c>
      <c r="J84" s="222">
        <f>G84/G$85</f>
        <v>0.90644083011469001</v>
      </c>
      <c r="L84" s="216">
        <f>L$79*I84</f>
        <v>0</v>
      </c>
      <c r="M84" s="216">
        <f>M$79*J84</f>
        <v>0</v>
      </c>
      <c r="N84" s="224">
        <f>SUM(L84:M84)</f>
        <v>0</v>
      </c>
    </row>
    <row r="85" spans="2:14" x14ac:dyDescent="0.15">
      <c r="F85" s="272">
        <f>SUM(F83:F84)</f>
        <v>243029</v>
      </c>
      <c r="G85" s="272">
        <f>SUM(G83:G84)</f>
        <v>84663</v>
      </c>
      <c r="I85" s="277">
        <f>SUM(I83:I84)</f>
        <v>1</v>
      </c>
      <c r="J85" s="277">
        <f>SUM(J83:J84)</f>
        <v>1</v>
      </c>
      <c r="L85" s="272">
        <f>SUM(L83:L84)</f>
        <v>0</v>
      </c>
      <c r="M85" s="272">
        <f>SUM(M83:M84)</f>
        <v>0</v>
      </c>
      <c r="N85" s="272">
        <f>SUM(N79:N84)</f>
        <v>0</v>
      </c>
    </row>
    <row r="86" spans="2:14" x14ac:dyDescent="0.15">
      <c r="F86" s="480">
        <f>+F85-SUM(F47:F49)</f>
        <v>0</v>
      </c>
      <c r="G86" s="480">
        <f>+G85-SUM(G47:G49)</f>
        <v>0</v>
      </c>
    </row>
  </sheetData>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P43"/>
  <sheetViews>
    <sheetView workbookViewId="0">
      <pane xSplit="2" ySplit="5" topLeftCell="C21" activePane="bottomRight" state="frozen"/>
      <selection pane="topRight" activeCell="C1" sqref="C1"/>
      <selection pane="bottomLeft" activeCell="A6" sqref="A6"/>
      <selection pane="bottomRight" activeCell="C33" sqref="C33"/>
    </sheetView>
  </sheetViews>
  <sheetFormatPr defaultRowHeight="14.25" x14ac:dyDescent="0.15"/>
  <cols>
    <col min="1" max="1" width="4" style="189" bestFit="1" customWidth="1"/>
    <col min="2" max="2" width="35" style="190" customWidth="1"/>
    <col min="3" max="8" width="10.28515625" customWidth="1"/>
    <col min="9" max="9" width="11.85546875" bestFit="1" customWidth="1"/>
    <col min="11" max="11" width="16.42578125" bestFit="1" customWidth="1"/>
    <col min="12" max="12" width="10.7109375" bestFit="1" customWidth="1"/>
    <col min="14" max="14" width="12.7109375" customWidth="1"/>
    <col min="15" max="15" width="11" customWidth="1"/>
    <col min="16" max="16" width="11.85546875" bestFit="1" customWidth="1"/>
  </cols>
  <sheetData>
    <row r="2" spans="1:16" ht="18.75" x14ac:dyDescent="0.15">
      <c r="A2" s="187"/>
      <c r="B2" s="188"/>
    </row>
    <row r="3" spans="1:16" x14ac:dyDescent="0.15">
      <c r="K3" t="s">
        <v>1086</v>
      </c>
    </row>
    <row r="4" spans="1:16" x14ac:dyDescent="0.15">
      <c r="A4" s="191"/>
      <c r="B4" s="192"/>
      <c r="I4" s="18" t="s">
        <v>22</v>
      </c>
    </row>
    <row r="5" spans="1:16" x14ac:dyDescent="0.15">
      <c r="A5" s="212" t="s">
        <v>399</v>
      </c>
      <c r="B5" s="211"/>
      <c r="C5" s="18" t="s">
        <v>102</v>
      </c>
      <c r="D5" s="18" t="s">
        <v>98</v>
      </c>
      <c r="E5" s="18" t="s">
        <v>103</v>
      </c>
      <c r="F5" s="18" t="s">
        <v>106</v>
      </c>
      <c r="G5" s="18" t="s">
        <v>107</v>
      </c>
      <c r="H5" s="18" t="s">
        <v>101</v>
      </c>
      <c r="I5" s="18" t="s">
        <v>114</v>
      </c>
      <c r="K5" s="18" t="s">
        <v>476</v>
      </c>
      <c r="L5" s="18" t="s">
        <v>477</v>
      </c>
      <c r="N5" s="18" t="s">
        <v>478</v>
      </c>
      <c r="O5" s="18" t="s">
        <v>406</v>
      </c>
      <c r="P5" s="18" t="s">
        <v>23</v>
      </c>
    </row>
    <row r="6" spans="1:16" x14ac:dyDescent="0.15">
      <c r="A6" s="195" t="s">
        <v>55</v>
      </c>
      <c r="B6" s="196" t="s">
        <v>655</v>
      </c>
      <c r="F6" s="216">
        <f>SUMIF(H27来訪者費目変換!$B$67:$B$74,$A6,H27来訪者費目変換!$N$67:$N$74)</f>
        <v>0</v>
      </c>
      <c r="H6" s="216">
        <f>SUMIF(H27来訪者費目変換!$B$83:$B$84,$A6,H27来訪者費目変換!$N$83:$N$84)</f>
        <v>0</v>
      </c>
      <c r="I6" s="280">
        <f>SUM(C6:H6)</f>
        <v>0</v>
      </c>
      <c r="K6" s="213">
        <v>0.44876966682247915</v>
      </c>
      <c r="L6" s="213">
        <v>3.4910416829909509E-2</v>
      </c>
      <c r="N6" s="216">
        <f>I6*K6</f>
        <v>0</v>
      </c>
      <c r="O6" s="216">
        <f>I6*L6</f>
        <v>0</v>
      </c>
      <c r="P6" s="2">
        <f>I6-N6-O6</f>
        <v>0</v>
      </c>
    </row>
    <row r="7" spans="1:16" x14ac:dyDescent="0.15">
      <c r="A7" s="197" t="s">
        <v>60</v>
      </c>
      <c r="B7" s="198" t="s">
        <v>66</v>
      </c>
      <c r="F7" s="216">
        <f>SUMIF(H27来訪者費目変換!$B$67:$B$74,$A7,H27来訪者費目変換!$N$67:$N$74)</f>
        <v>0</v>
      </c>
      <c r="H7" s="216">
        <f>SUMIF(H27来訪者費目変換!$B$83:$B$84,$A7,H27来訪者費目変換!$N$83:$N$84)</f>
        <v>0</v>
      </c>
      <c r="I7" s="280">
        <f t="shared" ref="I7:I42" si="0">SUM(C7:H7)</f>
        <v>0</v>
      </c>
      <c r="K7" s="213">
        <v>2.2528180695691236E-2</v>
      </c>
      <c r="L7" s="213">
        <v>6.6403067077407646E-2</v>
      </c>
      <c r="N7" s="216">
        <f t="shared" ref="N7:N42" si="1">I7*K7</f>
        <v>0</v>
      </c>
      <c r="O7" s="216">
        <f t="shared" ref="O7:O42" si="2">I7*L7</f>
        <v>0</v>
      </c>
      <c r="P7" s="2">
        <f t="shared" ref="P7:P42" si="3">I7-N7-O7</f>
        <v>0</v>
      </c>
    </row>
    <row r="8" spans="1:16" x14ac:dyDescent="0.15">
      <c r="A8" s="197" t="s">
        <v>35</v>
      </c>
      <c r="B8" s="198" t="s">
        <v>67</v>
      </c>
      <c r="F8" s="216">
        <f>SUMIF(H27来訪者費目変換!$B$67:$B$74,$A8,H27来訪者費目変換!$N$67:$N$74)</f>
        <v>0</v>
      </c>
      <c r="H8" s="216">
        <f>SUMIF(H27来訪者費目変換!$B$83:$B$84,$A8,H27来訪者費目変換!$N$83:$N$84)</f>
        <v>0</v>
      </c>
      <c r="I8" s="280">
        <f t="shared" si="0"/>
        <v>0</v>
      </c>
      <c r="K8" s="213">
        <v>0.38100075508579739</v>
      </c>
      <c r="L8" s="213">
        <v>2.6009416477027474E-2</v>
      </c>
      <c r="N8" s="216">
        <f t="shared" si="1"/>
        <v>0</v>
      </c>
      <c r="O8" s="216">
        <f t="shared" si="2"/>
        <v>0</v>
      </c>
      <c r="P8" s="2">
        <f t="shared" si="3"/>
        <v>0</v>
      </c>
    </row>
    <row r="9" spans="1:16" x14ac:dyDescent="0.15">
      <c r="A9" s="197" t="s">
        <v>38</v>
      </c>
      <c r="B9" s="198" t="s">
        <v>68</v>
      </c>
      <c r="F9" s="216">
        <f>SUMIF(H27来訪者費目変換!$B$67:$B$74,$A9,H27来訪者費目変換!$N$67:$N$74)</f>
        <v>0</v>
      </c>
      <c r="H9" s="216">
        <f>SUMIF(H27来訪者費目変換!$B$83:$B$84,$A9,H27来訪者費目変換!$N$83:$N$84)</f>
        <v>0</v>
      </c>
      <c r="I9" s="280">
        <f t="shared" si="0"/>
        <v>0</v>
      </c>
      <c r="K9" s="213">
        <v>0.55920364649897514</v>
      </c>
      <c r="L9" s="213">
        <v>2.1034613848978242E-2</v>
      </c>
      <c r="N9" s="216">
        <f t="shared" si="1"/>
        <v>0</v>
      </c>
      <c r="O9" s="216">
        <f t="shared" si="2"/>
        <v>0</v>
      </c>
      <c r="P9" s="2">
        <f t="shared" si="3"/>
        <v>0</v>
      </c>
    </row>
    <row r="10" spans="1:16" x14ac:dyDescent="0.15">
      <c r="A10" s="197" t="s">
        <v>39</v>
      </c>
      <c r="B10" s="198" t="s">
        <v>69</v>
      </c>
      <c r="F10" s="216">
        <f>SUMIF(H27来訪者費目変換!$B$67:$B$74,$A10,H27来訪者費目変換!$N$67:$N$74)</f>
        <v>0</v>
      </c>
      <c r="H10" s="216">
        <f>SUMIF(H27来訪者費目変換!$B$83:$B$84,$A10,H27来訪者費目変換!$N$83:$N$84)</f>
        <v>0</v>
      </c>
      <c r="I10" s="280">
        <f t="shared" si="0"/>
        <v>0</v>
      </c>
      <c r="K10" s="213">
        <v>0.65025188296877312</v>
      </c>
      <c r="L10" s="213">
        <v>3.5579950735593079E-2</v>
      </c>
      <c r="N10" s="216">
        <f t="shared" si="1"/>
        <v>0</v>
      </c>
      <c r="O10" s="216">
        <f t="shared" si="2"/>
        <v>0</v>
      </c>
      <c r="P10" s="2">
        <f t="shared" si="3"/>
        <v>0</v>
      </c>
    </row>
    <row r="11" spans="1:16" x14ac:dyDescent="0.15">
      <c r="A11" s="197" t="s">
        <v>40</v>
      </c>
      <c r="B11" s="198" t="s">
        <v>70</v>
      </c>
      <c r="F11" s="216">
        <f>SUMIF(H27来訪者費目変換!$B$67:$B$74,$A11,H27来訪者費目変換!$N$67:$N$74)</f>
        <v>0</v>
      </c>
      <c r="H11" s="216">
        <f>SUMIF(H27来訪者費目変換!$B$83:$B$84,$A11,H27来訪者費目変換!$N$83:$N$84)</f>
        <v>0</v>
      </c>
      <c r="I11" s="280">
        <f t="shared" si="0"/>
        <v>0</v>
      </c>
      <c r="K11" s="213">
        <v>0.55247686013473563</v>
      </c>
      <c r="L11" s="213">
        <v>1.1460045314782523E-2</v>
      </c>
      <c r="N11" s="216">
        <f t="shared" si="1"/>
        <v>0</v>
      </c>
      <c r="O11" s="216">
        <f t="shared" si="2"/>
        <v>0</v>
      </c>
      <c r="P11" s="2">
        <f t="shared" si="3"/>
        <v>0</v>
      </c>
    </row>
    <row r="12" spans="1:16" x14ac:dyDescent="0.15">
      <c r="A12" s="197" t="s">
        <v>41</v>
      </c>
      <c r="B12" s="198" t="s">
        <v>71</v>
      </c>
      <c r="F12" s="216">
        <f>SUMIF(H27来訪者費目変換!$B$67:$B$74,$A12,H27来訪者費目変換!$N$67:$N$74)</f>
        <v>0</v>
      </c>
      <c r="H12" s="216">
        <f>SUMIF(H27来訪者費目変換!$B$83:$B$84,$A12,H27来訪者費目変換!$N$83:$N$84)</f>
        <v>0</v>
      </c>
      <c r="I12" s="280">
        <f t="shared" si="0"/>
        <v>0</v>
      </c>
      <c r="K12" s="213">
        <v>0.33260322467151199</v>
      </c>
      <c r="L12" s="213">
        <v>1.5414439950602632E-2</v>
      </c>
      <c r="N12" s="216">
        <f t="shared" si="1"/>
        <v>0</v>
      </c>
      <c r="O12" s="216">
        <f t="shared" si="2"/>
        <v>0</v>
      </c>
      <c r="P12" s="2">
        <f t="shared" si="3"/>
        <v>0</v>
      </c>
    </row>
    <row r="13" spans="1:16" x14ac:dyDescent="0.15">
      <c r="A13" s="197" t="s">
        <v>42</v>
      </c>
      <c r="B13" s="198" t="s">
        <v>656</v>
      </c>
      <c r="F13" s="216">
        <f>SUMIF(H27来訪者費目変換!$B$67:$B$74,$A13,H27来訪者費目変換!$N$67:$N$74)</f>
        <v>0</v>
      </c>
      <c r="H13" s="216">
        <f>SUMIF(H27来訪者費目変換!$B$83:$B$84,$A13,H27来訪者費目変換!$N$83:$N$84)</f>
        <v>0</v>
      </c>
      <c r="I13" s="280">
        <f t="shared" si="0"/>
        <v>0</v>
      </c>
      <c r="K13" s="213">
        <v>0.5246003509113949</v>
      </c>
      <c r="L13" s="213">
        <v>3.8225947948143095E-2</v>
      </c>
      <c r="N13" s="216">
        <f t="shared" si="1"/>
        <v>0</v>
      </c>
      <c r="O13" s="216">
        <f t="shared" si="2"/>
        <v>0</v>
      </c>
      <c r="P13" s="2">
        <f t="shared" si="3"/>
        <v>0</v>
      </c>
    </row>
    <row r="14" spans="1:16" x14ac:dyDescent="0.15">
      <c r="A14" s="197" t="s">
        <v>43</v>
      </c>
      <c r="B14" s="198" t="s">
        <v>72</v>
      </c>
      <c r="F14" s="216">
        <f>SUMIF(H27来訪者費目変換!$B$67:$B$74,$A14,H27来訪者費目変換!$N$67:$N$74)</f>
        <v>0</v>
      </c>
      <c r="H14" s="216">
        <f>SUMIF(H27来訪者費目変換!$B$83:$B$84,$A14,H27来訪者費目変換!$N$83:$N$84)</f>
        <v>0</v>
      </c>
      <c r="I14" s="280">
        <f t="shared" si="0"/>
        <v>0</v>
      </c>
      <c r="K14" s="213">
        <v>0.56109879694880538</v>
      </c>
      <c r="L14" s="213">
        <v>2.4733631930537934E-2</v>
      </c>
      <c r="N14" s="216">
        <f t="shared" si="1"/>
        <v>0</v>
      </c>
      <c r="O14" s="216">
        <f t="shared" si="2"/>
        <v>0</v>
      </c>
      <c r="P14" s="2">
        <f t="shared" si="3"/>
        <v>0</v>
      </c>
    </row>
    <row r="15" spans="1:16" x14ac:dyDescent="0.15">
      <c r="A15" s="197" t="s">
        <v>44</v>
      </c>
      <c r="B15" s="198" t="s">
        <v>73</v>
      </c>
      <c r="F15" s="216">
        <f>SUMIF(H27来訪者費目変換!$B$67:$B$74,$A15,H27来訪者費目変換!$N$67:$N$74)</f>
        <v>0</v>
      </c>
      <c r="H15" s="216">
        <f>SUMIF(H27来訪者費目変換!$B$83:$B$84,$A15,H27来訪者費目変換!$N$83:$N$84)</f>
        <v>0</v>
      </c>
      <c r="I15" s="280">
        <f t="shared" si="0"/>
        <v>0</v>
      </c>
      <c r="K15" s="213">
        <v>5.915135091480242E-2</v>
      </c>
      <c r="L15" s="213">
        <v>2.707816710740028E-2</v>
      </c>
      <c r="N15" s="216">
        <f t="shared" si="1"/>
        <v>0</v>
      </c>
      <c r="O15" s="216">
        <f t="shared" si="2"/>
        <v>0</v>
      </c>
      <c r="P15" s="2">
        <f t="shared" si="3"/>
        <v>0</v>
      </c>
    </row>
    <row r="16" spans="1:16" x14ac:dyDescent="0.15">
      <c r="A16" s="197" t="s">
        <v>45</v>
      </c>
      <c r="B16" s="198" t="s">
        <v>74</v>
      </c>
      <c r="F16" s="216">
        <f>SUMIF(H27来訪者費目変換!$B$67:$B$74,$A16,H27来訪者費目変換!$N$67:$N$74)</f>
        <v>0</v>
      </c>
      <c r="H16" s="216">
        <f>SUMIF(H27来訪者費目変換!$B$83:$B$84,$A16,H27来訪者費目変換!$N$83:$N$84)</f>
        <v>0</v>
      </c>
      <c r="I16" s="280">
        <f t="shared" si="0"/>
        <v>0</v>
      </c>
      <c r="K16" s="213">
        <v>0.58521245951412237</v>
      </c>
      <c r="L16" s="213">
        <v>1.651258067709831E-2</v>
      </c>
      <c r="N16" s="216">
        <f t="shared" si="1"/>
        <v>0</v>
      </c>
      <c r="O16" s="216">
        <f t="shared" si="2"/>
        <v>0</v>
      </c>
      <c r="P16" s="2">
        <f t="shared" si="3"/>
        <v>0</v>
      </c>
    </row>
    <row r="17" spans="1:16" x14ac:dyDescent="0.15">
      <c r="A17" s="197" t="s">
        <v>46</v>
      </c>
      <c r="B17" s="198" t="s">
        <v>75</v>
      </c>
      <c r="F17" s="216">
        <f>SUMIF(H27来訪者費目変換!$B$67:$B$74,$A17,H27来訪者費目変換!$N$67:$N$74)</f>
        <v>0</v>
      </c>
      <c r="H17" s="216">
        <f>SUMIF(H27来訪者費目変換!$B$83:$B$84,$A17,H27来訪者費目変換!$N$83:$N$84)</f>
        <v>0</v>
      </c>
      <c r="I17" s="280">
        <f t="shared" si="0"/>
        <v>0</v>
      </c>
      <c r="K17" s="213">
        <v>0.53174802157464018</v>
      </c>
      <c r="L17" s="213">
        <v>1.9184779464234056E-2</v>
      </c>
      <c r="N17" s="216">
        <f t="shared" si="1"/>
        <v>0</v>
      </c>
      <c r="O17" s="216">
        <f t="shared" si="2"/>
        <v>0</v>
      </c>
      <c r="P17" s="2">
        <f t="shared" si="3"/>
        <v>0</v>
      </c>
    </row>
    <row r="18" spans="1:16" x14ac:dyDescent="0.15">
      <c r="A18" s="197" t="s">
        <v>47</v>
      </c>
      <c r="B18" s="198" t="s">
        <v>361</v>
      </c>
      <c r="F18" s="216">
        <f>SUMIF(H27来訪者費目変換!$B$67:$B$74,$A18,H27来訪者費目変換!$N$67:$N$74)</f>
        <v>0</v>
      </c>
      <c r="H18" s="216">
        <f>SUMIF(H27来訪者費目変換!$B$83:$B$84,$A18,H27来訪者費目変換!$N$83:$N$84)</f>
        <v>0</v>
      </c>
      <c r="I18" s="280">
        <f t="shared" si="0"/>
        <v>0</v>
      </c>
      <c r="K18" s="213">
        <v>0.50164140016967285</v>
      </c>
      <c r="L18" s="213">
        <v>8.1147873556858836E-3</v>
      </c>
      <c r="N18" s="216">
        <f t="shared" si="1"/>
        <v>0</v>
      </c>
      <c r="O18" s="216">
        <f t="shared" si="2"/>
        <v>0</v>
      </c>
      <c r="P18" s="2">
        <f t="shared" si="3"/>
        <v>0</v>
      </c>
    </row>
    <row r="19" spans="1:16" x14ac:dyDescent="0.15">
      <c r="A19" s="197" t="s">
        <v>48</v>
      </c>
      <c r="B19" s="198" t="s">
        <v>362</v>
      </c>
      <c r="F19" s="216">
        <f>SUMIF(H27来訪者費目変換!$B$67:$B$74,$A19,H27来訪者費目変換!$N$67:$N$74)</f>
        <v>0</v>
      </c>
      <c r="H19" s="216">
        <f>SUMIF(H27来訪者費目変換!$B$83:$B$84,$A19,H27来訪者費目変換!$N$83:$N$84)</f>
        <v>0</v>
      </c>
      <c r="I19" s="280">
        <f t="shared" si="0"/>
        <v>0</v>
      </c>
      <c r="K19" s="213">
        <v>0.69600275145215529</v>
      </c>
      <c r="L19" s="213">
        <v>5.7321919902170587E-3</v>
      </c>
      <c r="N19" s="216">
        <f t="shared" si="1"/>
        <v>0</v>
      </c>
      <c r="O19" s="216">
        <f t="shared" si="2"/>
        <v>0</v>
      </c>
      <c r="P19" s="2">
        <f t="shared" si="3"/>
        <v>0</v>
      </c>
    </row>
    <row r="20" spans="1:16" x14ac:dyDescent="0.15">
      <c r="A20" s="197" t="s">
        <v>49</v>
      </c>
      <c r="B20" s="198" t="s">
        <v>363</v>
      </c>
      <c r="F20" s="216">
        <f>SUMIF(H27来訪者費目変換!$B$67:$B$74,$A20,H27来訪者費目変換!$N$67:$N$74)</f>
        <v>0</v>
      </c>
      <c r="H20" s="216">
        <f>SUMIF(H27来訪者費目変換!$B$83:$B$84,$A20,H27来訪者費目変換!$N$83:$N$84)</f>
        <v>0</v>
      </c>
      <c r="I20" s="280">
        <f t="shared" si="0"/>
        <v>0</v>
      </c>
      <c r="K20" s="213">
        <v>0.70589278410667244</v>
      </c>
      <c r="L20" s="213">
        <v>4.8994511356258456E-3</v>
      </c>
      <c r="N20" s="216">
        <f t="shared" si="1"/>
        <v>0</v>
      </c>
      <c r="O20" s="216">
        <f t="shared" si="2"/>
        <v>0</v>
      </c>
      <c r="P20" s="2">
        <f t="shared" si="3"/>
        <v>0</v>
      </c>
    </row>
    <row r="21" spans="1:16" x14ac:dyDescent="0.15">
      <c r="A21" s="197" t="s">
        <v>50</v>
      </c>
      <c r="B21" s="198" t="s">
        <v>78</v>
      </c>
      <c r="F21" s="216">
        <f>SUMIF(H27来訪者費目変換!$B$67:$B$74,$A21,H27来訪者費目変換!$N$67:$N$74)</f>
        <v>0</v>
      </c>
      <c r="H21" s="216">
        <f>SUMIF(H27来訪者費目変換!$B$83:$B$84,$A21,H27来訪者費目変換!$N$83:$N$84)</f>
        <v>0</v>
      </c>
      <c r="I21" s="280">
        <f t="shared" si="0"/>
        <v>0</v>
      </c>
      <c r="K21" s="213">
        <v>0.26346978268719734</v>
      </c>
      <c r="L21" s="213">
        <v>1.1185081619614633E-2</v>
      </c>
      <c r="N21" s="216">
        <f t="shared" si="1"/>
        <v>0</v>
      </c>
      <c r="O21" s="216">
        <f t="shared" si="2"/>
        <v>0</v>
      </c>
      <c r="P21" s="2">
        <f t="shared" si="3"/>
        <v>0</v>
      </c>
    </row>
    <row r="22" spans="1:16" x14ac:dyDescent="0.15">
      <c r="A22" s="197" t="s">
        <v>51</v>
      </c>
      <c r="B22" s="198" t="s">
        <v>76</v>
      </c>
      <c r="F22" s="216">
        <f>SUMIF(H27来訪者費目変換!$B$67:$B$74,$A22,H27来訪者費目変換!$N$67:$N$74)</f>
        <v>0</v>
      </c>
      <c r="H22" s="216">
        <f>SUMIF(H27来訪者費目変換!$B$83:$B$84,$A22,H27来訪者費目変換!$N$83:$N$84)</f>
        <v>0</v>
      </c>
      <c r="I22" s="280">
        <f t="shared" si="0"/>
        <v>0</v>
      </c>
      <c r="K22" s="213">
        <v>0.40240478138556512</v>
      </c>
      <c r="L22" s="213">
        <v>6.7316399887291179E-3</v>
      </c>
      <c r="N22" s="216">
        <f t="shared" si="1"/>
        <v>0</v>
      </c>
      <c r="O22" s="216">
        <f t="shared" si="2"/>
        <v>0</v>
      </c>
      <c r="P22" s="2">
        <f t="shared" si="3"/>
        <v>0</v>
      </c>
    </row>
    <row r="23" spans="1:16" x14ac:dyDescent="0.15">
      <c r="A23" s="197" t="s">
        <v>52</v>
      </c>
      <c r="B23" s="198" t="s">
        <v>657</v>
      </c>
      <c r="F23" s="216">
        <f>SUMIF(H27来訪者費目変換!$B$67:$B$74,$A23,H27来訪者費目変換!$N$67:$N$74)</f>
        <v>0</v>
      </c>
      <c r="H23" s="216">
        <f>SUMIF(H27来訪者費目変換!$B$83:$B$84,$A23,H27来訪者費目変換!$N$83:$N$84)</f>
        <v>0</v>
      </c>
      <c r="I23" s="280">
        <f t="shared" si="0"/>
        <v>0</v>
      </c>
      <c r="K23" s="213">
        <v>0.27023032532347968</v>
      </c>
      <c r="L23" s="213">
        <v>7.6072611474032681E-3</v>
      </c>
      <c r="N23" s="216">
        <f t="shared" si="1"/>
        <v>0</v>
      </c>
      <c r="O23" s="216">
        <f t="shared" si="2"/>
        <v>0</v>
      </c>
      <c r="P23" s="2">
        <f t="shared" si="3"/>
        <v>0</v>
      </c>
    </row>
    <row r="24" spans="1:16" x14ac:dyDescent="0.15">
      <c r="A24" s="197" t="s">
        <v>105</v>
      </c>
      <c r="B24" s="198" t="s">
        <v>79</v>
      </c>
      <c r="F24" s="216">
        <f>SUMIF(H27来訪者費目変換!$B$67:$B$74,$A24,H27来訪者費目変換!$N$67:$N$74)</f>
        <v>0</v>
      </c>
      <c r="H24" s="216">
        <f>SUMIF(H27来訪者費目変換!$B$83:$B$84,$A24,H27来訪者費目変換!$N$83:$N$84)</f>
        <v>0</v>
      </c>
      <c r="I24" s="280">
        <f t="shared" si="0"/>
        <v>0</v>
      </c>
      <c r="K24" s="213">
        <v>0.32529319509000931</v>
      </c>
      <c r="L24" s="213">
        <v>1.5640348398915351E-2</v>
      </c>
      <c r="N24" s="216">
        <f t="shared" si="1"/>
        <v>0</v>
      </c>
      <c r="O24" s="216">
        <f t="shared" si="2"/>
        <v>0</v>
      </c>
      <c r="P24" s="2">
        <f t="shared" si="3"/>
        <v>0</v>
      </c>
    </row>
    <row r="25" spans="1:16" x14ac:dyDescent="0.15">
      <c r="A25" s="197" t="s">
        <v>117</v>
      </c>
      <c r="B25" s="198" t="s">
        <v>1</v>
      </c>
      <c r="F25" s="216">
        <f>SUMIF(H27来訪者費目変換!$B$67:$B$74,$A25,H27来訪者費目変換!$N$67:$N$74)</f>
        <v>0</v>
      </c>
      <c r="H25" s="216">
        <f>SUMIF(H27来訪者費目変換!$B$83:$B$84,$A25,H27来訪者費目変換!$N$83:$N$84)</f>
        <v>0</v>
      </c>
      <c r="I25" s="280">
        <f t="shared" si="0"/>
        <v>0</v>
      </c>
      <c r="K25" s="213">
        <v>0.53887640591817609</v>
      </c>
      <c r="L25" s="213">
        <v>1.8469820746332532E-2</v>
      </c>
      <c r="N25" s="216">
        <f t="shared" si="1"/>
        <v>0</v>
      </c>
      <c r="O25" s="216">
        <f t="shared" si="2"/>
        <v>0</v>
      </c>
      <c r="P25" s="2">
        <f t="shared" si="3"/>
        <v>0</v>
      </c>
    </row>
    <row r="26" spans="1:16" x14ac:dyDescent="0.15">
      <c r="A26" s="197" t="s">
        <v>118</v>
      </c>
      <c r="B26" s="198" t="s">
        <v>24</v>
      </c>
      <c r="F26" s="216">
        <f>SUMIF(H27来訪者費目変換!$B$67:$B$74,$A26,H27来訪者費目変換!$N$67:$N$74)</f>
        <v>0</v>
      </c>
      <c r="H26" s="216">
        <f>SUMIF(H27来訪者費目変換!$B$83:$B$84,$A26,H27来訪者費目変換!$N$83:$N$84)</f>
        <v>0</v>
      </c>
      <c r="I26" s="280">
        <f t="shared" si="0"/>
        <v>0</v>
      </c>
      <c r="K26" s="213">
        <v>0</v>
      </c>
      <c r="L26" s="213">
        <v>0</v>
      </c>
      <c r="N26" s="216">
        <f t="shared" si="1"/>
        <v>0</v>
      </c>
      <c r="O26" s="216">
        <f t="shared" si="2"/>
        <v>0</v>
      </c>
      <c r="P26" s="2">
        <f t="shared" si="3"/>
        <v>0</v>
      </c>
    </row>
    <row r="27" spans="1:16" x14ac:dyDescent="0.15">
      <c r="A27" s="197" t="s">
        <v>120</v>
      </c>
      <c r="B27" s="198" t="s">
        <v>80</v>
      </c>
      <c r="F27" s="216">
        <f>SUMIF(H27来訪者費目変換!$B$67:$B$74,$A27,H27来訪者費目変換!$N$67:$N$74)</f>
        <v>0</v>
      </c>
      <c r="H27" s="216">
        <f>SUMIF(H27来訪者費目変換!$B$83:$B$84,$A27,H27来訪者費目変換!$N$83:$N$84)</f>
        <v>0</v>
      </c>
      <c r="I27" s="280">
        <f t="shared" si="0"/>
        <v>0</v>
      </c>
      <c r="K27" s="213">
        <v>0</v>
      </c>
      <c r="L27" s="213">
        <v>0</v>
      </c>
      <c r="N27" s="216">
        <f t="shared" si="1"/>
        <v>0</v>
      </c>
      <c r="O27" s="216">
        <f t="shared" si="2"/>
        <v>0</v>
      </c>
      <c r="P27" s="2">
        <f t="shared" si="3"/>
        <v>0</v>
      </c>
    </row>
    <row r="28" spans="1:16" x14ac:dyDescent="0.15">
      <c r="A28" s="197" t="s">
        <v>121</v>
      </c>
      <c r="B28" s="198" t="s">
        <v>367</v>
      </c>
      <c r="F28" s="216">
        <f>SUMIF(H27来訪者費目変換!$B$67:$B$74,$A28,H27来訪者費目変換!$N$67:$N$74)</f>
        <v>0</v>
      </c>
      <c r="H28" s="216">
        <f>SUMIF(H27来訪者費目変換!$B$83:$B$84,$A28,H27来訪者費目変換!$N$83:$N$84)</f>
        <v>0</v>
      </c>
      <c r="I28" s="280">
        <f t="shared" si="0"/>
        <v>0</v>
      </c>
      <c r="K28" s="213">
        <v>0</v>
      </c>
      <c r="L28" s="213">
        <v>0</v>
      </c>
      <c r="N28" s="216">
        <f t="shared" si="1"/>
        <v>0</v>
      </c>
      <c r="O28" s="216">
        <f t="shared" si="2"/>
        <v>0</v>
      </c>
      <c r="P28" s="2">
        <f t="shared" si="3"/>
        <v>0</v>
      </c>
    </row>
    <row r="29" spans="1:16" x14ac:dyDescent="0.15">
      <c r="A29" s="197" t="s">
        <v>122</v>
      </c>
      <c r="B29" s="198" t="s">
        <v>368</v>
      </c>
      <c r="F29" s="216">
        <f>SUMIF(H27来訪者費目変換!$B$67:$B$74,$A29,H27来訪者費目変換!$N$67:$N$74)</f>
        <v>0</v>
      </c>
      <c r="H29" s="216">
        <f>SUMIF(H27来訪者費目変換!$B$83:$B$84,$A29,H27来訪者費目変換!$N$83:$N$84)</f>
        <v>0</v>
      </c>
      <c r="I29" s="280">
        <f t="shared" si="0"/>
        <v>0</v>
      </c>
      <c r="K29" s="213">
        <v>0</v>
      </c>
      <c r="L29" s="213">
        <v>0</v>
      </c>
      <c r="N29" s="216">
        <f t="shared" si="1"/>
        <v>0</v>
      </c>
      <c r="O29" s="216">
        <f t="shared" si="2"/>
        <v>0</v>
      </c>
      <c r="P29" s="2">
        <f t="shared" si="3"/>
        <v>0</v>
      </c>
    </row>
    <row r="30" spans="1:16" x14ac:dyDescent="0.15">
      <c r="A30" s="197" t="s">
        <v>369</v>
      </c>
      <c r="B30" s="198" t="s">
        <v>5</v>
      </c>
      <c r="F30" s="216">
        <f>SUMIF(H27来訪者費目変換!$B$67:$B$74,$A30,H27来訪者費目変換!$N$67:$N$74)</f>
        <v>0</v>
      </c>
      <c r="H30" s="216">
        <f>SUMIF(H27来訪者費目変換!$B$83:$B$84,$A30,H27来訪者費目変換!$N$83:$N$84)</f>
        <v>0</v>
      </c>
      <c r="I30" s="280">
        <f t="shared" si="0"/>
        <v>0</v>
      </c>
      <c r="K30" s="213"/>
      <c r="L30" s="213">
        <v>0</v>
      </c>
      <c r="N30" s="216">
        <f t="shared" si="1"/>
        <v>0</v>
      </c>
      <c r="O30" s="216">
        <f t="shared" si="2"/>
        <v>0</v>
      </c>
      <c r="P30" s="279">
        <f>I30+N43</f>
        <v>0</v>
      </c>
    </row>
    <row r="31" spans="1:16" x14ac:dyDescent="0.15">
      <c r="A31" s="197" t="s">
        <v>123</v>
      </c>
      <c r="B31" s="198" t="s">
        <v>6</v>
      </c>
      <c r="F31" s="216">
        <f>SUMIF(H27来訪者費目変換!$B$67:$B$74,$A31,H27来訪者費目変換!$N$67:$N$74)</f>
        <v>0</v>
      </c>
      <c r="H31" s="216">
        <f>SUMIF(H27来訪者費目変換!$B$83:$B$84,$A31,H27来訪者費目変換!$N$83:$N$84)</f>
        <v>0</v>
      </c>
      <c r="I31" s="280">
        <f t="shared" si="0"/>
        <v>0</v>
      </c>
      <c r="K31" s="213">
        <v>0</v>
      </c>
      <c r="L31" s="213">
        <v>0</v>
      </c>
      <c r="N31" s="216">
        <f t="shared" si="1"/>
        <v>0</v>
      </c>
      <c r="O31" s="216">
        <f t="shared" si="2"/>
        <v>0</v>
      </c>
      <c r="P31" s="2">
        <f t="shared" si="3"/>
        <v>0</v>
      </c>
    </row>
    <row r="32" spans="1:16" x14ac:dyDescent="0.15">
      <c r="A32" s="197" t="s">
        <v>372</v>
      </c>
      <c r="B32" s="198" t="s">
        <v>81</v>
      </c>
      <c r="F32" s="216">
        <f>SUMIF(H27来訪者費目変換!$B$67:$B$74,$A32,H27来訪者費目変換!$N$67:$N$74)</f>
        <v>0</v>
      </c>
      <c r="H32" s="216">
        <f>SUMIF(H27来訪者費目変換!$B$83:$B$84,$A32,H27来訪者費目変換!$N$83:$N$84)</f>
        <v>0</v>
      </c>
      <c r="I32" s="280">
        <f t="shared" si="0"/>
        <v>0</v>
      </c>
      <c r="K32" s="213">
        <v>0</v>
      </c>
      <c r="L32" s="213">
        <v>0</v>
      </c>
      <c r="N32" s="216">
        <f t="shared" si="1"/>
        <v>0</v>
      </c>
      <c r="O32" s="216">
        <f t="shared" si="2"/>
        <v>0</v>
      </c>
      <c r="P32" s="2">
        <f t="shared" si="3"/>
        <v>0</v>
      </c>
    </row>
    <row r="33" spans="1:16" x14ac:dyDescent="0.15">
      <c r="A33" s="197" t="s">
        <v>119</v>
      </c>
      <c r="B33" s="198" t="s">
        <v>419</v>
      </c>
      <c r="C33" s="2">
        <f>H27来訪者入力!G52</f>
        <v>0</v>
      </c>
      <c r="F33" s="216">
        <f>SUMIF(H27来訪者費目変換!$B$67:$B$74,$A33,H27来訪者費目変換!$N$67:$N$74)</f>
        <v>0</v>
      </c>
      <c r="H33" s="216">
        <f>SUMIF(H27来訪者費目変換!$B$83:$B$84,$A33,H27来訪者費目変換!$N$83:$N$84)</f>
        <v>0</v>
      </c>
      <c r="I33" s="280">
        <f t="shared" si="0"/>
        <v>0</v>
      </c>
      <c r="K33" s="213">
        <v>0</v>
      </c>
      <c r="L33" s="213"/>
      <c r="N33" s="216">
        <f t="shared" si="1"/>
        <v>0</v>
      </c>
      <c r="O33" s="216">
        <f t="shared" si="2"/>
        <v>0</v>
      </c>
      <c r="P33" s="279">
        <f>I33+O43</f>
        <v>0</v>
      </c>
    </row>
    <row r="34" spans="1:16" x14ac:dyDescent="0.15">
      <c r="A34" s="197" t="s">
        <v>375</v>
      </c>
      <c r="B34" s="198" t="s">
        <v>82</v>
      </c>
      <c r="F34" s="216">
        <f>SUMIF(H27来訪者費目変換!$B$67:$B$74,$A34,H27来訪者費目変換!$N$67:$N$74)</f>
        <v>0</v>
      </c>
      <c r="H34" s="216">
        <f>SUMIF(H27来訪者費目変換!$B$83:$B$84,$A34,H27来訪者費目変換!$N$83:$N$84)</f>
        <v>0</v>
      </c>
      <c r="I34" s="280">
        <f t="shared" si="0"/>
        <v>0</v>
      </c>
      <c r="K34" s="213">
        <v>8.4829078480105485E-2</v>
      </c>
      <c r="L34" s="213">
        <v>5.8553529321779462E-3</v>
      </c>
      <c r="N34" s="216">
        <f t="shared" si="1"/>
        <v>0</v>
      </c>
      <c r="O34" s="216">
        <f t="shared" si="2"/>
        <v>0</v>
      </c>
      <c r="P34" s="2">
        <f t="shared" si="3"/>
        <v>0</v>
      </c>
    </row>
    <row r="35" spans="1:16" x14ac:dyDescent="0.15">
      <c r="A35" s="197" t="s">
        <v>376</v>
      </c>
      <c r="B35" s="198" t="s">
        <v>7</v>
      </c>
      <c r="F35" s="216">
        <f>SUMIF(H27来訪者費目変換!$B$67:$B$74,$A35,H27来訪者費目変換!$N$67:$N$74)</f>
        <v>0</v>
      </c>
      <c r="H35" s="216">
        <f>SUMIF(H27来訪者費目変換!$B$83:$B$84,$A35,H27来訪者費目変換!$N$83:$N$84)</f>
        <v>0</v>
      </c>
      <c r="I35" s="280">
        <f t="shared" si="0"/>
        <v>0</v>
      </c>
      <c r="K35" s="213">
        <v>0</v>
      </c>
      <c r="L35" s="213">
        <v>0</v>
      </c>
      <c r="N35" s="216">
        <f t="shared" si="1"/>
        <v>0</v>
      </c>
      <c r="O35" s="216">
        <f t="shared" si="2"/>
        <v>0</v>
      </c>
      <c r="P35" s="2">
        <f t="shared" si="3"/>
        <v>0</v>
      </c>
    </row>
    <row r="36" spans="1:16" x14ac:dyDescent="0.15">
      <c r="A36" s="197" t="s">
        <v>378</v>
      </c>
      <c r="B36" s="198" t="s">
        <v>83</v>
      </c>
      <c r="F36" s="216">
        <f>SUMIF(H27来訪者費目変換!$B$67:$B$74,$A36,H27来訪者費目変換!$N$67:$N$74)</f>
        <v>0</v>
      </c>
      <c r="H36" s="216">
        <f>SUMIF(H27来訪者費目変換!$B$83:$B$84,$A36,H27来訪者費目変換!$N$83:$N$84)</f>
        <v>0</v>
      </c>
      <c r="I36" s="280">
        <f t="shared" si="0"/>
        <v>0</v>
      </c>
      <c r="K36" s="213">
        <v>0</v>
      </c>
      <c r="L36" s="213">
        <v>0</v>
      </c>
      <c r="N36" s="216">
        <f t="shared" si="1"/>
        <v>0</v>
      </c>
      <c r="O36" s="216">
        <f t="shared" si="2"/>
        <v>0</v>
      </c>
      <c r="P36" s="2">
        <f t="shared" si="3"/>
        <v>0</v>
      </c>
    </row>
    <row r="37" spans="1:16" x14ac:dyDescent="0.15">
      <c r="A37" s="197" t="s">
        <v>380</v>
      </c>
      <c r="B37" s="198" t="s">
        <v>381</v>
      </c>
      <c r="F37" s="216">
        <f>SUMIF(H27来訪者費目変換!$B$67:$B$74,$A37,H27来訪者費目変換!$N$67:$N$74)</f>
        <v>0</v>
      </c>
      <c r="H37" s="216">
        <f>SUMIF(H27来訪者費目変換!$B$83:$B$84,$A37,H27来訪者費目変換!$N$83:$N$84)</f>
        <v>0</v>
      </c>
      <c r="I37" s="280">
        <f t="shared" si="0"/>
        <v>0</v>
      </c>
      <c r="K37" s="213">
        <v>0</v>
      </c>
      <c r="L37" s="213">
        <v>0</v>
      </c>
      <c r="N37" s="216">
        <f t="shared" si="1"/>
        <v>0</v>
      </c>
      <c r="O37" s="216">
        <f t="shared" si="2"/>
        <v>0</v>
      </c>
      <c r="P37" s="2">
        <f t="shared" si="3"/>
        <v>0</v>
      </c>
    </row>
    <row r="38" spans="1:16" x14ac:dyDescent="0.15">
      <c r="A38" s="197" t="s">
        <v>382</v>
      </c>
      <c r="B38" s="198" t="s">
        <v>658</v>
      </c>
      <c r="F38" s="216">
        <f>SUMIF(H27来訪者費目変換!$B$67:$B$74,$A38,H27来訪者費目変換!$N$67:$N$74)</f>
        <v>0</v>
      </c>
      <c r="H38" s="216">
        <f>SUMIF(H27来訪者費目変換!$B$83:$B$84,$A38,H27来訪者費目変換!$N$83:$N$84)</f>
        <v>0</v>
      </c>
      <c r="I38" s="280">
        <f t="shared" si="0"/>
        <v>0</v>
      </c>
      <c r="K38" s="213">
        <v>0</v>
      </c>
      <c r="L38" s="213">
        <v>0</v>
      </c>
      <c r="N38" s="216">
        <f t="shared" si="1"/>
        <v>0</v>
      </c>
      <c r="O38" s="216">
        <f t="shared" si="2"/>
        <v>0</v>
      </c>
      <c r="P38" s="2">
        <f t="shared" si="3"/>
        <v>0</v>
      </c>
    </row>
    <row r="39" spans="1:16" x14ac:dyDescent="0.15">
      <c r="A39" s="197" t="s">
        <v>384</v>
      </c>
      <c r="B39" s="198" t="s">
        <v>84</v>
      </c>
      <c r="F39" s="216">
        <f>SUMIF(H27来訪者費目変換!$B$67:$B$74,$A39,H27来訪者費目変換!$N$67:$N$74)</f>
        <v>0</v>
      </c>
      <c r="H39" s="216">
        <f>SUMIF(H27来訪者費目変換!$B$83:$B$84,$A39,H27来訪者費目変換!$N$83:$N$84)</f>
        <v>0</v>
      </c>
      <c r="I39" s="280">
        <f t="shared" si="0"/>
        <v>0</v>
      </c>
      <c r="K39" s="213">
        <v>0</v>
      </c>
      <c r="L39" s="213">
        <v>0</v>
      </c>
      <c r="N39" s="216">
        <f t="shared" si="1"/>
        <v>0</v>
      </c>
      <c r="O39" s="216">
        <f t="shared" si="2"/>
        <v>0</v>
      </c>
      <c r="P39" s="2">
        <f t="shared" si="3"/>
        <v>0</v>
      </c>
    </row>
    <row r="40" spans="1:16" x14ac:dyDescent="0.15">
      <c r="A40" s="197" t="s">
        <v>385</v>
      </c>
      <c r="B40" s="198" t="s">
        <v>85</v>
      </c>
      <c r="D40" s="2">
        <f>H27来訪者入力!G53</f>
        <v>0</v>
      </c>
      <c r="E40" s="2">
        <f>H27来訪者入力!G54</f>
        <v>0</v>
      </c>
      <c r="F40" s="216">
        <f>SUMIF(H27来訪者費目変換!$B$67:$B$74,$A40,H27来訪者費目変換!$N$67:$N$74)</f>
        <v>0</v>
      </c>
      <c r="G40" s="2">
        <f>H27来訪者入力!G56</f>
        <v>0</v>
      </c>
      <c r="H40" s="216">
        <f>SUMIF(H27来訪者費目変換!$B$83:$B$84,$A40,H27来訪者費目変換!$N$83:$N$84)</f>
        <v>0</v>
      </c>
      <c r="I40" s="280">
        <f t="shared" si="0"/>
        <v>0</v>
      </c>
      <c r="K40" s="213">
        <v>0</v>
      </c>
      <c r="L40" s="213">
        <v>0</v>
      </c>
      <c r="N40" s="216">
        <f t="shared" si="1"/>
        <v>0</v>
      </c>
      <c r="O40" s="216">
        <f t="shared" si="2"/>
        <v>0</v>
      </c>
      <c r="P40" s="2">
        <f t="shared" si="3"/>
        <v>0</v>
      </c>
    </row>
    <row r="41" spans="1:16" x14ac:dyDescent="0.15">
      <c r="A41" s="197" t="s">
        <v>386</v>
      </c>
      <c r="B41" s="198" t="s">
        <v>9</v>
      </c>
      <c r="F41" s="216">
        <f>SUMIF(H27来訪者費目変換!$B$67:$B$74,$A41,H27来訪者費目変換!$N$67:$N$74)</f>
        <v>0</v>
      </c>
      <c r="H41" s="216">
        <f>SUMIF(H27来訪者費目変換!$B$83:$B$84,$A41,H27来訪者費目変換!$N$83:$N$84)</f>
        <v>0</v>
      </c>
      <c r="I41" s="280">
        <f t="shared" si="0"/>
        <v>0</v>
      </c>
      <c r="K41" s="213">
        <v>0</v>
      </c>
      <c r="L41" s="213">
        <v>0</v>
      </c>
      <c r="N41" s="216">
        <f t="shared" si="1"/>
        <v>0</v>
      </c>
      <c r="O41" s="216">
        <f t="shared" si="2"/>
        <v>0</v>
      </c>
      <c r="P41" s="2">
        <f t="shared" si="3"/>
        <v>0</v>
      </c>
    </row>
    <row r="42" spans="1:16" x14ac:dyDescent="0.15">
      <c r="A42" s="197" t="s">
        <v>387</v>
      </c>
      <c r="B42" s="199" t="s">
        <v>8</v>
      </c>
      <c r="F42" s="216">
        <f>SUMIF(H27来訪者費目変換!$B$67:$B$74,$A42,H27来訪者費目変換!$N$67:$N$74)</f>
        <v>0</v>
      </c>
      <c r="H42" s="216">
        <f>SUMIF(H27来訪者費目変換!$B$83:$B$84,$A42,H27来訪者費目変換!$N$83:$N$84)</f>
        <v>0</v>
      </c>
      <c r="I42" s="280">
        <f t="shared" si="0"/>
        <v>0</v>
      </c>
      <c r="K42" s="213">
        <v>2.4376470588235295E-2</v>
      </c>
      <c r="L42" s="213">
        <v>3.04E-2</v>
      </c>
      <c r="N42" s="216">
        <f t="shared" si="1"/>
        <v>0</v>
      </c>
      <c r="O42" s="216">
        <f t="shared" si="2"/>
        <v>0</v>
      </c>
      <c r="P42" s="2">
        <f t="shared" si="3"/>
        <v>0</v>
      </c>
    </row>
    <row r="43" spans="1:16" x14ac:dyDescent="0.15">
      <c r="A43" s="270" t="s">
        <v>388</v>
      </c>
      <c r="B43" s="201" t="s">
        <v>389</v>
      </c>
      <c r="C43" s="281">
        <f>SUM(C6:C42)</f>
        <v>0</v>
      </c>
      <c r="D43" s="281">
        <f t="shared" ref="D43:I43" si="4">SUM(D6:D42)</f>
        <v>0</v>
      </c>
      <c r="E43" s="281">
        <f t="shared" si="4"/>
        <v>0</v>
      </c>
      <c r="F43" s="281">
        <f t="shared" ref="F43:H43" si="5">SUM(F6:F42)</f>
        <v>0</v>
      </c>
      <c r="G43" s="281">
        <f t="shared" si="5"/>
        <v>0</v>
      </c>
      <c r="H43" s="281">
        <f t="shared" si="5"/>
        <v>0</v>
      </c>
      <c r="I43" s="281">
        <f t="shared" si="4"/>
        <v>0</v>
      </c>
      <c r="N43" s="281">
        <f>SUM(N6:N42)</f>
        <v>0</v>
      </c>
      <c r="O43" s="281">
        <f>SUM(O6:O42)</f>
        <v>0</v>
      </c>
      <c r="P43" s="281">
        <f>SUM(P6:P42)</f>
        <v>0</v>
      </c>
    </row>
  </sheetData>
  <phoneticPr fontId="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Y62"/>
  <sheetViews>
    <sheetView workbookViewId="0">
      <pane xSplit="3" ySplit="5" topLeftCell="D32" activePane="bottomRight" state="frozen"/>
      <selection activeCell="I13" sqref="I13"/>
      <selection pane="topRight" activeCell="I13" sqref="I13"/>
      <selection pane="bottomLeft" activeCell="I13" sqref="I13"/>
      <selection pane="bottomRight" activeCell="E43" sqref="E43"/>
    </sheetView>
  </sheetViews>
  <sheetFormatPr defaultRowHeight="12" x14ac:dyDescent="0.15"/>
  <cols>
    <col min="1" max="1" width="10.28515625" customWidth="1"/>
    <col min="2" max="2" width="4.140625" customWidth="1"/>
    <col min="3" max="3" width="19.140625" customWidth="1"/>
    <col min="10" max="10" width="11.7109375" customWidth="1"/>
    <col min="11" max="11" width="11.42578125" customWidth="1"/>
  </cols>
  <sheetData>
    <row r="4" spans="1:24" x14ac:dyDescent="0.15">
      <c r="D4" t="s">
        <v>91</v>
      </c>
      <c r="E4" t="s">
        <v>92</v>
      </c>
      <c r="I4" t="s">
        <v>138</v>
      </c>
      <c r="O4" t="s">
        <v>139</v>
      </c>
      <c r="S4" t="s">
        <v>140</v>
      </c>
    </row>
    <row r="5" spans="1:24" x14ac:dyDescent="0.15">
      <c r="A5" t="s">
        <v>64</v>
      </c>
      <c r="B5" t="s">
        <v>420</v>
      </c>
      <c r="E5" t="s">
        <v>89</v>
      </c>
      <c r="F5" t="s">
        <v>135</v>
      </c>
      <c r="G5" t="s">
        <v>137</v>
      </c>
      <c r="H5" t="s">
        <v>183</v>
      </c>
      <c r="J5" t="s">
        <v>89</v>
      </c>
      <c r="K5" t="s">
        <v>93</v>
      </c>
      <c r="L5" t="s">
        <v>135</v>
      </c>
      <c r="M5" t="s">
        <v>137</v>
      </c>
      <c r="N5" t="s">
        <v>183</v>
      </c>
      <c r="O5" t="s">
        <v>93</v>
      </c>
      <c r="P5" t="s">
        <v>135</v>
      </c>
      <c r="Q5" t="s">
        <v>137</v>
      </c>
      <c r="R5" t="s">
        <v>183</v>
      </c>
      <c r="S5" t="s">
        <v>91</v>
      </c>
      <c r="T5" t="s">
        <v>89</v>
      </c>
      <c r="U5" t="s">
        <v>93</v>
      </c>
      <c r="V5" t="s">
        <v>135</v>
      </c>
      <c r="W5" t="s">
        <v>137</v>
      </c>
      <c r="X5" t="s">
        <v>183</v>
      </c>
    </row>
    <row r="6" spans="1:24" x14ac:dyDescent="0.15">
      <c r="A6" s="225" t="s">
        <v>55</v>
      </c>
      <c r="B6" t="s">
        <v>55</v>
      </c>
      <c r="C6" t="s">
        <v>655</v>
      </c>
      <c r="D6" s="2">
        <f>H27来訪者生産者価格!P6</f>
        <v>0</v>
      </c>
      <c r="E6" s="2">
        <f>D6*H27係数一覧!F6</f>
        <v>0</v>
      </c>
      <c r="F6" s="216">
        <f>E6*H27係数一覧!D6</f>
        <v>0</v>
      </c>
      <c r="G6" s="216">
        <f>E6*H27係数一覧!C6</f>
        <v>0</v>
      </c>
      <c r="H6">
        <f>ROUND(E6*H27雇用表!O6,0)</f>
        <v>0</v>
      </c>
      <c r="I6" s="216">
        <f t="array" ref="I6:I42">MMULT(H27投入!C5:AM41,H27来訪者計算!E6:E42)</f>
        <v>0</v>
      </c>
      <c r="J6" s="216">
        <f>I6*H27係数一覧!E6</f>
        <v>0</v>
      </c>
      <c r="K6" s="216">
        <f t="array" ref="K6:K42">MMULT(H27逆行列!C5:AM41,H27来訪者計算!J6:J42)</f>
        <v>0</v>
      </c>
      <c r="L6" s="216">
        <f>K6*H27係数一覧!D6</f>
        <v>0</v>
      </c>
      <c r="M6" s="216">
        <f>K6*H27係数一覧!C6</f>
        <v>0</v>
      </c>
      <c r="N6" s="216">
        <f>K6*H27雇用表!O6</f>
        <v>0</v>
      </c>
      <c r="O6" s="216">
        <f t="array" ref="O6:O42">MMULT(H27逆行列!C5:AM41,E6:E42)</f>
        <v>0</v>
      </c>
      <c r="P6" s="216">
        <f>O6*H27係数一覧!D6</f>
        <v>0</v>
      </c>
      <c r="Q6" s="216">
        <f>O6*H27係数一覧!C6</f>
        <v>0</v>
      </c>
      <c r="R6" s="216">
        <f>O6*H27雇用表!O6</f>
        <v>0</v>
      </c>
      <c r="S6" s="216">
        <f>S$43*H27係数一覧!H6</f>
        <v>0</v>
      </c>
      <c r="T6" s="216">
        <f>S6*H27係数一覧!E6</f>
        <v>0</v>
      </c>
      <c r="U6" s="216">
        <f t="array" ref="U6:U42">MMULT(H27逆行列!C5:AM41,T6:T42)</f>
        <v>0</v>
      </c>
      <c r="V6" s="216">
        <f>U6*H27係数一覧!D6</f>
        <v>0</v>
      </c>
      <c r="W6" s="216">
        <f>U6*H27係数一覧!C6</f>
        <v>0</v>
      </c>
      <c r="X6" s="216">
        <f>U6*H27雇用表!O6</f>
        <v>0</v>
      </c>
    </row>
    <row r="7" spans="1:24" x14ac:dyDescent="0.15">
      <c r="A7" s="225" t="s">
        <v>56</v>
      </c>
      <c r="B7" t="s">
        <v>60</v>
      </c>
      <c r="C7" t="s">
        <v>66</v>
      </c>
      <c r="D7" s="2">
        <f>H27来訪者生産者価格!P7</f>
        <v>0</v>
      </c>
      <c r="E7" s="2">
        <f>D7*H27係数一覧!F7</f>
        <v>0</v>
      </c>
      <c r="F7" s="216">
        <f>E7*H27係数一覧!D7</f>
        <v>0</v>
      </c>
      <c r="G7" s="216">
        <f>E7*H27係数一覧!C7</f>
        <v>0</v>
      </c>
      <c r="H7">
        <f>ROUND(E7*H27雇用表!O7,0)</f>
        <v>0</v>
      </c>
      <c r="I7" s="216">
        <v>0</v>
      </c>
      <c r="J7" s="216">
        <f>I7*H27係数一覧!E7</f>
        <v>0</v>
      </c>
      <c r="K7" s="216">
        <v>0</v>
      </c>
      <c r="L7" s="216">
        <f>K7*H27係数一覧!D7</f>
        <v>0</v>
      </c>
      <c r="M7" s="216">
        <f>K7*H27係数一覧!C7</f>
        <v>0</v>
      </c>
      <c r="N7" s="216">
        <f>K7*H27雇用表!O7</f>
        <v>0</v>
      </c>
      <c r="O7" s="216">
        <v>0</v>
      </c>
      <c r="P7" s="216">
        <f>O7*H27係数一覧!D7</f>
        <v>0</v>
      </c>
      <c r="Q7" s="216">
        <f>O7*H27係数一覧!C7</f>
        <v>0</v>
      </c>
      <c r="R7" s="216">
        <f>O7*H27雇用表!O7</f>
        <v>0</v>
      </c>
      <c r="S7" s="216">
        <f>S$43*H27係数一覧!H7</f>
        <v>0</v>
      </c>
      <c r="T7" s="216">
        <f>S7*H27係数一覧!E7</f>
        <v>0</v>
      </c>
      <c r="U7" s="216">
        <v>0</v>
      </c>
      <c r="V7" s="216">
        <f>U7*H27係数一覧!D7</f>
        <v>0</v>
      </c>
      <c r="W7" s="216">
        <f>U7*H27係数一覧!C7</f>
        <v>0</v>
      </c>
      <c r="X7" s="216">
        <f>U7*H27雇用表!O7</f>
        <v>0</v>
      </c>
    </row>
    <row r="8" spans="1:24" x14ac:dyDescent="0.15">
      <c r="A8" s="225" t="s">
        <v>57</v>
      </c>
      <c r="B8" t="s">
        <v>35</v>
      </c>
      <c r="C8" t="s">
        <v>67</v>
      </c>
      <c r="D8" s="2">
        <f>H27来訪者生産者価格!P8</f>
        <v>0</v>
      </c>
      <c r="E8" s="2">
        <f>D8*H27係数一覧!F8</f>
        <v>0</v>
      </c>
      <c r="F8" s="216">
        <f>E8*H27係数一覧!D8</f>
        <v>0</v>
      </c>
      <c r="G8" s="216">
        <f>E8*H27係数一覧!C8</f>
        <v>0</v>
      </c>
      <c r="H8">
        <f>ROUND(E8*H27雇用表!O8,0)</f>
        <v>0</v>
      </c>
      <c r="I8" s="216">
        <v>0</v>
      </c>
      <c r="J8" s="216">
        <f>I8*H27係数一覧!E8</f>
        <v>0</v>
      </c>
      <c r="K8" s="216">
        <v>0</v>
      </c>
      <c r="L8" s="216">
        <f>K8*H27係数一覧!D8</f>
        <v>0</v>
      </c>
      <c r="M8" s="216">
        <f>K8*H27係数一覧!C8</f>
        <v>0</v>
      </c>
      <c r="N8" s="216">
        <f>K8*H27雇用表!O8</f>
        <v>0</v>
      </c>
      <c r="O8" s="216">
        <v>0</v>
      </c>
      <c r="P8" s="216">
        <f>O8*H27係数一覧!D8</f>
        <v>0</v>
      </c>
      <c r="Q8" s="216">
        <f>O8*H27係数一覧!C8</f>
        <v>0</v>
      </c>
      <c r="R8" s="216">
        <f>O8*H27雇用表!O8</f>
        <v>0</v>
      </c>
      <c r="S8" s="216">
        <f>S$43*H27係数一覧!H8</f>
        <v>0</v>
      </c>
      <c r="T8" s="216">
        <f>S8*H27係数一覧!E8</f>
        <v>0</v>
      </c>
      <c r="U8" s="216">
        <v>0</v>
      </c>
      <c r="V8" s="216">
        <f>U8*H27係数一覧!D8</f>
        <v>0</v>
      </c>
      <c r="W8" s="216">
        <f>U8*H27係数一覧!C8</f>
        <v>0</v>
      </c>
      <c r="X8" s="216">
        <f>U8*H27雇用表!O8</f>
        <v>0</v>
      </c>
    </row>
    <row r="9" spans="1:24" x14ac:dyDescent="0.15">
      <c r="A9" s="225" t="s">
        <v>57</v>
      </c>
      <c r="B9" t="s">
        <v>38</v>
      </c>
      <c r="C9" t="s">
        <v>68</v>
      </c>
      <c r="D9" s="2">
        <f>H27来訪者生産者価格!P9</f>
        <v>0</v>
      </c>
      <c r="E9" s="2">
        <f>D9*H27係数一覧!F9</f>
        <v>0</v>
      </c>
      <c r="F9" s="216">
        <f>E9*H27係数一覧!D9</f>
        <v>0</v>
      </c>
      <c r="G9" s="216">
        <f>E9*H27係数一覧!C9</f>
        <v>0</v>
      </c>
      <c r="H9">
        <f>ROUND(E9*H27雇用表!O9,0)</f>
        <v>0</v>
      </c>
      <c r="I9" s="216">
        <v>0</v>
      </c>
      <c r="J9" s="216">
        <f>I9*H27係数一覧!E9</f>
        <v>0</v>
      </c>
      <c r="K9" s="216">
        <v>0</v>
      </c>
      <c r="L9" s="216">
        <f>K9*H27係数一覧!D9</f>
        <v>0</v>
      </c>
      <c r="M9" s="216">
        <f>K9*H27係数一覧!C9</f>
        <v>0</v>
      </c>
      <c r="N9" s="216">
        <f>K9*H27雇用表!O9</f>
        <v>0</v>
      </c>
      <c r="O9" s="216">
        <v>0</v>
      </c>
      <c r="P9" s="216">
        <f>O9*H27係数一覧!D9</f>
        <v>0</v>
      </c>
      <c r="Q9" s="216">
        <f>O9*H27係数一覧!C9</f>
        <v>0</v>
      </c>
      <c r="R9" s="216">
        <f>O9*H27雇用表!O9</f>
        <v>0</v>
      </c>
      <c r="S9" s="216">
        <f>S$43*H27係数一覧!H9</f>
        <v>0</v>
      </c>
      <c r="T9" s="216">
        <f>S9*H27係数一覧!E9</f>
        <v>0</v>
      </c>
      <c r="U9" s="216">
        <v>0</v>
      </c>
      <c r="V9" s="216">
        <f>U9*H27係数一覧!D9</f>
        <v>0</v>
      </c>
      <c r="W9" s="216">
        <f>U9*H27係数一覧!C9</f>
        <v>0</v>
      </c>
      <c r="X9" s="216">
        <f>U9*H27雇用表!O9</f>
        <v>0</v>
      </c>
    </row>
    <row r="10" spans="1:24" x14ac:dyDescent="0.15">
      <c r="A10" s="225" t="s">
        <v>57</v>
      </c>
      <c r="B10" t="s">
        <v>39</v>
      </c>
      <c r="C10" t="s">
        <v>69</v>
      </c>
      <c r="D10" s="2">
        <f>H27来訪者生産者価格!P10</f>
        <v>0</v>
      </c>
      <c r="E10" s="2">
        <f>D10*H27係数一覧!F10</f>
        <v>0</v>
      </c>
      <c r="F10" s="216">
        <f>E10*H27係数一覧!D10</f>
        <v>0</v>
      </c>
      <c r="G10" s="216">
        <f>E10*H27係数一覧!C10</f>
        <v>0</v>
      </c>
      <c r="H10">
        <f>ROUND(E10*H27雇用表!O10,0)</f>
        <v>0</v>
      </c>
      <c r="I10" s="216">
        <v>0</v>
      </c>
      <c r="J10" s="216">
        <f>I10*H27係数一覧!E10</f>
        <v>0</v>
      </c>
      <c r="K10" s="216">
        <v>0</v>
      </c>
      <c r="L10" s="216">
        <f>K10*H27係数一覧!D10</f>
        <v>0</v>
      </c>
      <c r="M10" s="216">
        <f>K10*H27係数一覧!C10</f>
        <v>0</v>
      </c>
      <c r="N10" s="216">
        <f>K10*H27雇用表!O10</f>
        <v>0</v>
      </c>
      <c r="O10" s="216">
        <v>0</v>
      </c>
      <c r="P10" s="216">
        <f>O10*H27係数一覧!D10</f>
        <v>0</v>
      </c>
      <c r="Q10" s="216">
        <f>O10*H27係数一覧!C10</f>
        <v>0</v>
      </c>
      <c r="R10" s="216">
        <f>O10*H27雇用表!O10</f>
        <v>0</v>
      </c>
      <c r="S10" s="216">
        <f>S$43*H27係数一覧!H10</f>
        <v>0</v>
      </c>
      <c r="T10" s="216">
        <f>S10*H27係数一覧!E10</f>
        <v>0</v>
      </c>
      <c r="U10" s="216">
        <v>0</v>
      </c>
      <c r="V10" s="216">
        <f>U10*H27係数一覧!D10</f>
        <v>0</v>
      </c>
      <c r="W10" s="216">
        <f>U10*H27係数一覧!C10</f>
        <v>0</v>
      </c>
      <c r="X10" s="216">
        <f>U10*H27雇用表!O10</f>
        <v>0</v>
      </c>
    </row>
    <row r="11" spans="1:24" x14ac:dyDescent="0.15">
      <c r="A11" s="225" t="s">
        <v>57</v>
      </c>
      <c r="B11" t="s">
        <v>40</v>
      </c>
      <c r="C11" t="s">
        <v>70</v>
      </c>
      <c r="D11" s="2">
        <f>H27来訪者生産者価格!P11</f>
        <v>0</v>
      </c>
      <c r="E11" s="2">
        <f>D11*H27係数一覧!F11</f>
        <v>0</v>
      </c>
      <c r="F11" s="216">
        <f>E11*H27係数一覧!D11</f>
        <v>0</v>
      </c>
      <c r="G11" s="216">
        <f>E11*H27係数一覧!C11</f>
        <v>0</v>
      </c>
      <c r="H11">
        <f>ROUND(E11*H27雇用表!O11,0)</f>
        <v>0</v>
      </c>
      <c r="I11" s="216">
        <v>0</v>
      </c>
      <c r="J11" s="216">
        <f>I11*H27係数一覧!E11</f>
        <v>0</v>
      </c>
      <c r="K11" s="216">
        <v>0</v>
      </c>
      <c r="L11" s="216">
        <f>K11*H27係数一覧!D11</f>
        <v>0</v>
      </c>
      <c r="M11" s="216">
        <f>K11*H27係数一覧!C11</f>
        <v>0</v>
      </c>
      <c r="N11" s="216">
        <f>K11*H27雇用表!O11</f>
        <v>0</v>
      </c>
      <c r="O11" s="216">
        <v>0</v>
      </c>
      <c r="P11" s="216">
        <f>O11*H27係数一覧!D11</f>
        <v>0</v>
      </c>
      <c r="Q11" s="216">
        <f>O11*H27係数一覧!C11</f>
        <v>0</v>
      </c>
      <c r="R11" s="216">
        <f>O11*H27雇用表!O11</f>
        <v>0</v>
      </c>
      <c r="S11" s="216">
        <f>S$43*H27係数一覧!H11</f>
        <v>0</v>
      </c>
      <c r="T11" s="216">
        <f>S11*H27係数一覧!E11</f>
        <v>0</v>
      </c>
      <c r="U11" s="216">
        <v>0</v>
      </c>
      <c r="V11" s="216">
        <f>U11*H27係数一覧!D11</f>
        <v>0</v>
      </c>
      <c r="W11" s="216">
        <f>U11*H27係数一覧!C11</f>
        <v>0</v>
      </c>
      <c r="X11" s="216">
        <f>U11*H27雇用表!O11</f>
        <v>0</v>
      </c>
    </row>
    <row r="12" spans="1:24" x14ac:dyDescent="0.15">
      <c r="A12" s="225" t="s">
        <v>57</v>
      </c>
      <c r="B12" t="s">
        <v>41</v>
      </c>
      <c r="C12" t="s">
        <v>71</v>
      </c>
      <c r="D12" s="2">
        <f>H27来訪者生産者価格!P12</f>
        <v>0</v>
      </c>
      <c r="E12" s="2">
        <f>D12*H27係数一覧!F12</f>
        <v>0</v>
      </c>
      <c r="F12" s="216">
        <f>E12*H27係数一覧!D12</f>
        <v>0</v>
      </c>
      <c r="G12" s="216">
        <f>E12*H27係数一覧!C12</f>
        <v>0</v>
      </c>
      <c r="H12">
        <f>ROUND(E12*H27雇用表!O12,0)</f>
        <v>0</v>
      </c>
      <c r="I12" s="216">
        <v>0</v>
      </c>
      <c r="J12" s="216">
        <f>I12*H27係数一覧!E12</f>
        <v>0</v>
      </c>
      <c r="K12" s="216">
        <v>0</v>
      </c>
      <c r="L12" s="216">
        <f>K12*H27係数一覧!D12</f>
        <v>0</v>
      </c>
      <c r="M12" s="216">
        <f>K12*H27係数一覧!C12</f>
        <v>0</v>
      </c>
      <c r="N12" s="216">
        <f>K12*H27雇用表!O12</f>
        <v>0</v>
      </c>
      <c r="O12" s="216">
        <v>0</v>
      </c>
      <c r="P12" s="216">
        <f>O12*H27係数一覧!D12</f>
        <v>0</v>
      </c>
      <c r="Q12" s="216">
        <f>O12*H27係数一覧!C12</f>
        <v>0</v>
      </c>
      <c r="R12" s="216">
        <f>O12*H27雇用表!O12</f>
        <v>0</v>
      </c>
      <c r="S12" s="216">
        <f>S$43*H27係数一覧!H12</f>
        <v>0</v>
      </c>
      <c r="T12" s="216">
        <f>S12*H27係数一覧!E12</f>
        <v>0</v>
      </c>
      <c r="U12" s="216">
        <v>0</v>
      </c>
      <c r="V12" s="216">
        <f>U12*H27係数一覧!D12</f>
        <v>0</v>
      </c>
      <c r="W12" s="216">
        <f>U12*H27係数一覧!C12</f>
        <v>0</v>
      </c>
      <c r="X12" s="216">
        <f>U12*H27雇用表!O12</f>
        <v>0</v>
      </c>
    </row>
    <row r="13" spans="1:24" x14ac:dyDescent="0.15">
      <c r="A13" s="225" t="s">
        <v>57</v>
      </c>
      <c r="B13" t="s">
        <v>42</v>
      </c>
      <c r="C13" t="s">
        <v>656</v>
      </c>
      <c r="D13" s="2">
        <f>H27来訪者生産者価格!P13</f>
        <v>0</v>
      </c>
      <c r="E13" s="2">
        <f>D13*H27係数一覧!F13</f>
        <v>0</v>
      </c>
      <c r="F13" s="216">
        <f>E13*H27係数一覧!D13</f>
        <v>0</v>
      </c>
      <c r="G13" s="216">
        <f>E13*H27係数一覧!C13</f>
        <v>0</v>
      </c>
      <c r="H13">
        <f>ROUND(E13*H27雇用表!O13,0)</f>
        <v>0</v>
      </c>
      <c r="I13" s="216">
        <v>0</v>
      </c>
      <c r="J13" s="216">
        <f>I13*H27係数一覧!E13</f>
        <v>0</v>
      </c>
      <c r="K13" s="216">
        <v>0</v>
      </c>
      <c r="L13" s="216">
        <f>K13*H27係数一覧!D13</f>
        <v>0</v>
      </c>
      <c r="M13" s="216">
        <f>K13*H27係数一覧!C13</f>
        <v>0</v>
      </c>
      <c r="N13" s="216">
        <f>K13*H27雇用表!O13</f>
        <v>0</v>
      </c>
      <c r="O13" s="216">
        <v>0</v>
      </c>
      <c r="P13" s="216">
        <f>O13*H27係数一覧!D13</f>
        <v>0</v>
      </c>
      <c r="Q13" s="216">
        <f>O13*H27係数一覧!C13</f>
        <v>0</v>
      </c>
      <c r="R13" s="216">
        <f>O13*H27雇用表!O13</f>
        <v>0</v>
      </c>
      <c r="S13" s="216">
        <f>S$43*H27係数一覧!H13</f>
        <v>0</v>
      </c>
      <c r="T13" s="216">
        <f>S13*H27係数一覧!E13</f>
        <v>0</v>
      </c>
      <c r="U13" s="216">
        <v>0</v>
      </c>
      <c r="V13" s="216">
        <f>U13*H27係数一覧!D13</f>
        <v>0</v>
      </c>
      <c r="W13" s="216">
        <f>U13*H27係数一覧!C13</f>
        <v>0</v>
      </c>
      <c r="X13" s="216">
        <f>U13*H27雇用表!O13</f>
        <v>0</v>
      </c>
    </row>
    <row r="14" spans="1:24" x14ac:dyDescent="0.15">
      <c r="A14" s="225" t="s">
        <v>57</v>
      </c>
      <c r="B14" t="s">
        <v>43</v>
      </c>
      <c r="C14" t="s">
        <v>72</v>
      </c>
      <c r="D14" s="2">
        <f>H27来訪者生産者価格!P14</f>
        <v>0</v>
      </c>
      <c r="E14" s="2">
        <f>D14*H27係数一覧!F14</f>
        <v>0</v>
      </c>
      <c r="F14" s="216">
        <f>E14*H27係数一覧!D14</f>
        <v>0</v>
      </c>
      <c r="G14" s="216">
        <f>E14*H27係数一覧!C14</f>
        <v>0</v>
      </c>
      <c r="H14">
        <f>ROUND(E14*H27雇用表!O14,0)</f>
        <v>0</v>
      </c>
      <c r="I14" s="216">
        <v>0</v>
      </c>
      <c r="J14" s="216">
        <f>I14*H27係数一覧!E14</f>
        <v>0</v>
      </c>
      <c r="K14" s="216">
        <v>0</v>
      </c>
      <c r="L14" s="216">
        <f>K14*H27係数一覧!D14</f>
        <v>0</v>
      </c>
      <c r="M14" s="216">
        <f>K14*H27係数一覧!C14</f>
        <v>0</v>
      </c>
      <c r="N14" s="216">
        <f>K14*H27雇用表!O14</f>
        <v>0</v>
      </c>
      <c r="O14" s="216">
        <v>0</v>
      </c>
      <c r="P14" s="216">
        <f>O14*H27係数一覧!D14</f>
        <v>0</v>
      </c>
      <c r="Q14" s="216">
        <f>O14*H27係数一覧!C14</f>
        <v>0</v>
      </c>
      <c r="R14" s="216">
        <f>O14*H27雇用表!O14</f>
        <v>0</v>
      </c>
      <c r="S14" s="216">
        <f>S$43*H27係数一覧!H14</f>
        <v>0</v>
      </c>
      <c r="T14" s="216">
        <f>S14*H27係数一覧!E14</f>
        <v>0</v>
      </c>
      <c r="U14" s="216">
        <v>0</v>
      </c>
      <c r="V14" s="216">
        <f>U14*H27係数一覧!D14</f>
        <v>0</v>
      </c>
      <c r="W14" s="216">
        <f>U14*H27係数一覧!C14</f>
        <v>0</v>
      </c>
      <c r="X14" s="216">
        <f>U14*H27雇用表!O14</f>
        <v>0</v>
      </c>
    </row>
    <row r="15" spans="1:24" x14ac:dyDescent="0.15">
      <c r="A15" s="225" t="s">
        <v>57</v>
      </c>
      <c r="B15" t="s">
        <v>44</v>
      </c>
      <c r="C15" t="s">
        <v>73</v>
      </c>
      <c r="D15" s="2">
        <f>H27来訪者生産者価格!P15</f>
        <v>0</v>
      </c>
      <c r="E15" s="2">
        <f>D15*H27係数一覧!F15</f>
        <v>0</v>
      </c>
      <c r="F15" s="216">
        <f>E15*H27係数一覧!D15</f>
        <v>0</v>
      </c>
      <c r="G15" s="216">
        <f>E15*H27係数一覧!C15</f>
        <v>0</v>
      </c>
      <c r="H15">
        <f>ROUND(E15*H27雇用表!O15,0)</f>
        <v>0</v>
      </c>
      <c r="I15" s="216">
        <v>0</v>
      </c>
      <c r="J15" s="216">
        <f>I15*H27係数一覧!E15</f>
        <v>0</v>
      </c>
      <c r="K15" s="216">
        <v>0</v>
      </c>
      <c r="L15" s="216">
        <f>K15*H27係数一覧!D15</f>
        <v>0</v>
      </c>
      <c r="M15" s="216">
        <f>K15*H27係数一覧!C15</f>
        <v>0</v>
      </c>
      <c r="N15" s="216">
        <f>K15*H27雇用表!O15</f>
        <v>0</v>
      </c>
      <c r="O15" s="216">
        <v>0</v>
      </c>
      <c r="P15" s="216">
        <f>O15*H27係数一覧!D15</f>
        <v>0</v>
      </c>
      <c r="Q15" s="216">
        <f>O15*H27係数一覧!C15</f>
        <v>0</v>
      </c>
      <c r="R15" s="216">
        <f>O15*H27雇用表!O15</f>
        <v>0</v>
      </c>
      <c r="S15" s="216">
        <f>S$43*H27係数一覧!H15</f>
        <v>0</v>
      </c>
      <c r="T15" s="216">
        <f>S15*H27係数一覧!E15</f>
        <v>0</v>
      </c>
      <c r="U15" s="216">
        <v>0</v>
      </c>
      <c r="V15" s="216">
        <f>U15*H27係数一覧!D15</f>
        <v>0</v>
      </c>
      <c r="W15" s="216">
        <f>U15*H27係数一覧!C15</f>
        <v>0</v>
      </c>
      <c r="X15" s="216">
        <f>U15*H27雇用表!O15</f>
        <v>0</v>
      </c>
    </row>
    <row r="16" spans="1:24" x14ac:dyDescent="0.15">
      <c r="A16" s="225" t="s">
        <v>57</v>
      </c>
      <c r="B16" t="s">
        <v>45</v>
      </c>
      <c r="C16" t="s">
        <v>74</v>
      </c>
      <c r="D16" s="2">
        <f>H27来訪者生産者価格!P16</f>
        <v>0</v>
      </c>
      <c r="E16" s="2">
        <f>D16*H27係数一覧!F16</f>
        <v>0</v>
      </c>
      <c r="F16" s="216">
        <f>E16*H27係数一覧!D16</f>
        <v>0</v>
      </c>
      <c r="G16" s="216">
        <f>E16*H27係数一覧!C16</f>
        <v>0</v>
      </c>
      <c r="H16">
        <f>ROUND(E16*H27雇用表!O16,0)</f>
        <v>0</v>
      </c>
      <c r="I16" s="216">
        <v>0</v>
      </c>
      <c r="J16" s="216">
        <f>I16*H27係数一覧!E16</f>
        <v>0</v>
      </c>
      <c r="K16" s="216">
        <v>0</v>
      </c>
      <c r="L16" s="216">
        <f>K16*H27係数一覧!D16</f>
        <v>0</v>
      </c>
      <c r="M16" s="216">
        <f>K16*H27係数一覧!C16</f>
        <v>0</v>
      </c>
      <c r="N16" s="216">
        <f>K16*H27雇用表!O16</f>
        <v>0</v>
      </c>
      <c r="O16" s="216">
        <v>0</v>
      </c>
      <c r="P16" s="216">
        <f>O16*H27係数一覧!D16</f>
        <v>0</v>
      </c>
      <c r="Q16" s="216">
        <f>O16*H27係数一覧!C16</f>
        <v>0</v>
      </c>
      <c r="R16" s="216">
        <f>O16*H27雇用表!O16</f>
        <v>0</v>
      </c>
      <c r="S16" s="216">
        <f>S$43*H27係数一覧!H16</f>
        <v>0</v>
      </c>
      <c r="T16" s="216">
        <f>S16*H27係数一覧!E16</f>
        <v>0</v>
      </c>
      <c r="U16" s="216">
        <v>0</v>
      </c>
      <c r="V16" s="216">
        <f>U16*H27係数一覧!D16</f>
        <v>0</v>
      </c>
      <c r="W16" s="216">
        <f>U16*H27係数一覧!C16</f>
        <v>0</v>
      </c>
      <c r="X16" s="216">
        <f>U16*H27雇用表!O16</f>
        <v>0</v>
      </c>
    </row>
    <row r="17" spans="1:24" x14ac:dyDescent="0.15">
      <c r="A17" s="225" t="s">
        <v>57</v>
      </c>
      <c r="B17" t="s">
        <v>46</v>
      </c>
      <c r="C17" t="s">
        <v>75</v>
      </c>
      <c r="D17" s="2">
        <f>H27来訪者生産者価格!P17</f>
        <v>0</v>
      </c>
      <c r="E17" s="2">
        <f>D17*H27係数一覧!F17</f>
        <v>0</v>
      </c>
      <c r="F17" s="216">
        <f>E17*H27係数一覧!D17</f>
        <v>0</v>
      </c>
      <c r="G17" s="216">
        <f>E17*H27係数一覧!C17</f>
        <v>0</v>
      </c>
      <c r="H17">
        <f>ROUND(E17*H27雇用表!O17,0)</f>
        <v>0</v>
      </c>
      <c r="I17" s="216">
        <v>0</v>
      </c>
      <c r="J17" s="216">
        <f>I17*H27係数一覧!E17</f>
        <v>0</v>
      </c>
      <c r="K17" s="216">
        <v>0</v>
      </c>
      <c r="L17" s="216">
        <f>K17*H27係数一覧!D17</f>
        <v>0</v>
      </c>
      <c r="M17" s="216">
        <f>K17*H27係数一覧!C17</f>
        <v>0</v>
      </c>
      <c r="N17" s="216">
        <f>K17*H27雇用表!O17</f>
        <v>0</v>
      </c>
      <c r="O17" s="216">
        <v>0</v>
      </c>
      <c r="P17" s="216">
        <f>O17*H27係数一覧!D17</f>
        <v>0</v>
      </c>
      <c r="Q17" s="216">
        <f>O17*H27係数一覧!C17</f>
        <v>0</v>
      </c>
      <c r="R17" s="216">
        <f>O17*H27雇用表!O17</f>
        <v>0</v>
      </c>
      <c r="S17" s="216">
        <f>S$43*H27係数一覧!H17</f>
        <v>0</v>
      </c>
      <c r="T17" s="216">
        <f>S17*H27係数一覧!E17</f>
        <v>0</v>
      </c>
      <c r="U17" s="216">
        <v>0</v>
      </c>
      <c r="V17" s="216">
        <f>U17*H27係数一覧!D17</f>
        <v>0</v>
      </c>
      <c r="W17" s="216">
        <f>U17*H27係数一覧!C17</f>
        <v>0</v>
      </c>
      <c r="X17" s="216">
        <f>U17*H27雇用表!O17</f>
        <v>0</v>
      </c>
    </row>
    <row r="18" spans="1:24" x14ac:dyDescent="0.15">
      <c r="A18" s="225" t="s">
        <v>57</v>
      </c>
      <c r="B18" t="s">
        <v>47</v>
      </c>
      <c r="C18" t="s">
        <v>361</v>
      </c>
      <c r="D18" s="2">
        <f>H27来訪者生産者価格!P18</f>
        <v>0</v>
      </c>
      <c r="E18" s="2">
        <f>D18*H27係数一覧!F18</f>
        <v>0</v>
      </c>
      <c r="F18" s="216">
        <f>E18*H27係数一覧!D18</f>
        <v>0</v>
      </c>
      <c r="G18" s="216">
        <f>E18*H27係数一覧!C18</f>
        <v>0</v>
      </c>
      <c r="H18">
        <f>ROUND(E18*H27雇用表!O18,0)</f>
        <v>0</v>
      </c>
      <c r="I18" s="216">
        <v>0</v>
      </c>
      <c r="J18" s="216">
        <f>I18*H27係数一覧!E18</f>
        <v>0</v>
      </c>
      <c r="K18" s="216">
        <v>0</v>
      </c>
      <c r="L18" s="216">
        <f>K18*H27係数一覧!D18</f>
        <v>0</v>
      </c>
      <c r="M18" s="216">
        <f>K18*H27係数一覧!C18</f>
        <v>0</v>
      </c>
      <c r="N18" s="216">
        <f>K18*H27雇用表!O18</f>
        <v>0</v>
      </c>
      <c r="O18" s="216">
        <v>0</v>
      </c>
      <c r="P18" s="216">
        <f>O18*H27係数一覧!D18</f>
        <v>0</v>
      </c>
      <c r="Q18" s="216">
        <f>O18*H27係数一覧!C18</f>
        <v>0</v>
      </c>
      <c r="R18" s="216">
        <f>O18*H27雇用表!O18</f>
        <v>0</v>
      </c>
      <c r="S18" s="216">
        <f>S$43*H27係数一覧!H18</f>
        <v>0</v>
      </c>
      <c r="T18" s="216">
        <f>S18*H27係数一覧!E18</f>
        <v>0</v>
      </c>
      <c r="U18" s="216">
        <v>0</v>
      </c>
      <c r="V18" s="216">
        <f>U18*H27係数一覧!D18</f>
        <v>0</v>
      </c>
      <c r="W18" s="216">
        <f>U18*H27係数一覧!C18</f>
        <v>0</v>
      </c>
      <c r="X18" s="216">
        <f>U18*H27雇用表!O18</f>
        <v>0</v>
      </c>
    </row>
    <row r="19" spans="1:24" x14ac:dyDescent="0.15">
      <c r="A19" s="225" t="s">
        <v>57</v>
      </c>
      <c r="B19" t="s">
        <v>48</v>
      </c>
      <c r="C19" t="s">
        <v>362</v>
      </c>
      <c r="D19" s="2">
        <f>H27来訪者生産者価格!P19</f>
        <v>0</v>
      </c>
      <c r="E19" s="2">
        <f>D19*H27係数一覧!F19</f>
        <v>0</v>
      </c>
      <c r="F19" s="216">
        <f>E19*H27係数一覧!D19</f>
        <v>0</v>
      </c>
      <c r="G19" s="216">
        <f>E19*H27係数一覧!C19</f>
        <v>0</v>
      </c>
      <c r="H19">
        <f>ROUND(E19*H27雇用表!O19,0)</f>
        <v>0</v>
      </c>
      <c r="I19" s="216">
        <v>0</v>
      </c>
      <c r="J19" s="216">
        <f>I19*H27係数一覧!E19</f>
        <v>0</v>
      </c>
      <c r="K19" s="216">
        <v>0</v>
      </c>
      <c r="L19" s="216">
        <f>K19*H27係数一覧!D19</f>
        <v>0</v>
      </c>
      <c r="M19" s="216">
        <f>K19*H27係数一覧!C19</f>
        <v>0</v>
      </c>
      <c r="N19" s="216">
        <f>K19*H27雇用表!O19</f>
        <v>0</v>
      </c>
      <c r="O19" s="216">
        <v>0</v>
      </c>
      <c r="P19" s="216">
        <f>O19*H27係数一覧!D19</f>
        <v>0</v>
      </c>
      <c r="Q19" s="216">
        <f>O19*H27係数一覧!C19</f>
        <v>0</v>
      </c>
      <c r="R19" s="216">
        <f>O19*H27雇用表!O19</f>
        <v>0</v>
      </c>
      <c r="S19" s="216">
        <f>S$43*H27係数一覧!H19</f>
        <v>0</v>
      </c>
      <c r="T19" s="216">
        <f>S19*H27係数一覧!E19</f>
        <v>0</v>
      </c>
      <c r="U19" s="216">
        <v>0</v>
      </c>
      <c r="V19" s="216">
        <f>U19*H27係数一覧!D19</f>
        <v>0</v>
      </c>
      <c r="W19" s="216">
        <f>U19*H27係数一覧!C19</f>
        <v>0</v>
      </c>
      <c r="X19" s="216">
        <f>U19*H27雇用表!O19</f>
        <v>0</v>
      </c>
    </row>
    <row r="20" spans="1:24" x14ac:dyDescent="0.15">
      <c r="A20" s="225" t="s">
        <v>57</v>
      </c>
      <c r="B20" t="s">
        <v>49</v>
      </c>
      <c r="C20" t="s">
        <v>363</v>
      </c>
      <c r="D20" s="2">
        <f>H27来訪者生産者価格!P20</f>
        <v>0</v>
      </c>
      <c r="E20" s="2">
        <f>D20*H27係数一覧!F20</f>
        <v>0</v>
      </c>
      <c r="F20" s="216">
        <f>E20*H27係数一覧!D20</f>
        <v>0</v>
      </c>
      <c r="G20" s="216">
        <f>E20*H27係数一覧!C20</f>
        <v>0</v>
      </c>
      <c r="H20">
        <f>ROUND(E20*H27雇用表!O20,0)</f>
        <v>0</v>
      </c>
      <c r="I20" s="216">
        <v>0</v>
      </c>
      <c r="J20" s="216">
        <f>I20*H27係数一覧!E20</f>
        <v>0</v>
      </c>
      <c r="K20" s="216">
        <v>0</v>
      </c>
      <c r="L20" s="216">
        <f>K20*H27係数一覧!D20</f>
        <v>0</v>
      </c>
      <c r="M20" s="216">
        <f>K20*H27係数一覧!C20</f>
        <v>0</v>
      </c>
      <c r="N20" s="216">
        <f>K20*H27雇用表!O20</f>
        <v>0</v>
      </c>
      <c r="O20" s="216">
        <v>0</v>
      </c>
      <c r="P20" s="216">
        <f>O20*H27係数一覧!D20</f>
        <v>0</v>
      </c>
      <c r="Q20" s="216">
        <f>O20*H27係数一覧!C20</f>
        <v>0</v>
      </c>
      <c r="R20" s="216">
        <f>O20*H27雇用表!O20</f>
        <v>0</v>
      </c>
      <c r="S20" s="216">
        <f>S$43*H27係数一覧!H20</f>
        <v>0</v>
      </c>
      <c r="T20" s="216">
        <f>S20*H27係数一覧!E20</f>
        <v>0</v>
      </c>
      <c r="U20" s="216">
        <v>0</v>
      </c>
      <c r="V20" s="216">
        <f>U20*H27係数一覧!D20</f>
        <v>0</v>
      </c>
      <c r="W20" s="216">
        <f>U20*H27係数一覧!C20</f>
        <v>0</v>
      </c>
      <c r="X20" s="216">
        <f>U20*H27雇用表!O20</f>
        <v>0</v>
      </c>
    </row>
    <row r="21" spans="1:24" x14ac:dyDescent="0.15">
      <c r="A21" s="225" t="s">
        <v>57</v>
      </c>
      <c r="B21" t="s">
        <v>50</v>
      </c>
      <c r="C21" t="s">
        <v>78</v>
      </c>
      <c r="D21" s="2">
        <f>H27来訪者生産者価格!P21</f>
        <v>0</v>
      </c>
      <c r="E21" s="2">
        <f>D21*H27係数一覧!F21</f>
        <v>0</v>
      </c>
      <c r="F21" s="216">
        <f>E21*H27係数一覧!D21</f>
        <v>0</v>
      </c>
      <c r="G21" s="216">
        <f>E21*H27係数一覧!C21</f>
        <v>0</v>
      </c>
      <c r="H21">
        <f>ROUND(E21*H27雇用表!O21,0)</f>
        <v>0</v>
      </c>
      <c r="I21" s="216">
        <v>0</v>
      </c>
      <c r="J21" s="216">
        <f>I21*H27係数一覧!E21</f>
        <v>0</v>
      </c>
      <c r="K21" s="216">
        <v>0</v>
      </c>
      <c r="L21" s="216">
        <f>K21*H27係数一覧!D21</f>
        <v>0</v>
      </c>
      <c r="M21" s="216">
        <f>K21*H27係数一覧!C21</f>
        <v>0</v>
      </c>
      <c r="N21" s="216">
        <f>K21*H27雇用表!O21</f>
        <v>0</v>
      </c>
      <c r="O21" s="216">
        <v>0</v>
      </c>
      <c r="P21" s="216">
        <f>O21*H27係数一覧!D21</f>
        <v>0</v>
      </c>
      <c r="Q21" s="216">
        <f>O21*H27係数一覧!C21</f>
        <v>0</v>
      </c>
      <c r="R21" s="216">
        <f>O21*H27雇用表!O21</f>
        <v>0</v>
      </c>
      <c r="S21" s="216">
        <f>S$43*H27係数一覧!H21</f>
        <v>0</v>
      </c>
      <c r="T21" s="216">
        <f>S21*H27係数一覧!E21</f>
        <v>0</v>
      </c>
      <c r="U21" s="216">
        <v>0</v>
      </c>
      <c r="V21" s="216">
        <f>U21*H27係数一覧!D21</f>
        <v>0</v>
      </c>
      <c r="W21" s="216">
        <f>U21*H27係数一覧!C21</f>
        <v>0</v>
      </c>
      <c r="X21" s="216">
        <f>U21*H27雇用表!O21</f>
        <v>0</v>
      </c>
    </row>
    <row r="22" spans="1:24" x14ac:dyDescent="0.15">
      <c r="A22" s="225" t="s">
        <v>57</v>
      </c>
      <c r="B22" t="s">
        <v>51</v>
      </c>
      <c r="C22" t="s">
        <v>76</v>
      </c>
      <c r="D22" s="2">
        <f>H27来訪者生産者価格!P22</f>
        <v>0</v>
      </c>
      <c r="E22" s="2">
        <f>D22*H27係数一覧!F22</f>
        <v>0</v>
      </c>
      <c r="F22" s="216">
        <f>E22*H27係数一覧!D22</f>
        <v>0</v>
      </c>
      <c r="G22" s="216">
        <f>E22*H27係数一覧!C22</f>
        <v>0</v>
      </c>
      <c r="H22">
        <f>ROUND(E22*H27雇用表!O22,0)</f>
        <v>0</v>
      </c>
      <c r="I22" s="216">
        <v>0</v>
      </c>
      <c r="J22" s="216">
        <f>I22*H27係数一覧!E22</f>
        <v>0</v>
      </c>
      <c r="K22" s="216">
        <v>0</v>
      </c>
      <c r="L22" s="216">
        <f>K22*H27係数一覧!D22</f>
        <v>0</v>
      </c>
      <c r="M22" s="216">
        <f>K22*H27係数一覧!C22</f>
        <v>0</v>
      </c>
      <c r="N22" s="216">
        <f>K22*H27雇用表!O22</f>
        <v>0</v>
      </c>
      <c r="O22" s="216">
        <v>0</v>
      </c>
      <c r="P22" s="216">
        <f>O22*H27係数一覧!D22</f>
        <v>0</v>
      </c>
      <c r="Q22" s="216">
        <f>O22*H27係数一覧!C22</f>
        <v>0</v>
      </c>
      <c r="R22" s="216">
        <f>O22*H27雇用表!O22</f>
        <v>0</v>
      </c>
      <c r="S22" s="216">
        <f>S$43*H27係数一覧!H22</f>
        <v>0</v>
      </c>
      <c r="T22" s="216">
        <f>S22*H27係数一覧!E22</f>
        <v>0</v>
      </c>
      <c r="U22" s="216">
        <v>0</v>
      </c>
      <c r="V22" s="216">
        <f>U22*H27係数一覧!D22</f>
        <v>0</v>
      </c>
      <c r="W22" s="216">
        <f>U22*H27係数一覧!C22</f>
        <v>0</v>
      </c>
      <c r="X22" s="216">
        <f>U22*H27雇用表!O22</f>
        <v>0</v>
      </c>
    </row>
    <row r="23" spans="1:24" x14ac:dyDescent="0.15">
      <c r="A23" s="225" t="s">
        <v>57</v>
      </c>
      <c r="B23" t="s">
        <v>52</v>
      </c>
      <c r="C23" t="s">
        <v>657</v>
      </c>
      <c r="D23" s="2">
        <f>H27来訪者生産者価格!P23</f>
        <v>0</v>
      </c>
      <c r="E23" s="2">
        <f>D23*H27係数一覧!F23</f>
        <v>0</v>
      </c>
      <c r="F23" s="216">
        <f>E23*H27係数一覧!D23</f>
        <v>0</v>
      </c>
      <c r="G23" s="216">
        <f>E23*H27係数一覧!C23</f>
        <v>0</v>
      </c>
      <c r="H23">
        <f>ROUND(E23*H27雇用表!O23,0)</f>
        <v>0</v>
      </c>
      <c r="I23" s="216">
        <v>0</v>
      </c>
      <c r="J23" s="216">
        <f>I23*H27係数一覧!E23</f>
        <v>0</v>
      </c>
      <c r="K23" s="216">
        <v>0</v>
      </c>
      <c r="L23" s="216">
        <f>K23*H27係数一覧!D23</f>
        <v>0</v>
      </c>
      <c r="M23" s="216">
        <f>K23*H27係数一覧!C23</f>
        <v>0</v>
      </c>
      <c r="N23" s="216">
        <f>K23*H27雇用表!O23</f>
        <v>0</v>
      </c>
      <c r="O23" s="216">
        <v>0</v>
      </c>
      <c r="P23" s="216">
        <f>O23*H27係数一覧!D23</f>
        <v>0</v>
      </c>
      <c r="Q23" s="216">
        <f>O23*H27係数一覧!C23</f>
        <v>0</v>
      </c>
      <c r="R23" s="216">
        <f>O23*H27雇用表!O23</f>
        <v>0</v>
      </c>
      <c r="S23" s="216">
        <f>S$43*H27係数一覧!H23</f>
        <v>0</v>
      </c>
      <c r="T23" s="216">
        <f>S23*H27係数一覧!E23</f>
        <v>0</v>
      </c>
      <c r="U23" s="216">
        <v>0</v>
      </c>
      <c r="V23" s="216">
        <f>U23*H27係数一覧!D23</f>
        <v>0</v>
      </c>
      <c r="W23" s="216">
        <f>U23*H27係数一覧!C23</f>
        <v>0</v>
      </c>
      <c r="X23" s="216">
        <f>U23*H27雇用表!O23</f>
        <v>0</v>
      </c>
    </row>
    <row r="24" spans="1:24" x14ac:dyDescent="0.15">
      <c r="A24" s="225" t="s">
        <v>57</v>
      </c>
      <c r="B24" t="s">
        <v>105</v>
      </c>
      <c r="C24" t="s">
        <v>79</v>
      </c>
      <c r="D24" s="2">
        <f>H27来訪者生産者価格!P24</f>
        <v>0</v>
      </c>
      <c r="E24" s="2">
        <f>D24*H27係数一覧!F24</f>
        <v>0</v>
      </c>
      <c r="F24" s="216">
        <f>E24*H27係数一覧!D24</f>
        <v>0</v>
      </c>
      <c r="G24" s="216">
        <f>E24*H27係数一覧!C24</f>
        <v>0</v>
      </c>
      <c r="H24">
        <f>ROUND(E24*H27雇用表!O24,0)</f>
        <v>0</v>
      </c>
      <c r="I24" s="216">
        <v>0</v>
      </c>
      <c r="J24" s="216">
        <f>I24*H27係数一覧!E24</f>
        <v>0</v>
      </c>
      <c r="K24" s="216">
        <v>0</v>
      </c>
      <c r="L24" s="216">
        <f>K24*H27係数一覧!D24</f>
        <v>0</v>
      </c>
      <c r="M24" s="216">
        <f>K24*H27係数一覧!C24</f>
        <v>0</v>
      </c>
      <c r="N24" s="216">
        <f>K24*H27雇用表!O24</f>
        <v>0</v>
      </c>
      <c r="O24" s="216">
        <v>0</v>
      </c>
      <c r="P24" s="216">
        <f>O24*H27係数一覧!D24</f>
        <v>0</v>
      </c>
      <c r="Q24" s="216">
        <f>O24*H27係数一覧!C24</f>
        <v>0</v>
      </c>
      <c r="R24" s="216">
        <f>O24*H27雇用表!O24</f>
        <v>0</v>
      </c>
      <c r="S24" s="216">
        <f>S$43*H27係数一覧!H24</f>
        <v>0</v>
      </c>
      <c r="T24" s="216">
        <f>S24*H27係数一覧!E24</f>
        <v>0</v>
      </c>
      <c r="U24" s="216">
        <v>0</v>
      </c>
      <c r="V24" s="216">
        <f>U24*H27係数一覧!D24</f>
        <v>0</v>
      </c>
      <c r="W24" s="216">
        <f>U24*H27係数一覧!C24</f>
        <v>0</v>
      </c>
      <c r="X24" s="216">
        <f>U24*H27雇用表!O24</f>
        <v>0</v>
      </c>
    </row>
    <row r="25" spans="1:24" x14ac:dyDescent="0.15">
      <c r="A25" s="225" t="s">
        <v>57</v>
      </c>
      <c r="B25" t="s">
        <v>117</v>
      </c>
      <c r="C25" t="s">
        <v>1</v>
      </c>
      <c r="D25" s="2">
        <f>H27来訪者生産者価格!P25</f>
        <v>0</v>
      </c>
      <c r="E25" s="2">
        <f>D25*H27係数一覧!F25</f>
        <v>0</v>
      </c>
      <c r="F25" s="216">
        <f>E25*H27係数一覧!D25</f>
        <v>0</v>
      </c>
      <c r="G25" s="216">
        <f>E25*H27係数一覧!C25</f>
        <v>0</v>
      </c>
      <c r="H25">
        <f>ROUND(E25*H27雇用表!O25,0)</f>
        <v>0</v>
      </c>
      <c r="I25" s="216">
        <v>0</v>
      </c>
      <c r="J25" s="216">
        <f>I25*H27係数一覧!E25</f>
        <v>0</v>
      </c>
      <c r="K25" s="216">
        <v>0</v>
      </c>
      <c r="L25" s="216">
        <f>K25*H27係数一覧!D25</f>
        <v>0</v>
      </c>
      <c r="M25" s="216">
        <f>K25*H27係数一覧!C25</f>
        <v>0</v>
      </c>
      <c r="N25" s="216">
        <f>K25*H27雇用表!O25</f>
        <v>0</v>
      </c>
      <c r="O25" s="216">
        <v>0</v>
      </c>
      <c r="P25" s="216">
        <f>O25*H27係数一覧!D25</f>
        <v>0</v>
      </c>
      <c r="Q25" s="216">
        <f>O25*H27係数一覧!C25</f>
        <v>0</v>
      </c>
      <c r="R25" s="216">
        <f>O25*H27雇用表!O25</f>
        <v>0</v>
      </c>
      <c r="S25" s="216">
        <f>S$43*H27係数一覧!H25</f>
        <v>0</v>
      </c>
      <c r="T25" s="216">
        <f>S25*H27係数一覧!E25</f>
        <v>0</v>
      </c>
      <c r="U25" s="216">
        <v>0</v>
      </c>
      <c r="V25" s="216">
        <f>U25*H27係数一覧!D25</f>
        <v>0</v>
      </c>
      <c r="W25" s="216">
        <f>U25*H27係数一覧!C25</f>
        <v>0</v>
      </c>
      <c r="X25" s="216">
        <f>U25*H27雇用表!O25</f>
        <v>0</v>
      </c>
    </row>
    <row r="26" spans="1:24" x14ac:dyDescent="0.15">
      <c r="A26" s="225" t="s">
        <v>58</v>
      </c>
      <c r="B26" t="s">
        <v>118</v>
      </c>
      <c r="C26" t="s">
        <v>24</v>
      </c>
      <c r="D26" s="2">
        <f>H27来訪者生産者価格!P26</f>
        <v>0</v>
      </c>
      <c r="E26" s="2">
        <f>D26*H27係数一覧!F26</f>
        <v>0</v>
      </c>
      <c r="F26" s="216">
        <f>E26*H27係数一覧!D26</f>
        <v>0</v>
      </c>
      <c r="G26" s="216">
        <f>E26*H27係数一覧!C26</f>
        <v>0</v>
      </c>
      <c r="H26">
        <f>ROUND(E26*H27雇用表!O26,0)</f>
        <v>0</v>
      </c>
      <c r="I26" s="216">
        <v>0</v>
      </c>
      <c r="J26" s="216">
        <f>I26*H27係数一覧!E26</f>
        <v>0</v>
      </c>
      <c r="K26" s="216">
        <v>0</v>
      </c>
      <c r="L26" s="216">
        <f>K26*H27係数一覧!D26</f>
        <v>0</v>
      </c>
      <c r="M26" s="216">
        <f>K26*H27係数一覧!C26</f>
        <v>0</v>
      </c>
      <c r="N26" s="216">
        <f>K26*H27雇用表!O26</f>
        <v>0</v>
      </c>
      <c r="O26" s="216">
        <v>0</v>
      </c>
      <c r="P26" s="216">
        <f>O26*H27係数一覧!D26</f>
        <v>0</v>
      </c>
      <c r="Q26" s="216">
        <f>O26*H27係数一覧!C26</f>
        <v>0</v>
      </c>
      <c r="R26" s="216">
        <f>O26*H27雇用表!O26</f>
        <v>0</v>
      </c>
      <c r="S26" s="216">
        <f>S$43*H27係数一覧!H26</f>
        <v>0</v>
      </c>
      <c r="T26" s="216">
        <f>S26*H27係数一覧!E26</f>
        <v>0</v>
      </c>
      <c r="U26" s="216">
        <v>0</v>
      </c>
      <c r="V26" s="216">
        <f>U26*H27係数一覧!D26</f>
        <v>0</v>
      </c>
      <c r="W26" s="216">
        <f>U26*H27係数一覧!C26</f>
        <v>0</v>
      </c>
      <c r="X26" s="216">
        <f>U26*H27雇用表!O26</f>
        <v>0</v>
      </c>
    </row>
    <row r="27" spans="1:24" x14ac:dyDescent="0.15">
      <c r="A27" s="225" t="s">
        <v>59</v>
      </c>
      <c r="B27" t="s">
        <v>120</v>
      </c>
      <c r="C27" t="s">
        <v>80</v>
      </c>
      <c r="D27" s="2">
        <f>H27来訪者生産者価格!P27</f>
        <v>0</v>
      </c>
      <c r="E27" s="2">
        <f>D27*H27係数一覧!F27</f>
        <v>0</v>
      </c>
      <c r="F27" s="216">
        <f>E27*H27係数一覧!D27</f>
        <v>0</v>
      </c>
      <c r="G27" s="216">
        <f>E27*H27係数一覧!C27</f>
        <v>0</v>
      </c>
      <c r="H27">
        <f>ROUND(E27*H27雇用表!O27,0)</f>
        <v>0</v>
      </c>
      <c r="I27" s="216">
        <v>0</v>
      </c>
      <c r="J27" s="216">
        <f>I27*H27係数一覧!E27</f>
        <v>0</v>
      </c>
      <c r="K27" s="216">
        <v>0</v>
      </c>
      <c r="L27" s="216">
        <f>K27*H27係数一覧!D27</f>
        <v>0</v>
      </c>
      <c r="M27" s="216">
        <f>K27*H27係数一覧!C27</f>
        <v>0</v>
      </c>
      <c r="N27" s="216">
        <f>K27*H27雇用表!O27</f>
        <v>0</v>
      </c>
      <c r="O27" s="216">
        <v>0</v>
      </c>
      <c r="P27" s="216">
        <f>O27*H27係数一覧!D27</f>
        <v>0</v>
      </c>
      <c r="Q27" s="216">
        <f>O27*H27係数一覧!C27</f>
        <v>0</v>
      </c>
      <c r="R27" s="216">
        <f>O27*H27雇用表!O27</f>
        <v>0</v>
      </c>
      <c r="S27" s="216">
        <f>S$43*H27係数一覧!H27</f>
        <v>0</v>
      </c>
      <c r="T27" s="216">
        <f>S27*H27係数一覧!E27</f>
        <v>0</v>
      </c>
      <c r="U27" s="216">
        <v>0</v>
      </c>
      <c r="V27" s="216">
        <f>U27*H27係数一覧!D27</f>
        <v>0</v>
      </c>
      <c r="W27" s="216">
        <f>U27*H27係数一覧!C27</f>
        <v>0</v>
      </c>
      <c r="X27" s="216">
        <f>U27*H27雇用表!O27</f>
        <v>0</v>
      </c>
    </row>
    <row r="28" spans="1:24" x14ac:dyDescent="0.15">
      <c r="A28" s="225" t="s">
        <v>59</v>
      </c>
      <c r="B28" t="s">
        <v>121</v>
      </c>
      <c r="C28" t="s">
        <v>367</v>
      </c>
      <c r="D28" s="2">
        <f>H27来訪者生産者価格!P28</f>
        <v>0</v>
      </c>
      <c r="E28" s="2">
        <f>D28*H27係数一覧!F28</f>
        <v>0</v>
      </c>
      <c r="F28" s="216">
        <f>E28*H27係数一覧!D28</f>
        <v>0</v>
      </c>
      <c r="G28" s="216">
        <f>E28*H27係数一覧!C28</f>
        <v>0</v>
      </c>
      <c r="H28">
        <f>ROUND(E28*H27雇用表!O28,0)</f>
        <v>0</v>
      </c>
      <c r="I28" s="216">
        <v>0</v>
      </c>
      <c r="J28" s="216">
        <f>I28*H27係数一覧!E28</f>
        <v>0</v>
      </c>
      <c r="K28" s="216">
        <v>0</v>
      </c>
      <c r="L28" s="216">
        <f>K28*H27係数一覧!D28</f>
        <v>0</v>
      </c>
      <c r="M28" s="216">
        <f>K28*H27係数一覧!C28</f>
        <v>0</v>
      </c>
      <c r="N28" s="216">
        <f>K28*H27雇用表!O28</f>
        <v>0</v>
      </c>
      <c r="O28" s="216">
        <v>0</v>
      </c>
      <c r="P28" s="216">
        <f>O28*H27係数一覧!D28</f>
        <v>0</v>
      </c>
      <c r="Q28" s="216">
        <f>O28*H27係数一覧!C28</f>
        <v>0</v>
      </c>
      <c r="R28" s="216">
        <f>O28*H27雇用表!O28</f>
        <v>0</v>
      </c>
      <c r="S28" s="216">
        <f>S$43*H27係数一覧!H28</f>
        <v>0</v>
      </c>
      <c r="T28" s="216">
        <f>S28*H27係数一覧!E28</f>
        <v>0</v>
      </c>
      <c r="U28" s="216">
        <v>0</v>
      </c>
      <c r="V28" s="216">
        <f>U28*H27係数一覧!D28</f>
        <v>0</v>
      </c>
      <c r="W28" s="216">
        <f>U28*H27係数一覧!C28</f>
        <v>0</v>
      </c>
      <c r="X28" s="216">
        <f>U28*H27雇用表!O28</f>
        <v>0</v>
      </c>
    </row>
    <row r="29" spans="1:24" x14ac:dyDescent="0.15">
      <c r="A29" s="225" t="s">
        <v>36</v>
      </c>
      <c r="B29" t="s">
        <v>122</v>
      </c>
      <c r="C29" t="s">
        <v>368</v>
      </c>
      <c r="D29" s="2">
        <f>H27来訪者生産者価格!P29</f>
        <v>0</v>
      </c>
      <c r="E29" s="2">
        <f>D29*H27係数一覧!F29</f>
        <v>0</v>
      </c>
      <c r="F29" s="216">
        <f>E29*H27係数一覧!D29</f>
        <v>0</v>
      </c>
      <c r="G29" s="216">
        <f>E29*H27係数一覧!C29</f>
        <v>0</v>
      </c>
      <c r="H29">
        <f>ROUND(E29*H27雇用表!O29,0)</f>
        <v>0</v>
      </c>
      <c r="I29" s="216">
        <v>0</v>
      </c>
      <c r="J29" s="216">
        <f>I29*H27係数一覧!E29</f>
        <v>0</v>
      </c>
      <c r="K29" s="216">
        <v>0</v>
      </c>
      <c r="L29" s="216">
        <f>K29*H27係数一覧!D29</f>
        <v>0</v>
      </c>
      <c r="M29" s="216">
        <f>K29*H27係数一覧!C29</f>
        <v>0</v>
      </c>
      <c r="N29" s="216">
        <f>K29*H27雇用表!O29</f>
        <v>0</v>
      </c>
      <c r="O29" s="216">
        <v>0</v>
      </c>
      <c r="P29" s="216">
        <f>O29*H27係数一覧!D29</f>
        <v>0</v>
      </c>
      <c r="Q29" s="216">
        <f>O29*H27係数一覧!C29</f>
        <v>0</v>
      </c>
      <c r="R29" s="216">
        <f>O29*H27雇用表!O29</f>
        <v>0</v>
      </c>
      <c r="S29" s="216">
        <f>S$43*H27係数一覧!H29</f>
        <v>0</v>
      </c>
      <c r="T29" s="216">
        <f>S29*H27係数一覧!E29</f>
        <v>0</v>
      </c>
      <c r="U29" s="216">
        <v>0</v>
      </c>
      <c r="V29" s="216">
        <f>U29*H27係数一覧!D29</f>
        <v>0</v>
      </c>
      <c r="W29" s="216">
        <f>U29*H27係数一覧!C29</f>
        <v>0</v>
      </c>
      <c r="X29" s="216">
        <f>U29*H27雇用表!O29</f>
        <v>0</v>
      </c>
    </row>
    <row r="30" spans="1:24" x14ac:dyDescent="0.15">
      <c r="A30" s="225" t="s">
        <v>60</v>
      </c>
      <c r="B30" t="s">
        <v>369</v>
      </c>
      <c r="C30" t="s">
        <v>5</v>
      </c>
      <c r="D30" s="2">
        <f>H27来訪者生産者価格!P30</f>
        <v>0</v>
      </c>
      <c r="E30" s="2">
        <f>D30*H27係数一覧!F30</f>
        <v>0</v>
      </c>
      <c r="F30" s="216">
        <f>E30*H27係数一覧!D30</f>
        <v>0</v>
      </c>
      <c r="G30" s="216">
        <f>E30*H27係数一覧!C30</f>
        <v>0</v>
      </c>
      <c r="H30">
        <f>ROUND(E30*H27雇用表!O30,0)</f>
        <v>0</v>
      </c>
      <c r="I30" s="216">
        <v>0</v>
      </c>
      <c r="J30" s="216">
        <f>I30*H27係数一覧!E30</f>
        <v>0</v>
      </c>
      <c r="K30" s="216">
        <v>0</v>
      </c>
      <c r="L30" s="216">
        <f>K30*H27係数一覧!D30</f>
        <v>0</v>
      </c>
      <c r="M30" s="216">
        <f>K30*H27係数一覧!C30</f>
        <v>0</v>
      </c>
      <c r="N30" s="216">
        <f>K30*H27雇用表!O30</f>
        <v>0</v>
      </c>
      <c r="O30" s="216">
        <v>0</v>
      </c>
      <c r="P30" s="216">
        <f>O30*H27係数一覧!D30</f>
        <v>0</v>
      </c>
      <c r="Q30" s="216">
        <f>O30*H27係数一覧!C30</f>
        <v>0</v>
      </c>
      <c r="R30" s="216">
        <f>O30*H27雇用表!O30</f>
        <v>0</v>
      </c>
      <c r="S30" s="216">
        <f>S$43*H27係数一覧!H30</f>
        <v>0</v>
      </c>
      <c r="T30" s="216">
        <f>S30*H27係数一覧!E30</f>
        <v>0</v>
      </c>
      <c r="U30" s="216">
        <v>0</v>
      </c>
      <c r="V30" s="216">
        <f>U30*H27係数一覧!D30</f>
        <v>0</v>
      </c>
      <c r="W30" s="216">
        <f>U30*H27係数一覧!C30</f>
        <v>0</v>
      </c>
      <c r="X30" s="216">
        <f>U30*H27雇用表!O30</f>
        <v>0</v>
      </c>
    </row>
    <row r="31" spans="1:24" x14ac:dyDescent="0.15">
      <c r="A31" s="225" t="s">
        <v>61</v>
      </c>
      <c r="B31" t="s">
        <v>123</v>
      </c>
      <c r="C31" t="s">
        <v>6</v>
      </c>
      <c r="D31" s="2">
        <f>H27来訪者生産者価格!P31</f>
        <v>0</v>
      </c>
      <c r="E31" s="2">
        <f>D31*H27係数一覧!F31</f>
        <v>0</v>
      </c>
      <c r="F31" s="216">
        <f>E31*H27係数一覧!D31</f>
        <v>0</v>
      </c>
      <c r="G31" s="216">
        <f>E31*H27係数一覧!C31</f>
        <v>0</v>
      </c>
      <c r="H31">
        <f>ROUND(E31*H27雇用表!O31,0)</f>
        <v>0</v>
      </c>
      <c r="I31" s="216">
        <v>0</v>
      </c>
      <c r="J31" s="216">
        <f>I31*H27係数一覧!E31</f>
        <v>0</v>
      </c>
      <c r="K31" s="216">
        <v>0</v>
      </c>
      <c r="L31" s="216">
        <f>K31*H27係数一覧!D31</f>
        <v>0</v>
      </c>
      <c r="M31" s="216">
        <f>K31*H27係数一覧!C31</f>
        <v>0</v>
      </c>
      <c r="N31" s="216">
        <f>K31*H27雇用表!O31</f>
        <v>0</v>
      </c>
      <c r="O31" s="216">
        <v>0</v>
      </c>
      <c r="P31" s="216">
        <f>O31*H27係数一覧!D31</f>
        <v>0</v>
      </c>
      <c r="Q31" s="216">
        <f>O31*H27係数一覧!C31</f>
        <v>0</v>
      </c>
      <c r="R31" s="216">
        <f>O31*H27雇用表!O31</f>
        <v>0</v>
      </c>
      <c r="S31" s="216">
        <f>S$43*H27係数一覧!H31</f>
        <v>0</v>
      </c>
      <c r="T31" s="216">
        <f>S31*H27係数一覧!E31</f>
        <v>0</v>
      </c>
      <c r="U31" s="216">
        <v>0</v>
      </c>
      <c r="V31" s="216">
        <f>U31*H27係数一覧!D31</f>
        <v>0</v>
      </c>
      <c r="W31" s="216">
        <f>U31*H27係数一覧!C31</f>
        <v>0</v>
      </c>
      <c r="X31" s="216">
        <f>U31*H27雇用表!O31</f>
        <v>0</v>
      </c>
    </row>
    <row r="32" spans="1:24" x14ac:dyDescent="0.15">
      <c r="A32" s="225" t="s">
        <v>62</v>
      </c>
      <c r="B32" t="s">
        <v>372</v>
      </c>
      <c r="C32" t="s">
        <v>81</v>
      </c>
      <c r="D32" s="2">
        <f>H27来訪者生産者価格!P32</f>
        <v>0</v>
      </c>
      <c r="E32" s="2">
        <f>D32*H27係数一覧!F32</f>
        <v>0</v>
      </c>
      <c r="F32" s="216">
        <f>E32*H27係数一覧!D32</f>
        <v>0</v>
      </c>
      <c r="G32" s="216">
        <f>E32*H27係数一覧!C32</f>
        <v>0</v>
      </c>
      <c r="H32">
        <f>ROUND(E32*H27雇用表!O32,0)</f>
        <v>0</v>
      </c>
      <c r="I32" s="216">
        <v>0</v>
      </c>
      <c r="J32" s="216">
        <f>I32*H27係数一覧!E32</f>
        <v>0</v>
      </c>
      <c r="K32" s="216">
        <v>0</v>
      </c>
      <c r="L32" s="216">
        <f>K32*H27係数一覧!D32</f>
        <v>0</v>
      </c>
      <c r="M32" s="216">
        <f>K32*H27係数一覧!C32</f>
        <v>0</v>
      </c>
      <c r="N32" s="216">
        <f>K32*H27雇用表!O32</f>
        <v>0</v>
      </c>
      <c r="O32" s="216">
        <v>0</v>
      </c>
      <c r="P32" s="216">
        <f>O32*H27係数一覧!D32</f>
        <v>0</v>
      </c>
      <c r="Q32" s="216">
        <f>O32*H27係数一覧!C32</f>
        <v>0</v>
      </c>
      <c r="R32" s="216">
        <f>O32*H27雇用表!O32</f>
        <v>0</v>
      </c>
      <c r="S32" s="216">
        <f>S$43*H27係数一覧!H32</f>
        <v>0</v>
      </c>
      <c r="T32" s="216">
        <f>S32*H27係数一覧!E32</f>
        <v>0</v>
      </c>
      <c r="U32" s="216">
        <v>0</v>
      </c>
      <c r="V32" s="216">
        <f>U32*H27係数一覧!D32</f>
        <v>0</v>
      </c>
      <c r="W32" s="216">
        <f>U32*H27係数一覧!C32</f>
        <v>0</v>
      </c>
      <c r="X32" s="216">
        <f>U32*H27雇用表!O32</f>
        <v>0</v>
      </c>
    </row>
    <row r="33" spans="1:25" x14ac:dyDescent="0.15">
      <c r="A33" s="225" t="s">
        <v>63</v>
      </c>
      <c r="B33" t="s">
        <v>119</v>
      </c>
      <c r="C33" t="s">
        <v>419</v>
      </c>
      <c r="D33" s="2">
        <f>H27来訪者生産者価格!P33</f>
        <v>0</v>
      </c>
      <c r="E33" s="2">
        <f>D33*H27係数一覧!F33</f>
        <v>0</v>
      </c>
      <c r="F33" s="216">
        <f>E33*H27係数一覧!D33</f>
        <v>0</v>
      </c>
      <c r="G33" s="216">
        <f>E33*H27係数一覧!C33</f>
        <v>0</v>
      </c>
      <c r="H33">
        <f>ROUND(E33*H27雇用表!O33,0)</f>
        <v>0</v>
      </c>
      <c r="I33" s="216">
        <v>0</v>
      </c>
      <c r="J33" s="216">
        <f>I33*H27係数一覧!E33</f>
        <v>0</v>
      </c>
      <c r="K33" s="216">
        <v>0</v>
      </c>
      <c r="L33" s="216">
        <f>K33*H27係数一覧!D33</f>
        <v>0</v>
      </c>
      <c r="M33" s="216">
        <f>K33*H27係数一覧!C33</f>
        <v>0</v>
      </c>
      <c r="N33" s="216">
        <f>K33*H27雇用表!O33</f>
        <v>0</v>
      </c>
      <c r="O33" s="216">
        <v>0</v>
      </c>
      <c r="P33" s="216">
        <f>O33*H27係数一覧!D33</f>
        <v>0</v>
      </c>
      <c r="Q33" s="216">
        <f>O33*H27係数一覧!C33</f>
        <v>0</v>
      </c>
      <c r="R33" s="216">
        <f>O33*H27雇用表!O33</f>
        <v>0</v>
      </c>
      <c r="S33" s="216">
        <f>S$43*H27係数一覧!H33</f>
        <v>0</v>
      </c>
      <c r="T33" s="216">
        <f>S33*H27係数一覧!E33</f>
        <v>0</v>
      </c>
      <c r="U33" s="216">
        <v>0</v>
      </c>
      <c r="V33" s="216">
        <f>U33*H27係数一覧!D33</f>
        <v>0</v>
      </c>
      <c r="W33" s="216">
        <f>U33*H27係数一覧!C33</f>
        <v>0</v>
      </c>
      <c r="X33" s="216">
        <f>U33*H27雇用表!O33</f>
        <v>0</v>
      </c>
    </row>
    <row r="34" spans="1:25" x14ac:dyDescent="0.15">
      <c r="A34" s="225" t="s">
        <v>34</v>
      </c>
      <c r="B34" t="s">
        <v>375</v>
      </c>
      <c r="C34" t="s">
        <v>82</v>
      </c>
      <c r="D34" s="2">
        <f>H27来訪者生産者価格!P34</f>
        <v>0</v>
      </c>
      <c r="E34" s="2">
        <f>D34*H27係数一覧!F34</f>
        <v>0</v>
      </c>
      <c r="F34" s="216">
        <f>E34*H27係数一覧!D34</f>
        <v>0</v>
      </c>
      <c r="G34" s="216">
        <f>E34*H27係数一覧!C34</f>
        <v>0</v>
      </c>
      <c r="H34">
        <f>ROUND(E34*H27雇用表!O34,0)</f>
        <v>0</v>
      </c>
      <c r="I34" s="216">
        <v>0</v>
      </c>
      <c r="J34" s="216">
        <f>I34*H27係数一覧!E34</f>
        <v>0</v>
      </c>
      <c r="K34" s="216">
        <v>0</v>
      </c>
      <c r="L34" s="216">
        <f>K34*H27係数一覧!D34</f>
        <v>0</v>
      </c>
      <c r="M34" s="216">
        <f>K34*H27係数一覧!C34</f>
        <v>0</v>
      </c>
      <c r="N34" s="216">
        <f>K34*H27雇用表!O34</f>
        <v>0</v>
      </c>
      <c r="O34" s="216">
        <v>0</v>
      </c>
      <c r="P34" s="216">
        <f>O34*H27係数一覧!D34</f>
        <v>0</v>
      </c>
      <c r="Q34" s="216">
        <f>O34*H27係数一覧!C34</f>
        <v>0</v>
      </c>
      <c r="R34" s="216">
        <f>O34*H27雇用表!O34</f>
        <v>0</v>
      </c>
      <c r="S34" s="216">
        <f>S$43*H27係数一覧!H34</f>
        <v>0</v>
      </c>
      <c r="T34" s="216">
        <f>S34*H27係数一覧!E34</f>
        <v>0</v>
      </c>
      <c r="U34" s="216">
        <v>0</v>
      </c>
      <c r="V34" s="216">
        <f>U34*H27係数一覧!D34</f>
        <v>0</v>
      </c>
      <c r="W34" s="216">
        <f>U34*H27係数一覧!C34</f>
        <v>0</v>
      </c>
      <c r="X34" s="216">
        <f>U34*H27雇用表!O34</f>
        <v>0</v>
      </c>
    </row>
    <row r="35" spans="1:25" x14ac:dyDescent="0.15">
      <c r="A35" s="225" t="s">
        <v>35</v>
      </c>
      <c r="B35" t="s">
        <v>376</v>
      </c>
      <c r="C35" t="s">
        <v>7</v>
      </c>
      <c r="D35" s="2">
        <f>H27来訪者生産者価格!P35</f>
        <v>0</v>
      </c>
      <c r="E35" s="2">
        <f>D35*H27係数一覧!F35</f>
        <v>0</v>
      </c>
      <c r="F35" s="216">
        <f>E35*H27係数一覧!D35</f>
        <v>0</v>
      </c>
      <c r="G35" s="216">
        <f>E35*H27係数一覧!C35</f>
        <v>0</v>
      </c>
      <c r="H35">
        <f>ROUND(E35*H27雇用表!O35,0)</f>
        <v>0</v>
      </c>
      <c r="I35" s="216">
        <v>0</v>
      </c>
      <c r="J35" s="216">
        <f>I35*H27係数一覧!E35</f>
        <v>0</v>
      </c>
      <c r="K35" s="216">
        <v>0</v>
      </c>
      <c r="L35" s="216">
        <f>K35*H27係数一覧!D35</f>
        <v>0</v>
      </c>
      <c r="M35" s="216">
        <f>K35*H27係数一覧!C35</f>
        <v>0</v>
      </c>
      <c r="N35" s="216">
        <f>K35*H27雇用表!O35</f>
        <v>0</v>
      </c>
      <c r="O35" s="216">
        <v>0</v>
      </c>
      <c r="P35" s="216">
        <f>O35*H27係数一覧!D35</f>
        <v>0</v>
      </c>
      <c r="Q35" s="216">
        <f>O35*H27係数一覧!C35</f>
        <v>0</v>
      </c>
      <c r="R35" s="216">
        <f>O35*H27雇用表!O35</f>
        <v>0</v>
      </c>
      <c r="S35" s="216">
        <f>S$43*H27係数一覧!H35</f>
        <v>0</v>
      </c>
      <c r="T35" s="216">
        <f>S35*H27係数一覧!E35</f>
        <v>0</v>
      </c>
      <c r="U35" s="216">
        <v>0</v>
      </c>
      <c r="V35" s="216">
        <f>U35*H27係数一覧!D35</f>
        <v>0</v>
      </c>
      <c r="W35" s="216">
        <f>U35*H27係数一覧!C35</f>
        <v>0</v>
      </c>
      <c r="X35" s="216">
        <f>U35*H27雇用表!O35</f>
        <v>0</v>
      </c>
    </row>
    <row r="36" spans="1:25" x14ac:dyDescent="0.15">
      <c r="A36" s="225" t="s">
        <v>36</v>
      </c>
      <c r="B36" t="s">
        <v>378</v>
      </c>
      <c r="C36" t="s">
        <v>83</v>
      </c>
      <c r="D36" s="2">
        <f>H27来訪者生産者価格!P36</f>
        <v>0</v>
      </c>
      <c r="E36" s="2">
        <f>D36*H27係数一覧!F36</f>
        <v>0</v>
      </c>
      <c r="F36" s="216">
        <f>E36*H27係数一覧!D36</f>
        <v>0</v>
      </c>
      <c r="G36" s="216">
        <f>E36*H27係数一覧!C36</f>
        <v>0</v>
      </c>
      <c r="H36">
        <f>ROUND(E36*H27雇用表!O36,0)</f>
        <v>0</v>
      </c>
      <c r="I36" s="216">
        <v>0</v>
      </c>
      <c r="J36" s="216">
        <f>I36*H27係数一覧!E36</f>
        <v>0</v>
      </c>
      <c r="K36" s="216">
        <v>0</v>
      </c>
      <c r="L36" s="216">
        <f>K36*H27係数一覧!D36</f>
        <v>0</v>
      </c>
      <c r="M36" s="216">
        <f>K36*H27係数一覧!C36</f>
        <v>0</v>
      </c>
      <c r="N36" s="216">
        <f>K36*H27雇用表!O36</f>
        <v>0</v>
      </c>
      <c r="O36" s="216">
        <v>0</v>
      </c>
      <c r="P36" s="216">
        <f>O36*H27係数一覧!D36</f>
        <v>0</v>
      </c>
      <c r="Q36" s="216">
        <f>O36*H27係数一覧!C36</f>
        <v>0</v>
      </c>
      <c r="R36" s="216">
        <f>O36*H27雇用表!O36</f>
        <v>0</v>
      </c>
      <c r="S36" s="216">
        <f>S$43*H27係数一覧!H36</f>
        <v>0</v>
      </c>
      <c r="T36" s="216">
        <f>S36*H27係数一覧!E36</f>
        <v>0</v>
      </c>
      <c r="U36" s="216">
        <v>0</v>
      </c>
      <c r="V36" s="216">
        <f>U36*H27係数一覧!D36</f>
        <v>0</v>
      </c>
      <c r="W36" s="216">
        <f>U36*H27係数一覧!C36</f>
        <v>0</v>
      </c>
      <c r="X36" s="216">
        <f>U36*H27雇用表!O36</f>
        <v>0</v>
      </c>
    </row>
    <row r="37" spans="1:25" x14ac:dyDescent="0.15">
      <c r="A37" s="225" t="s">
        <v>36</v>
      </c>
      <c r="B37" t="s">
        <v>380</v>
      </c>
      <c r="C37" t="s">
        <v>381</v>
      </c>
      <c r="D37" s="2">
        <f>H27来訪者生産者価格!P37</f>
        <v>0</v>
      </c>
      <c r="E37" s="2">
        <f>D37*H27係数一覧!F37</f>
        <v>0</v>
      </c>
      <c r="F37" s="216">
        <f>E37*H27係数一覧!D37</f>
        <v>0</v>
      </c>
      <c r="G37" s="216">
        <f>E37*H27係数一覧!C37</f>
        <v>0</v>
      </c>
      <c r="H37">
        <f>ROUND(E37*H27雇用表!O37,0)</f>
        <v>0</v>
      </c>
      <c r="I37" s="216">
        <v>0</v>
      </c>
      <c r="J37" s="216">
        <f>I37*H27係数一覧!E37</f>
        <v>0</v>
      </c>
      <c r="K37" s="216">
        <v>0</v>
      </c>
      <c r="L37" s="216">
        <f>K37*H27係数一覧!D37</f>
        <v>0</v>
      </c>
      <c r="M37" s="216">
        <f>K37*H27係数一覧!C37</f>
        <v>0</v>
      </c>
      <c r="N37" s="216">
        <f>K37*H27雇用表!O37</f>
        <v>0</v>
      </c>
      <c r="O37" s="216">
        <v>0</v>
      </c>
      <c r="P37" s="216">
        <f>O37*H27係数一覧!D37</f>
        <v>0</v>
      </c>
      <c r="Q37" s="216">
        <f>O37*H27係数一覧!C37</f>
        <v>0</v>
      </c>
      <c r="R37" s="216">
        <f>O37*H27雇用表!O37</f>
        <v>0</v>
      </c>
      <c r="S37" s="216">
        <f>S$43*H27係数一覧!H37</f>
        <v>0</v>
      </c>
      <c r="T37" s="216">
        <f>S37*H27係数一覧!E37</f>
        <v>0</v>
      </c>
      <c r="U37" s="216">
        <v>0</v>
      </c>
      <c r="V37" s="216">
        <f>U37*H27係数一覧!D37</f>
        <v>0</v>
      </c>
      <c r="W37" s="216">
        <f>U37*H27係数一覧!C37</f>
        <v>0</v>
      </c>
      <c r="X37" s="216">
        <f>U37*H27雇用表!O37</f>
        <v>0</v>
      </c>
    </row>
    <row r="38" spans="1:25" x14ac:dyDescent="0.15">
      <c r="A38" s="225" t="s">
        <v>36</v>
      </c>
      <c r="B38" t="s">
        <v>382</v>
      </c>
      <c r="C38" t="s">
        <v>658</v>
      </c>
      <c r="D38" s="2">
        <f>H27来訪者生産者価格!P38</f>
        <v>0</v>
      </c>
      <c r="E38" s="2">
        <f>D38*H27係数一覧!F38</f>
        <v>0</v>
      </c>
      <c r="F38" s="216">
        <f>E38*H27係数一覧!D38</f>
        <v>0</v>
      </c>
      <c r="G38" s="216">
        <f>E38*H27係数一覧!C38</f>
        <v>0</v>
      </c>
      <c r="H38">
        <f>ROUND(E38*H27雇用表!O38,0)</f>
        <v>0</v>
      </c>
      <c r="I38" s="216">
        <v>0</v>
      </c>
      <c r="J38" s="216">
        <f>I38*H27係数一覧!E38</f>
        <v>0</v>
      </c>
      <c r="K38" s="216">
        <v>0</v>
      </c>
      <c r="L38" s="216">
        <f>K38*H27係数一覧!D38</f>
        <v>0</v>
      </c>
      <c r="M38" s="216">
        <f>K38*H27係数一覧!C38</f>
        <v>0</v>
      </c>
      <c r="N38" s="216">
        <f>K38*H27雇用表!O38</f>
        <v>0</v>
      </c>
      <c r="O38" s="216">
        <v>0</v>
      </c>
      <c r="P38" s="216">
        <f>O38*H27係数一覧!D38</f>
        <v>0</v>
      </c>
      <c r="Q38" s="216">
        <f>O38*H27係数一覧!C38</f>
        <v>0</v>
      </c>
      <c r="R38" s="216">
        <f>O38*H27雇用表!O38</f>
        <v>0</v>
      </c>
      <c r="S38" s="216">
        <f>S$43*H27係数一覧!H38</f>
        <v>0</v>
      </c>
      <c r="T38" s="216">
        <f>S38*H27係数一覧!E38</f>
        <v>0</v>
      </c>
      <c r="U38" s="216">
        <v>0</v>
      </c>
      <c r="V38" s="216">
        <f>U38*H27係数一覧!D38</f>
        <v>0</v>
      </c>
      <c r="W38" s="216">
        <f>U38*H27係数一覧!C38</f>
        <v>0</v>
      </c>
      <c r="X38" s="216">
        <f>U38*H27雇用表!O38</f>
        <v>0</v>
      </c>
    </row>
    <row r="39" spans="1:25" x14ac:dyDescent="0.15">
      <c r="A39" s="225" t="s">
        <v>36</v>
      </c>
      <c r="B39" t="s">
        <v>384</v>
      </c>
      <c r="C39" t="s">
        <v>84</v>
      </c>
      <c r="D39" s="2">
        <f>H27来訪者生産者価格!P39</f>
        <v>0</v>
      </c>
      <c r="E39" s="2">
        <f>D39*H27係数一覧!F39</f>
        <v>0</v>
      </c>
      <c r="F39" s="216">
        <f>E39*H27係数一覧!D39</f>
        <v>0</v>
      </c>
      <c r="G39" s="216">
        <f>E39*H27係数一覧!C39</f>
        <v>0</v>
      </c>
      <c r="H39">
        <f>ROUND(E39*H27雇用表!O39,0)</f>
        <v>0</v>
      </c>
      <c r="I39" s="216">
        <v>0</v>
      </c>
      <c r="J39" s="216">
        <f>I39*H27係数一覧!E39</f>
        <v>0</v>
      </c>
      <c r="K39" s="216">
        <v>0</v>
      </c>
      <c r="L39" s="216">
        <f>K39*H27係数一覧!D39</f>
        <v>0</v>
      </c>
      <c r="M39" s="216">
        <f>K39*H27係数一覧!C39</f>
        <v>0</v>
      </c>
      <c r="N39" s="216">
        <f>K39*H27雇用表!O39</f>
        <v>0</v>
      </c>
      <c r="O39" s="216">
        <v>0</v>
      </c>
      <c r="P39" s="216">
        <f>O39*H27係数一覧!D39</f>
        <v>0</v>
      </c>
      <c r="Q39" s="216">
        <f>O39*H27係数一覧!C39</f>
        <v>0</v>
      </c>
      <c r="R39" s="216">
        <f>O39*H27雇用表!O39</f>
        <v>0</v>
      </c>
      <c r="S39" s="216">
        <f>S$43*H27係数一覧!H39</f>
        <v>0</v>
      </c>
      <c r="T39" s="216">
        <f>S39*H27係数一覧!E39</f>
        <v>0</v>
      </c>
      <c r="U39" s="216">
        <v>0</v>
      </c>
      <c r="V39" s="216">
        <f>U39*H27係数一覧!D39</f>
        <v>0</v>
      </c>
      <c r="W39" s="216">
        <f>U39*H27係数一覧!C39</f>
        <v>0</v>
      </c>
      <c r="X39" s="216">
        <f>U39*H27雇用表!O39</f>
        <v>0</v>
      </c>
    </row>
    <row r="40" spans="1:25" x14ac:dyDescent="0.15">
      <c r="A40" s="225" t="s">
        <v>36</v>
      </c>
      <c r="B40" t="s">
        <v>385</v>
      </c>
      <c r="C40" t="s">
        <v>85</v>
      </c>
      <c r="D40" s="2">
        <f>H27来訪者生産者価格!P40</f>
        <v>0</v>
      </c>
      <c r="E40" s="2">
        <f>D40*H27係数一覧!F40</f>
        <v>0</v>
      </c>
      <c r="F40" s="216">
        <f>E40*H27係数一覧!D40</f>
        <v>0</v>
      </c>
      <c r="G40" s="216">
        <f>E40*H27係数一覧!C40</f>
        <v>0</v>
      </c>
      <c r="H40">
        <f>ROUND(E40*H27雇用表!O40,0)</f>
        <v>0</v>
      </c>
      <c r="I40" s="216">
        <v>0</v>
      </c>
      <c r="J40" s="216">
        <f>I40*H27係数一覧!E40</f>
        <v>0</v>
      </c>
      <c r="K40" s="216">
        <v>0</v>
      </c>
      <c r="L40" s="216">
        <f>K40*H27係数一覧!D40</f>
        <v>0</v>
      </c>
      <c r="M40" s="216">
        <f>K40*H27係数一覧!C40</f>
        <v>0</v>
      </c>
      <c r="N40" s="216">
        <f>K40*H27雇用表!O40</f>
        <v>0</v>
      </c>
      <c r="O40" s="216">
        <v>0</v>
      </c>
      <c r="P40" s="216">
        <f>O40*H27係数一覧!D40</f>
        <v>0</v>
      </c>
      <c r="Q40" s="216">
        <f>O40*H27係数一覧!C40</f>
        <v>0</v>
      </c>
      <c r="R40" s="216">
        <f>O40*H27雇用表!O40</f>
        <v>0</v>
      </c>
      <c r="S40" s="216">
        <f>S$43*H27係数一覧!H40</f>
        <v>0</v>
      </c>
      <c r="T40" s="216">
        <f>S40*H27係数一覧!E40</f>
        <v>0</v>
      </c>
      <c r="U40" s="216">
        <v>0</v>
      </c>
      <c r="V40" s="216">
        <f>U40*H27係数一覧!D40</f>
        <v>0</v>
      </c>
      <c r="W40" s="216">
        <f>U40*H27係数一覧!C40</f>
        <v>0</v>
      </c>
      <c r="X40" s="216">
        <f>U40*H27雇用表!O40</f>
        <v>0</v>
      </c>
    </row>
    <row r="41" spans="1:25" x14ac:dyDescent="0.15">
      <c r="A41" s="225" t="s">
        <v>57</v>
      </c>
      <c r="B41" t="s">
        <v>386</v>
      </c>
      <c r="C41" t="s">
        <v>9</v>
      </c>
      <c r="D41" s="2">
        <f>H27来訪者生産者価格!P41</f>
        <v>0</v>
      </c>
      <c r="E41" s="2">
        <f>D41*H27係数一覧!F41</f>
        <v>0</v>
      </c>
      <c r="F41" s="216">
        <f>E41*H27係数一覧!D41</f>
        <v>0</v>
      </c>
      <c r="G41" s="216">
        <f>E41*H27係数一覧!C41</f>
        <v>0</v>
      </c>
      <c r="H41">
        <f>ROUND(E41*H27雇用表!O41,0)</f>
        <v>0</v>
      </c>
      <c r="I41" s="216">
        <v>0</v>
      </c>
      <c r="J41" s="216">
        <f>I41*H27係数一覧!E41</f>
        <v>0</v>
      </c>
      <c r="K41" s="216">
        <v>0</v>
      </c>
      <c r="L41" s="216">
        <f>K41*H27係数一覧!D41</f>
        <v>0</v>
      </c>
      <c r="M41" s="216">
        <f>K41*H27係数一覧!C41</f>
        <v>0</v>
      </c>
      <c r="N41" s="216">
        <f>K41*H27雇用表!O41</f>
        <v>0</v>
      </c>
      <c r="O41" s="216">
        <v>0</v>
      </c>
      <c r="P41" s="216">
        <f>O41*H27係数一覧!D41</f>
        <v>0</v>
      </c>
      <c r="Q41" s="216">
        <f>O41*H27係数一覧!C41</f>
        <v>0</v>
      </c>
      <c r="R41" s="216">
        <f>O41*H27雇用表!O41</f>
        <v>0</v>
      </c>
      <c r="S41" s="216">
        <f>S$43*H27係数一覧!H41</f>
        <v>0</v>
      </c>
      <c r="T41" s="216">
        <f>S41*H27係数一覧!E41</f>
        <v>0</v>
      </c>
      <c r="U41" s="216">
        <v>0</v>
      </c>
      <c r="V41" s="216">
        <f>U41*H27係数一覧!D41</f>
        <v>0</v>
      </c>
      <c r="W41" s="216">
        <f>U41*H27係数一覧!C41</f>
        <v>0</v>
      </c>
      <c r="X41" s="216">
        <f>U41*H27雇用表!O41</f>
        <v>0</v>
      </c>
    </row>
    <row r="42" spans="1:25" x14ac:dyDescent="0.15">
      <c r="A42" s="225" t="s">
        <v>37</v>
      </c>
      <c r="B42" t="s">
        <v>387</v>
      </c>
      <c r="C42" t="s">
        <v>8</v>
      </c>
      <c r="D42" s="2">
        <f>H27来訪者生産者価格!P42</f>
        <v>0</v>
      </c>
      <c r="E42" s="2">
        <f>D42*H27係数一覧!F42</f>
        <v>0</v>
      </c>
      <c r="F42" s="216">
        <f>E42*H27係数一覧!D42</f>
        <v>0</v>
      </c>
      <c r="G42" s="216">
        <f>E42*H27係数一覧!C42</f>
        <v>0</v>
      </c>
      <c r="H42">
        <f>ROUND(E42*H27雇用表!O42,0)</f>
        <v>0</v>
      </c>
      <c r="I42" s="216">
        <v>0</v>
      </c>
      <c r="J42" s="216">
        <f>I42*H27係数一覧!E42</f>
        <v>0</v>
      </c>
      <c r="K42" s="216">
        <v>0</v>
      </c>
      <c r="L42" s="216">
        <f>K42*H27係数一覧!D42</f>
        <v>0</v>
      </c>
      <c r="M42" s="216">
        <f>K42*H27係数一覧!C42</f>
        <v>0</v>
      </c>
      <c r="N42" s="216">
        <f>K42*H27雇用表!O42</f>
        <v>0</v>
      </c>
      <c r="O42" s="216">
        <v>0</v>
      </c>
      <c r="P42" s="216">
        <f>O42*H27係数一覧!D42</f>
        <v>0</v>
      </c>
      <c r="Q42" s="216">
        <f>O42*H27係数一覧!C42</f>
        <v>0</v>
      </c>
      <c r="R42" s="216">
        <f>O42*H27雇用表!O42</f>
        <v>0</v>
      </c>
      <c r="S42" s="216">
        <f>S$43*H27係数一覧!H42</f>
        <v>0</v>
      </c>
      <c r="T42" s="216">
        <f>S42*H27係数一覧!E42</f>
        <v>0</v>
      </c>
      <c r="U42" s="216">
        <v>0</v>
      </c>
      <c r="V42" s="216">
        <f>U42*H27係数一覧!D42</f>
        <v>0</v>
      </c>
      <c r="W42" s="216">
        <f>U42*H27係数一覧!C42</f>
        <v>0</v>
      </c>
      <c r="X42" s="216">
        <f>U42*H27雇用表!O42</f>
        <v>0</v>
      </c>
    </row>
    <row r="43" spans="1:25" x14ac:dyDescent="0.15">
      <c r="D43" s="272">
        <f>SUM(D6:D42)</f>
        <v>0</v>
      </c>
      <c r="E43" s="272">
        <f t="shared" ref="E43:R43" si="0">SUM(E6:E42)</f>
        <v>0</v>
      </c>
      <c r="F43" s="272">
        <f t="shared" si="0"/>
        <v>0</v>
      </c>
      <c r="G43" s="272">
        <f t="shared" si="0"/>
        <v>0</v>
      </c>
      <c r="H43" s="272">
        <f t="shared" si="0"/>
        <v>0</v>
      </c>
      <c r="I43" s="272">
        <f t="shared" si="0"/>
        <v>0</v>
      </c>
      <c r="J43" s="272">
        <f t="shared" si="0"/>
        <v>0</v>
      </c>
      <c r="K43" s="272">
        <f t="shared" si="0"/>
        <v>0</v>
      </c>
      <c r="L43" s="272">
        <f t="shared" si="0"/>
        <v>0</v>
      </c>
      <c r="M43" s="272">
        <f t="shared" si="0"/>
        <v>0</v>
      </c>
      <c r="N43" s="272">
        <f t="shared" si="0"/>
        <v>0</v>
      </c>
      <c r="O43" s="272">
        <f t="shared" si="0"/>
        <v>0</v>
      </c>
      <c r="P43" s="272">
        <f t="shared" si="0"/>
        <v>0</v>
      </c>
      <c r="Q43" s="272">
        <f t="shared" si="0"/>
        <v>0</v>
      </c>
      <c r="R43" s="272">
        <f t="shared" si="0"/>
        <v>0</v>
      </c>
      <c r="S43" s="273">
        <f>Q43*S45</f>
        <v>0</v>
      </c>
      <c r="T43" s="272">
        <f>SUM(T6:T42)</f>
        <v>0</v>
      </c>
      <c r="U43" s="272">
        <f>SUM(U6:U42)</f>
        <v>0</v>
      </c>
      <c r="V43" s="272">
        <f>SUM(V6:V42)</f>
        <v>0</v>
      </c>
      <c r="W43" s="272">
        <f>SUM(W6:W42)</f>
        <v>0</v>
      </c>
      <c r="X43" s="272">
        <f>SUM(X6:X42)</f>
        <v>0</v>
      </c>
      <c r="Y43" s="272"/>
    </row>
    <row r="45" spans="1:25" x14ac:dyDescent="0.15">
      <c r="Q45" t="s">
        <v>446</v>
      </c>
      <c r="S45" s="10">
        <f>H27来訪者入力!C9</f>
        <v>0.69571883355632147</v>
      </c>
    </row>
    <row r="49" spans="2:24" x14ac:dyDescent="0.15">
      <c r="B49" s="225" t="s">
        <v>55</v>
      </c>
      <c r="C49" s="226" t="s">
        <v>655</v>
      </c>
      <c r="D49" s="216">
        <f t="shared" ref="D49:D61" si="1">SUMIF($A$6:$A$42,$B49,D$6:D$42)</f>
        <v>0</v>
      </c>
      <c r="E49" s="216">
        <f t="shared" ref="E49:X61" si="2">SUMIF($A$6:$A$42,$B49,E$6:E$42)</f>
        <v>0</v>
      </c>
      <c r="F49" s="216">
        <f t="shared" si="2"/>
        <v>0</v>
      </c>
      <c r="G49" s="216">
        <f t="shared" si="2"/>
        <v>0</v>
      </c>
      <c r="H49" s="216">
        <f t="shared" si="2"/>
        <v>0</v>
      </c>
      <c r="I49" s="216">
        <f t="shared" si="2"/>
        <v>0</v>
      </c>
      <c r="J49" s="216">
        <f t="shared" si="2"/>
        <v>0</v>
      </c>
      <c r="K49" s="216">
        <f t="shared" si="2"/>
        <v>0</v>
      </c>
      <c r="L49" s="216">
        <f t="shared" si="2"/>
        <v>0</v>
      </c>
      <c r="M49" s="216">
        <f t="shared" si="2"/>
        <v>0</v>
      </c>
      <c r="N49" s="216">
        <f t="shared" si="2"/>
        <v>0</v>
      </c>
      <c r="O49" s="216">
        <f t="shared" si="2"/>
        <v>0</v>
      </c>
      <c r="P49" s="216">
        <f t="shared" si="2"/>
        <v>0</v>
      </c>
      <c r="Q49" s="216">
        <f t="shared" si="2"/>
        <v>0</v>
      </c>
      <c r="R49" s="216">
        <f t="shared" si="2"/>
        <v>0</v>
      </c>
      <c r="S49" s="216">
        <f t="shared" si="2"/>
        <v>0</v>
      </c>
      <c r="T49" s="216">
        <f t="shared" si="2"/>
        <v>0</v>
      </c>
      <c r="U49" s="216">
        <f t="shared" si="2"/>
        <v>0</v>
      </c>
      <c r="V49" s="216">
        <f t="shared" si="2"/>
        <v>0</v>
      </c>
      <c r="W49" s="216">
        <f t="shared" si="2"/>
        <v>0</v>
      </c>
      <c r="X49" s="216">
        <f t="shared" si="2"/>
        <v>0</v>
      </c>
    </row>
    <row r="50" spans="2:24" x14ac:dyDescent="0.15">
      <c r="B50" s="225" t="s">
        <v>56</v>
      </c>
      <c r="C50" s="226" t="s">
        <v>66</v>
      </c>
      <c r="D50" s="216">
        <f t="shared" si="1"/>
        <v>0</v>
      </c>
      <c r="E50" s="216">
        <f t="shared" ref="E50:S50" si="3">SUMIF($A$6:$A$42,$B50,E$6:E$42)</f>
        <v>0</v>
      </c>
      <c r="F50" s="216">
        <f t="shared" si="3"/>
        <v>0</v>
      </c>
      <c r="G50" s="216">
        <f t="shared" si="3"/>
        <v>0</v>
      </c>
      <c r="H50" s="216">
        <f t="shared" si="3"/>
        <v>0</v>
      </c>
      <c r="I50" s="216">
        <f t="shared" si="3"/>
        <v>0</v>
      </c>
      <c r="J50" s="216">
        <f t="shared" si="3"/>
        <v>0</v>
      </c>
      <c r="K50" s="216">
        <f t="shared" si="3"/>
        <v>0</v>
      </c>
      <c r="L50" s="216">
        <f t="shared" si="3"/>
        <v>0</v>
      </c>
      <c r="M50" s="216">
        <f t="shared" si="3"/>
        <v>0</v>
      </c>
      <c r="N50" s="216">
        <f t="shared" si="3"/>
        <v>0</v>
      </c>
      <c r="O50" s="216">
        <f t="shared" si="3"/>
        <v>0</v>
      </c>
      <c r="P50" s="216">
        <f t="shared" si="3"/>
        <v>0</v>
      </c>
      <c r="Q50" s="216">
        <f t="shared" si="3"/>
        <v>0</v>
      </c>
      <c r="R50" s="216">
        <f t="shared" si="3"/>
        <v>0</v>
      </c>
      <c r="S50" s="216">
        <f t="shared" si="3"/>
        <v>0</v>
      </c>
      <c r="T50" s="216">
        <f t="shared" si="2"/>
        <v>0</v>
      </c>
      <c r="U50" s="216">
        <f t="shared" si="2"/>
        <v>0</v>
      </c>
      <c r="V50" s="216">
        <f t="shared" si="2"/>
        <v>0</v>
      </c>
      <c r="W50" s="216">
        <f t="shared" si="2"/>
        <v>0</v>
      </c>
      <c r="X50" s="216">
        <f t="shared" si="2"/>
        <v>0</v>
      </c>
    </row>
    <row r="51" spans="2:24" x14ac:dyDescent="0.15">
      <c r="B51" s="225" t="s">
        <v>57</v>
      </c>
      <c r="C51" s="226" t="s">
        <v>86</v>
      </c>
      <c r="D51" s="216">
        <f t="shared" si="1"/>
        <v>0</v>
      </c>
      <c r="E51" s="216">
        <f t="shared" si="2"/>
        <v>0</v>
      </c>
      <c r="F51" s="216">
        <f t="shared" si="2"/>
        <v>0</v>
      </c>
      <c r="G51" s="216">
        <f t="shared" si="2"/>
        <v>0</v>
      </c>
      <c r="H51" s="216">
        <f t="shared" si="2"/>
        <v>0</v>
      </c>
      <c r="I51" s="216">
        <f t="shared" si="2"/>
        <v>0</v>
      </c>
      <c r="J51" s="216">
        <f t="shared" si="2"/>
        <v>0</v>
      </c>
      <c r="K51" s="216">
        <f t="shared" si="2"/>
        <v>0</v>
      </c>
      <c r="L51" s="216">
        <f t="shared" si="2"/>
        <v>0</v>
      </c>
      <c r="M51" s="216">
        <f t="shared" si="2"/>
        <v>0</v>
      </c>
      <c r="N51" s="216">
        <f t="shared" si="2"/>
        <v>0</v>
      </c>
      <c r="O51" s="216">
        <f t="shared" si="2"/>
        <v>0</v>
      </c>
      <c r="P51" s="216">
        <f t="shared" si="2"/>
        <v>0</v>
      </c>
      <c r="Q51" s="216">
        <f t="shared" si="2"/>
        <v>0</v>
      </c>
      <c r="R51" s="216">
        <f t="shared" si="2"/>
        <v>0</v>
      </c>
      <c r="S51" s="216">
        <f t="shared" si="2"/>
        <v>0</v>
      </c>
      <c r="T51" s="216">
        <f t="shared" si="2"/>
        <v>0</v>
      </c>
      <c r="U51" s="216">
        <f t="shared" si="2"/>
        <v>0</v>
      </c>
      <c r="V51" s="216">
        <f t="shared" si="2"/>
        <v>0</v>
      </c>
      <c r="W51" s="216">
        <f t="shared" si="2"/>
        <v>0</v>
      </c>
      <c r="X51" s="216">
        <f t="shared" si="2"/>
        <v>0</v>
      </c>
    </row>
    <row r="52" spans="2:24" x14ac:dyDescent="0.15">
      <c r="B52" s="225" t="s">
        <v>58</v>
      </c>
      <c r="C52" s="226" t="s">
        <v>24</v>
      </c>
      <c r="D52" s="216">
        <f t="shared" si="1"/>
        <v>0</v>
      </c>
      <c r="E52" s="216">
        <f t="shared" si="2"/>
        <v>0</v>
      </c>
      <c r="F52" s="216">
        <f t="shared" si="2"/>
        <v>0</v>
      </c>
      <c r="G52" s="216">
        <f t="shared" si="2"/>
        <v>0</v>
      </c>
      <c r="H52" s="216">
        <f t="shared" si="2"/>
        <v>0</v>
      </c>
      <c r="I52" s="216">
        <f t="shared" si="2"/>
        <v>0</v>
      </c>
      <c r="J52" s="216">
        <f t="shared" si="2"/>
        <v>0</v>
      </c>
      <c r="K52" s="216">
        <f t="shared" si="2"/>
        <v>0</v>
      </c>
      <c r="L52" s="216">
        <f t="shared" si="2"/>
        <v>0</v>
      </c>
      <c r="M52" s="216">
        <f t="shared" si="2"/>
        <v>0</v>
      </c>
      <c r="N52" s="216">
        <f t="shared" si="2"/>
        <v>0</v>
      </c>
      <c r="O52" s="216">
        <f t="shared" si="2"/>
        <v>0</v>
      </c>
      <c r="P52" s="216">
        <f t="shared" si="2"/>
        <v>0</v>
      </c>
      <c r="Q52" s="216">
        <f t="shared" si="2"/>
        <v>0</v>
      </c>
      <c r="R52" s="216">
        <f t="shared" si="2"/>
        <v>0</v>
      </c>
      <c r="S52" s="216">
        <f t="shared" si="2"/>
        <v>0</v>
      </c>
      <c r="T52" s="216">
        <f t="shared" si="2"/>
        <v>0</v>
      </c>
      <c r="U52" s="216">
        <f t="shared" si="2"/>
        <v>0</v>
      </c>
      <c r="V52" s="216">
        <f t="shared" si="2"/>
        <v>0</v>
      </c>
      <c r="W52" s="216">
        <f t="shared" si="2"/>
        <v>0</v>
      </c>
      <c r="X52" s="216">
        <f t="shared" si="2"/>
        <v>0</v>
      </c>
    </row>
    <row r="53" spans="2:24" x14ac:dyDescent="0.15">
      <c r="B53" s="225" t="s">
        <v>59</v>
      </c>
      <c r="C53" s="226" t="s">
        <v>418</v>
      </c>
      <c r="D53" s="216">
        <f t="shared" si="1"/>
        <v>0</v>
      </c>
      <c r="E53" s="216">
        <f t="shared" si="2"/>
        <v>0</v>
      </c>
      <c r="F53" s="216">
        <f t="shared" si="2"/>
        <v>0</v>
      </c>
      <c r="G53" s="216">
        <f t="shared" si="2"/>
        <v>0</v>
      </c>
      <c r="H53" s="216">
        <f t="shared" si="2"/>
        <v>0</v>
      </c>
      <c r="I53" s="216">
        <f t="shared" si="2"/>
        <v>0</v>
      </c>
      <c r="J53" s="216">
        <f t="shared" si="2"/>
        <v>0</v>
      </c>
      <c r="K53" s="216">
        <f t="shared" si="2"/>
        <v>0</v>
      </c>
      <c r="L53" s="216">
        <f t="shared" si="2"/>
        <v>0</v>
      </c>
      <c r="M53" s="216">
        <f t="shared" si="2"/>
        <v>0</v>
      </c>
      <c r="N53" s="216">
        <f t="shared" si="2"/>
        <v>0</v>
      </c>
      <c r="O53" s="216">
        <f t="shared" si="2"/>
        <v>0</v>
      </c>
      <c r="P53" s="216">
        <f t="shared" si="2"/>
        <v>0</v>
      </c>
      <c r="Q53" s="216">
        <f t="shared" si="2"/>
        <v>0</v>
      </c>
      <c r="R53" s="216">
        <f t="shared" si="2"/>
        <v>0</v>
      </c>
      <c r="S53" s="216">
        <f t="shared" si="2"/>
        <v>0</v>
      </c>
      <c r="T53" s="216">
        <f t="shared" si="2"/>
        <v>0</v>
      </c>
      <c r="U53" s="216">
        <f t="shared" si="2"/>
        <v>0</v>
      </c>
      <c r="V53" s="216">
        <f t="shared" si="2"/>
        <v>0</v>
      </c>
      <c r="W53" s="216">
        <f t="shared" si="2"/>
        <v>0</v>
      </c>
      <c r="X53" s="216">
        <f t="shared" si="2"/>
        <v>0</v>
      </c>
    </row>
    <row r="54" spans="2:24" x14ac:dyDescent="0.15">
      <c r="B54" s="225" t="s">
        <v>60</v>
      </c>
      <c r="C54" s="226" t="s">
        <v>5</v>
      </c>
      <c r="D54" s="216">
        <f t="shared" si="1"/>
        <v>0</v>
      </c>
      <c r="E54" s="216">
        <f t="shared" si="2"/>
        <v>0</v>
      </c>
      <c r="F54" s="216">
        <f t="shared" si="2"/>
        <v>0</v>
      </c>
      <c r="G54" s="216">
        <f t="shared" si="2"/>
        <v>0</v>
      </c>
      <c r="H54" s="216">
        <f t="shared" si="2"/>
        <v>0</v>
      </c>
      <c r="I54" s="216">
        <f t="shared" si="2"/>
        <v>0</v>
      </c>
      <c r="J54" s="216">
        <f t="shared" si="2"/>
        <v>0</v>
      </c>
      <c r="K54" s="216">
        <f t="shared" si="2"/>
        <v>0</v>
      </c>
      <c r="L54" s="216">
        <f t="shared" si="2"/>
        <v>0</v>
      </c>
      <c r="M54" s="216">
        <f t="shared" si="2"/>
        <v>0</v>
      </c>
      <c r="N54" s="216">
        <f t="shared" si="2"/>
        <v>0</v>
      </c>
      <c r="O54" s="216">
        <f t="shared" si="2"/>
        <v>0</v>
      </c>
      <c r="P54" s="216">
        <f t="shared" si="2"/>
        <v>0</v>
      </c>
      <c r="Q54" s="216">
        <f t="shared" si="2"/>
        <v>0</v>
      </c>
      <c r="R54" s="216">
        <f t="shared" si="2"/>
        <v>0</v>
      </c>
      <c r="S54" s="216">
        <f t="shared" si="2"/>
        <v>0</v>
      </c>
      <c r="T54" s="216">
        <f t="shared" si="2"/>
        <v>0</v>
      </c>
      <c r="U54" s="216">
        <f t="shared" si="2"/>
        <v>0</v>
      </c>
      <c r="V54" s="216">
        <f t="shared" si="2"/>
        <v>0</v>
      </c>
      <c r="W54" s="216">
        <f t="shared" si="2"/>
        <v>0</v>
      </c>
      <c r="X54" s="216">
        <f t="shared" si="2"/>
        <v>0</v>
      </c>
    </row>
    <row r="55" spans="2:24" x14ac:dyDescent="0.15">
      <c r="B55" s="225" t="s">
        <v>61</v>
      </c>
      <c r="C55" s="226" t="s">
        <v>6</v>
      </c>
      <c r="D55" s="216">
        <f t="shared" si="1"/>
        <v>0</v>
      </c>
      <c r="E55" s="216">
        <f t="shared" si="2"/>
        <v>0</v>
      </c>
      <c r="F55" s="216">
        <f t="shared" si="2"/>
        <v>0</v>
      </c>
      <c r="G55" s="216">
        <f t="shared" si="2"/>
        <v>0</v>
      </c>
      <c r="H55" s="216">
        <f t="shared" si="2"/>
        <v>0</v>
      </c>
      <c r="I55" s="216">
        <f t="shared" si="2"/>
        <v>0</v>
      </c>
      <c r="J55" s="216">
        <f t="shared" si="2"/>
        <v>0</v>
      </c>
      <c r="K55" s="216">
        <f t="shared" si="2"/>
        <v>0</v>
      </c>
      <c r="L55" s="216">
        <f t="shared" si="2"/>
        <v>0</v>
      </c>
      <c r="M55" s="216">
        <f t="shared" si="2"/>
        <v>0</v>
      </c>
      <c r="N55" s="216">
        <f t="shared" si="2"/>
        <v>0</v>
      </c>
      <c r="O55" s="216">
        <f t="shared" si="2"/>
        <v>0</v>
      </c>
      <c r="P55" s="216">
        <f t="shared" si="2"/>
        <v>0</v>
      </c>
      <c r="Q55" s="216">
        <f t="shared" si="2"/>
        <v>0</v>
      </c>
      <c r="R55" s="216">
        <f t="shared" si="2"/>
        <v>0</v>
      </c>
      <c r="S55" s="216">
        <f t="shared" si="2"/>
        <v>0</v>
      </c>
      <c r="T55" s="216">
        <f t="shared" si="2"/>
        <v>0</v>
      </c>
      <c r="U55" s="216">
        <f t="shared" si="2"/>
        <v>0</v>
      </c>
      <c r="V55" s="216">
        <f t="shared" si="2"/>
        <v>0</v>
      </c>
      <c r="W55" s="216">
        <f t="shared" si="2"/>
        <v>0</v>
      </c>
      <c r="X55" s="216">
        <f t="shared" si="2"/>
        <v>0</v>
      </c>
    </row>
    <row r="56" spans="2:24" x14ac:dyDescent="0.15">
      <c r="B56" s="225" t="s">
        <v>62</v>
      </c>
      <c r="C56" s="226" t="s">
        <v>81</v>
      </c>
      <c r="D56" s="216">
        <f t="shared" si="1"/>
        <v>0</v>
      </c>
      <c r="E56" s="216">
        <f t="shared" si="2"/>
        <v>0</v>
      </c>
      <c r="F56" s="216">
        <f t="shared" si="2"/>
        <v>0</v>
      </c>
      <c r="G56" s="216">
        <f t="shared" si="2"/>
        <v>0</v>
      </c>
      <c r="H56" s="216">
        <f t="shared" si="2"/>
        <v>0</v>
      </c>
      <c r="I56" s="216">
        <f t="shared" si="2"/>
        <v>0</v>
      </c>
      <c r="J56" s="216">
        <f t="shared" si="2"/>
        <v>0</v>
      </c>
      <c r="K56" s="216">
        <f t="shared" si="2"/>
        <v>0</v>
      </c>
      <c r="L56" s="216">
        <f t="shared" si="2"/>
        <v>0</v>
      </c>
      <c r="M56" s="216">
        <f t="shared" si="2"/>
        <v>0</v>
      </c>
      <c r="N56" s="216">
        <f t="shared" si="2"/>
        <v>0</v>
      </c>
      <c r="O56" s="216">
        <f t="shared" si="2"/>
        <v>0</v>
      </c>
      <c r="P56" s="216">
        <f t="shared" si="2"/>
        <v>0</v>
      </c>
      <c r="Q56" s="216">
        <f t="shared" si="2"/>
        <v>0</v>
      </c>
      <c r="R56" s="216">
        <f t="shared" si="2"/>
        <v>0</v>
      </c>
      <c r="S56" s="216">
        <f t="shared" si="2"/>
        <v>0</v>
      </c>
      <c r="T56" s="216">
        <f t="shared" si="2"/>
        <v>0</v>
      </c>
      <c r="U56" s="216">
        <f t="shared" si="2"/>
        <v>0</v>
      </c>
      <c r="V56" s="216">
        <f t="shared" si="2"/>
        <v>0</v>
      </c>
      <c r="W56" s="216">
        <f t="shared" si="2"/>
        <v>0</v>
      </c>
      <c r="X56" s="216">
        <f t="shared" si="2"/>
        <v>0</v>
      </c>
    </row>
    <row r="57" spans="2:24" x14ac:dyDescent="0.15">
      <c r="B57" s="225" t="s">
        <v>63</v>
      </c>
      <c r="C57" s="226" t="s">
        <v>419</v>
      </c>
      <c r="D57" s="216">
        <f t="shared" si="1"/>
        <v>0</v>
      </c>
      <c r="E57" s="216">
        <f t="shared" si="2"/>
        <v>0</v>
      </c>
      <c r="F57" s="216">
        <f t="shared" si="2"/>
        <v>0</v>
      </c>
      <c r="G57" s="216">
        <f t="shared" si="2"/>
        <v>0</v>
      </c>
      <c r="H57" s="216">
        <f t="shared" si="2"/>
        <v>0</v>
      </c>
      <c r="I57" s="216">
        <f t="shared" si="2"/>
        <v>0</v>
      </c>
      <c r="J57" s="216">
        <f t="shared" si="2"/>
        <v>0</v>
      </c>
      <c r="K57" s="216">
        <f t="shared" si="2"/>
        <v>0</v>
      </c>
      <c r="L57" s="216">
        <f t="shared" si="2"/>
        <v>0</v>
      </c>
      <c r="M57" s="216">
        <f t="shared" si="2"/>
        <v>0</v>
      </c>
      <c r="N57" s="216">
        <f t="shared" si="2"/>
        <v>0</v>
      </c>
      <c r="O57" s="216">
        <f t="shared" si="2"/>
        <v>0</v>
      </c>
      <c r="P57" s="216">
        <f t="shared" si="2"/>
        <v>0</v>
      </c>
      <c r="Q57" s="216">
        <f t="shared" si="2"/>
        <v>0</v>
      </c>
      <c r="R57" s="216">
        <f t="shared" si="2"/>
        <v>0</v>
      </c>
      <c r="S57" s="216">
        <f t="shared" si="2"/>
        <v>0</v>
      </c>
      <c r="T57" s="216">
        <f t="shared" si="2"/>
        <v>0</v>
      </c>
      <c r="U57" s="216">
        <f t="shared" si="2"/>
        <v>0</v>
      </c>
      <c r="V57" s="216">
        <f t="shared" si="2"/>
        <v>0</v>
      </c>
      <c r="W57" s="216">
        <f t="shared" si="2"/>
        <v>0</v>
      </c>
      <c r="X57" s="216">
        <f t="shared" si="2"/>
        <v>0</v>
      </c>
    </row>
    <row r="58" spans="2:24" x14ac:dyDescent="0.15">
      <c r="B58" s="225" t="s">
        <v>34</v>
      </c>
      <c r="C58" s="226" t="s">
        <v>82</v>
      </c>
      <c r="D58" s="216">
        <f t="shared" si="1"/>
        <v>0</v>
      </c>
      <c r="E58" s="216">
        <f t="shared" si="2"/>
        <v>0</v>
      </c>
      <c r="F58" s="216">
        <f t="shared" si="2"/>
        <v>0</v>
      </c>
      <c r="G58" s="216">
        <f t="shared" si="2"/>
        <v>0</v>
      </c>
      <c r="H58" s="216">
        <f t="shared" si="2"/>
        <v>0</v>
      </c>
      <c r="I58" s="216">
        <f t="shared" si="2"/>
        <v>0</v>
      </c>
      <c r="J58" s="216">
        <f t="shared" si="2"/>
        <v>0</v>
      </c>
      <c r="K58" s="216">
        <f t="shared" si="2"/>
        <v>0</v>
      </c>
      <c r="L58" s="216">
        <f t="shared" si="2"/>
        <v>0</v>
      </c>
      <c r="M58" s="216">
        <f t="shared" si="2"/>
        <v>0</v>
      </c>
      <c r="N58" s="216">
        <f t="shared" si="2"/>
        <v>0</v>
      </c>
      <c r="O58" s="216">
        <f t="shared" si="2"/>
        <v>0</v>
      </c>
      <c r="P58" s="216">
        <f t="shared" si="2"/>
        <v>0</v>
      </c>
      <c r="Q58" s="216">
        <f t="shared" si="2"/>
        <v>0</v>
      </c>
      <c r="R58" s="216">
        <f t="shared" si="2"/>
        <v>0</v>
      </c>
      <c r="S58" s="216">
        <f t="shared" si="2"/>
        <v>0</v>
      </c>
      <c r="T58" s="216">
        <f t="shared" si="2"/>
        <v>0</v>
      </c>
      <c r="U58" s="216">
        <f t="shared" si="2"/>
        <v>0</v>
      </c>
      <c r="V58" s="216">
        <f t="shared" si="2"/>
        <v>0</v>
      </c>
      <c r="W58" s="216">
        <f t="shared" si="2"/>
        <v>0</v>
      </c>
      <c r="X58" s="216">
        <f t="shared" si="2"/>
        <v>0</v>
      </c>
    </row>
    <row r="59" spans="2:24" x14ac:dyDescent="0.15">
      <c r="B59" s="225" t="s">
        <v>35</v>
      </c>
      <c r="C59" s="226" t="s">
        <v>7</v>
      </c>
      <c r="D59" s="216">
        <f t="shared" si="1"/>
        <v>0</v>
      </c>
      <c r="E59" s="216">
        <f t="shared" si="2"/>
        <v>0</v>
      </c>
      <c r="F59" s="216">
        <f t="shared" si="2"/>
        <v>0</v>
      </c>
      <c r="G59" s="216">
        <f t="shared" si="2"/>
        <v>0</v>
      </c>
      <c r="H59" s="216">
        <f t="shared" si="2"/>
        <v>0</v>
      </c>
      <c r="I59" s="216">
        <f t="shared" si="2"/>
        <v>0</v>
      </c>
      <c r="J59" s="216">
        <f t="shared" si="2"/>
        <v>0</v>
      </c>
      <c r="K59" s="216">
        <f t="shared" si="2"/>
        <v>0</v>
      </c>
      <c r="L59" s="216">
        <f t="shared" si="2"/>
        <v>0</v>
      </c>
      <c r="M59" s="216">
        <f t="shared" si="2"/>
        <v>0</v>
      </c>
      <c r="N59" s="216">
        <f t="shared" si="2"/>
        <v>0</v>
      </c>
      <c r="O59" s="216">
        <f t="shared" si="2"/>
        <v>0</v>
      </c>
      <c r="P59" s="216">
        <f t="shared" si="2"/>
        <v>0</v>
      </c>
      <c r="Q59" s="216">
        <f t="shared" si="2"/>
        <v>0</v>
      </c>
      <c r="R59" s="216">
        <f t="shared" si="2"/>
        <v>0</v>
      </c>
      <c r="S59" s="216">
        <f t="shared" si="2"/>
        <v>0</v>
      </c>
      <c r="T59" s="216">
        <f t="shared" si="2"/>
        <v>0</v>
      </c>
      <c r="U59" s="216">
        <f t="shared" si="2"/>
        <v>0</v>
      </c>
      <c r="V59" s="216">
        <f t="shared" si="2"/>
        <v>0</v>
      </c>
      <c r="W59" s="216">
        <f t="shared" si="2"/>
        <v>0</v>
      </c>
      <c r="X59" s="216">
        <f t="shared" si="2"/>
        <v>0</v>
      </c>
    </row>
    <row r="60" spans="2:24" x14ac:dyDescent="0.15">
      <c r="B60" s="225" t="s">
        <v>36</v>
      </c>
      <c r="C60" s="226" t="s">
        <v>87</v>
      </c>
      <c r="D60" s="216">
        <f t="shared" si="1"/>
        <v>0</v>
      </c>
      <c r="E60" s="216">
        <f t="shared" si="2"/>
        <v>0</v>
      </c>
      <c r="F60" s="216">
        <f t="shared" si="2"/>
        <v>0</v>
      </c>
      <c r="G60" s="216">
        <f t="shared" si="2"/>
        <v>0</v>
      </c>
      <c r="H60" s="216">
        <f t="shared" si="2"/>
        <v>0</v>
      </c>
      <c r="I60" s="216">
        <f t="shared" si="2"/>
        <v>0</v>
      </c>
      <c r="J60" s="216">
        <f t="shared" si="2"/>
        <v>0</v>
      </c>
      <c r="K60" s="216">
        <f t="shared" si="2"/>
        <v>0</v>
      </c>
      <c r="L60" s="216">
        <f t="shared" si="2"/>
        <v>0</v>
      </c>
      <c r="M60" s="216">
        <f t="shared" si="2"/>
        <v>0</v>
      </c>
      <c r="N60" s="216">
        <f t="shared" si="2"/>
        <v>0</v>
      </c>
      <c r="O60" s="216">
        <f t="shared" si="2"/>
        <v>0</v>
      </c>
      <c r="P60" s="216">
        <f t="shared" si="2"/>
        <v>0</v>
      </c>
      <c r="Q60" s="216">
        <f t="shared" si="2"/>
        <v>0</v>
      </c>
      <c r="R60" s="216">
        <f t="shared" si="2"/>
        <v>0</v>
      </c>
      <c r="S60" s="216">
        <f t="shared" si="2"/>
        <v>0</v>
      </c>
      <c r="T60" s="216">
        <f t="shared" si="2"/>
        <v>0</v>
      </c>
      <c r="U60" s="216">
        <f t="shared" si="2"/>
        <v>0</v>
      </c>
      <c r="V60" s="216">
        <f t="shared" si="2"/>
        <v>0</v>
      </c>
      <c r="W60" s="216">
        <f t="shared" si="2"/>
        <v>0</v>
      </c>
      <c r="X60" s="216">
        <f t="shared" si="2"/>
        <v>0</v>
      </c>
    </row>
    <row r="61" spans="2:24" x14ac:dyDescent="0.15">
      <c r="B61" s="225" t="s">
        <v>37</v>
      </c>
      <c r="C61" s="226" t="s">
        <v>8</v>
      </c>
      <c r="D61" s="216">
        <f t="shared" si="1"/>
        <v>0</v>
      </c>
      <c r="E61" s="216">
        <f t="shared" si="2"/>
        <v>0</v>
      </c>
      <c r="F61" s="216">
        <f t="shared" si="2"/>
        <v>0</v>
      </c>
      <c r="G61" s="216">
        <f t="shared" si="2"/>
        <v>0</v>
      </c>
      <c r="H61" s="216">
        <f t="shared" si="2"/>
        <v>0</v>
      </c>
      <c r="I61" s="216">
        <f t="shared" si="2"/>
        <v>0</v>
      </c>
      <c r="J61" s="216">
        <f t="shared" si="2"/>
        <v>0</v>
      </c>
      <c r="K61" s="216">
        <f t="shared" si="2"/>
        <v>0</v>
      </c>
      <c r="L61" s="216">
        <f t="shared" si="2"/>
        <v>0</v>
      </c>
      <c r="M61" s="216">
        <f t="shared" si="2"/>
        <v>0</v>
      </c>
      <c r="N61" s="216">
        <f t="shared" si="2"/>
        <v>0</v>
      </c>
      <c r="O61" s="216">
        <f t="shared" si="2"/>
        <v>0</v>
      </c>
      <c r="P61" s="216">
        <f t="shared" si="2"/>
        <v>0</v>
      </c>
      <c r="Q61" s="216">
        <f t="shared" si="2"/>
        <v>0</v>
      </c>
      <c r="R61" s="216">
        <f t="shared" si="2"/>
        <v>0</v>
      </c>
      <c r="S61" s="216">
        <f t="shared" si="2"/>
        <v>0</v>
      </c>
      <c r="T61" s="216">
        <f t="shared" si="2"/>
        <v>0</v>
      </c>
      <c r="U61" s="216">
        <f t="shared" si="2"/>
        <v>0</v>
      </c>
      <c r="V61" s="216">
        <f t="shared" si="2"/>
        <v>0</v>
      </c>
      <c r="W61" s="216">
        <f t="shared" si="2"/>
        <v>0</v>
      </c>
      <c r="X61" s="216">
        <f t="shared" si="2"/>
        <v>0</v>
      </c>
    </row>
    <row r="62" spans="2:24" x14ac:dyDescent="0.15">
      <c r="D62" s="281">
        <f>SUM(D49:D61)</f>
        <v>0</v>
      </c>
      <c r="E62" s="281">
        <f t="shared" ref="E62:X62" si="4">SUM(E49:E61)</f>
        <v>0</v>
      </c>
      <c r="F62" s="281">
        <f t="shared" si="4"/>
        <v>0</v>
      </c>
      <c r="G62" s="281">
        <f t="shared" si="4"/>
        <v>0</v>
      </c>
      <c r="H62" s="281">
        <f t="shared" si="4"/>
        <v>0</v>
      </c>
      <c r="I62" s="281">
        <f t="shared" si="4"/>
        <v>0</v>
      </c>
      <c r="J62" s="281">
        <f t="shared" si="4"/>
        <v>0</v>
      </c>
      <c r="K62" s="281">
        <f t="shared" si="4"/>
        <v>0</v>
      </c>
      <c r="L62" s="281">
        <f t="shared" si="4"/>
        <v>0</v>
      </c>
      <c r="M62" s="281">
        <f t="shared" si="4"/>
        <v>0</v>
      </c>
      <c r="N62" s="281">
        <f t="shared" si="4"/>
        <v>0</v>
      </c>
      <c r="O62" s="281">
        <f t="shared" si="4"/>
        <v>0</v>
      </c>
      <c r="P62" s="281">
        <f t="shared" si="4"/>
        <v>0</v>
      </c>
      <c r="Q62" s="281">
        <f t="shared" si="4"/>
        <v>0</v>
      </c>
      <c r="R62" s="281">
        <f t="shared" si="4"/>
        <v>0</v>
      </c>
      <c r="S62" s="281">
        <f t="shared" si="4"/>
        <v>0</v>
      </c>
      <c r="T62" s="281">
        <f t="shared" si="4"/>
        <v>0</v>
      </c>
      <c r="U62" s="281">
        <f t="shared" si="4"/>
        <v>0</v>
      </c>
      <c r="V62" s="281">
        <f t="shared" si="4"/>
        <v>0</v>
      </c>
      <c r="W62" s="281">
        <f t="shared" si="4"/>
        <v>0</v>
      </c>
      <c r="X62" s="281">
        <f t="shared" si="4"/>
        <v>0</v>
      </c>
    </row>
  </sheetData>
  <phoneticPr fontId="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F21"/>
  <sheetViews>
    <sheetView showGridLines="0" workbookViewId="0">
      <selection activeCell="D20" sqref="D20"/>
    </sheetView>
  </sheetViews>
  <sheetFormatPr defaultRowHeight="12" x14ac:dyDescent="0.15"/>
  <cols>
    <col min="1" max="1" width="10.28515625" customWidth="1"/>
    <col min="2" max="2" width="13.28515625" customWidth="1"/>
    <col min="3" max="3" width="21.85546875" customWidth="1"/>
    <col min="4" max="4" width="11.140625" customWidth="1"/>
  </cols>
  <sheetData>
    <row r="1" spans="1:6" ht="14.25" x14ac:dyDescent="0.15">
      <c r="A1" s="178" t="s">
        <v>191</v>
      </c>
    </row>
    <row r="3" spans="1:6" ht="18.600000000000001" customHeight="1" x14ac:dyDescent="0.15">
      <c r="B3" s="19" t="s">
        <v>91</v>
      </c>
      <c r="C3" s="23"/>
      <c r="D3" s="12">
        <f>H27来訪者計算!D43</f>
        <v>0</v>
      </c>
      <c r="E3" s="8" t="s">
        <v>113</v>
      </c>
    </row>
    <row r="4" spans="1:6" ht="18.600000000000001" customHeight="1" x14ac:dyDescent="0.15">
      <c r="B4" s="20" t="s">
        <v>92</v>
      </c>
      <c r="C4" s="24" t="s">
        <v>89</v>
      </c>
      <c r="D4" s="13">
        <f>H27来訪者計算!E43</f>
        <v>0</v>
      </c>
      <c r="E4" s="14" t="s">
        <v>113</v>
      </c>
    </row>
    <row r="5" spans="1:6" ht="18.600000000000001" customHeight="1" x14ac:dyDescent="0.15">
      <c r="B5" s="21"/>
      <c r="C5" s="25" t="s">
        <v>135</v>
      </c>
      <c r="D5" s="15">
        <f>H27来訪者計算!F43</f>
        <v>0</v>
      </c>
      <c r="E5" s="4" t="s">
        <v>113</v>
      </c>
    </row>
    <row r="6" spans="1:6" ht="18.600000000000001" customHeight="1" x14ac:dyDescent="0.15">
      <c r="B6" s="22"/>
      <c r="C6" s="26" t="s">
        <v>95</v>
      </c>
      <c r="D6" s="16">
        <f>H27来訪者計算!H43</f>
        <v>0</v>
      </c>
      <c r="E6" s="17" t="s">
        <v>110</v>
      </c>
    </row>
    <row r="7" spans="1:6" ht="18.600000000000001" customHeight="1" x14ac:dyDescent="0.15">
      <c r="B7" s="20" t="s">
        <v>142</v>
      </c>
      <c r="C7" s="24" t="s">
        <v>93</v>
      </c>
      <c r="D7" s="13">
        <f>H27来訪者計算!K43</f>
        <v>0</v>
      </c>
      <c r="E7" s="14" t="s">
        <v>113</v>
      </c>
    </row>
    <row r="8" spans="1:6" ht="18.600000000000001" customHeight="1" x14ac:dyDescent="0.15">
      <c r="B8" s="21"/>
      <c r="C8" s="25" t="s">
        <v>94</v>
      </c>
      <c r="D8" s="15">
        <f>H27来訪者計算!L43</f>
        <v>0</v>
      </c>
      <c r="E8" s="4" t="s">
        <v>113</v>
      </c>
    </row>
    <row r="9" spans="1:6" ht="18.600000000000001" customHeight="1" x14ac:dyDescent="0.15">
      <c r="B9" s="22"/>
      <c r="C9" s="26" t="s">
        <v>95</v>
      </c>
      <c r="D9" s="16">
        <f>H27来訪者計算!N43</f>
        <v>0</v>
      </c>
      <c r="E9" s="17" t="s">
        <v>110</v>
      </c>
    </row>
    <row r="10" spans="1:6" ht="18.600000000000001" customHeight="1" x14ac:dyDescent="0.15">
      <c r="B10" s="21" t="s">
        <v>92</v>
      </c>
      <c r="C10" s="25" t="s">
        <v>93</v>
      </c>
      <c r="D10" s="15">
        <f>H27来訪者計算!O43</f>
        <v>0</v>
      </c>
      <c r="E10" s="4" t="s">
        <v>113</v>
      </c>
    </row>
    <row r="11" spans="1:6" ht="18.600000000000001" customHeight="1" x14ac:dyDescent="0.15">
      <c r="B11" s="21" t="s">
        <v>184</v>
      </c>
      <c r="C11" s="25" t="s">
        <v>94</v>
      </c>
      <c r="D11" s="15">
        <f>H27来訪者計算!P43</f>
        <v>0</v>
      </c>
      <c r="E11" s="4" t="s">
        <v>113</v>
      </c>
    </row>
    <row r="12" spans="1:6" ht="18.600000000000001" customHeight="1" x14ac:dyDescent="0.15">
      <c r="B12" s="179"/>
      <c r="C12" s="180" t="s">
        <v>95</v>
      </c>
      <c r="D12" s="181">
        <f>H27来訪者計算!R43</f>
        <v>0</v>
      </c>
      <c r="E12" s="182" t="s">
        <v>110</v>
      </c>
    </row>
    <row r="13" spans="1:6" ht="18.600000000000001" customHeight="1" x14ac:dyDescent="0.15">
      <c r="B13" s="183"/>
      <c r="C13" s="184" t="s">
        <v>185</v>
      </c>
      <c r="D13" s="185">
        <f>H27来訪者計算!Q43</f>
        <v>0</v>
      </c>
      <c r="E13" s="186" t="s">
        <v>113</v>
      </c>
    </row>
    <row r="14" spans="1:6" ht="18.600000000000001" customHeight="1" x14ac:dyDescent="0.15">
      <c r="B14" s="21"/>
      <c r="C14" s="25" t="s">
        <v>446</v>
      </c>
      <c r="D14" s="48">
        <f>H27来訪者計算!S45</f>
        <v>0.69571883355632147</v>
      </c>
      <c r="E14" s="4"/>
    </row>
    <row r="15" spans="1:6" ht="18.600000000000001" customHeight="1" x14ac:dyDescent="0.15">
      <c r="B15" s="22"/>
      <c r="C15" s="26" t="s">
        <v>186</v>
      </c>
      <c r="D15" s="16">
        <f>H27来訪者計算!S43</f>
        <v>0</v>
      </c>
      <c r="E15" s="17" t="s">
        <v>113</v>
      </c>
    </row>
    <row r="16" spans="1:6" ht="18.600000000000001" customHeight="1" x14ac:dyDescent="0.15">
      <c r="B16" s="20" t="s">
        <v>167</v>
      </c>
      <c r="C16" s="24" t="s">
        <v>93</v>
      </c>
      <c r="D16" s="13">
        <f>H27来訪者計算!U43</f>
        <v>0</v>
      </c>
      <c r="E16" s="14" t="s">
        <v>113</v>
      </c>
      <c r="F16" s="11"/>
    </row>
    <row r="17" spans="2:5" ht="18.600000000000001" customHeight="1" x14ac:dyDescent="0.15">
      <c r="B17" s="21"/>
      <c r="C17" s="25" t="s">
        <v>94</v>
      </c>
      <c r="D17" s="15">
        <f>H27来訪者計算!V43</f>
        <v>0</v>
      </c>
      <c r="E17" s="4" t="s">
        <v>113</v>
      </c>
    </row>
    <row r="18" spans="2:5" ht="18.600000000000001" customHeight="1" thickBot="1" x14ac:dyDescent="0.2">
      <c r="B18" s="21"/>
      <c r="C18" s="25" t="s">
        <v>95</v>
      </c>
      <c r="D18" s="15">
        <f>H27来訪者計算!X43</f>
        <v>0</v>
      </c>
      <c r="E18" s="4" t="s">
        <v>110</v>
      </c>
    </row>
    <row r="19" spans="2:5" ht="18.600000000000001" customHeight="1" thickTop="1" x14ac:dyDescent="0.15">
      <c r="B19" s="27" t="s">
        <v>92</v>
      </c>
      <c r="C19" s="28" t="s">
        <v>93</v>
      </c>
      <c r="D19" s="29">
        <f>D4+D7+D16</f>
        <v>0</v>
      </c>
      <c r="E19" s="30" t="s">
        <v>113</v>
      </c>
    </row>
    <row r="20" spans="2:5" ht="18.600000000000001" customHeight="1" x14ac:dyDescent="0.15">
      <c r="B20" s="21" t="s">
        <v>184</v>
      </c>
      <c r="C20" s="25" t="s">
        <v>94</v>
      </c>
      <c r="D20" s="15">
        <f>D5+D8+D17</f>
        <v>0</v>
      </c>
      <c r="E20" s="4" t="s">
        <v>113</v>
      </c>
    </row>
    <row r="21" spans="2:5" ht="18.600000000000001" customHeight="1" x14ac:dyDescent="0.15">
      <c r="B21" s="22" t="s">
        <v>187</v>
      </c>
      <c r="C21" s="26" t="s">
        <v>95</v>
      </c>
      <c r="D21" s="16">
        <f>D6+D9+D18</f>
        <v>0</v>
      </c>
      <c r="E21" s="17" t="s">
        <v>110</v>
      </c>
    </row>
  </sheetData>
  <phoneticPr fontId="3"/>
  <pageMargins left="0.75" right="0.75" top="1" bottom="1" header="0.51200000000000001" footer="0.51200000000000001"/>
  <pageSetup paperSize="9" orientation="portrait" verticalDpi="12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1"/>
  </sheetPr>
  <dimension ref="B3:C55"/>
  <sheetViews>
    <sheetView showGridLines="0" showRowColHeaders="0" workbookViewId="0">
      <selection activeCell="C19" sqref="C19"/>
    </sheetView>
  </sheetViews>
  <sheetFormatPr defaultRowHeight="12" x14ac:dyDescent="0.15"/>
  <cols>
    <col min="1" max="1" width="10.28515625" customWidth="1"/>
    <col min="2" max="2" width="18.28515625" style="32" bestFit="1" customWidth="1"/>
    <col min="3" max="3" width="82.85546875" style="31" customWidth="1"/>
  </cols>
  <sheetData>
    <row r="3" spans="2:3" x14ac:dyDescent="0.15">
      <c r="B3" s="44" t="s">
        <v>168</v>
      </c>
      <c r="C3" s="33" t="s">
        <v>197</v>
      </c>
    </row>
    <row r="4" spans="2:3" ht="13.15" customHeight="1" x14ac:dyDescent="0.15">
      <c r="B4" s="45"/>
      <c r="C4" s="34" t="s">
        <v>198</v>
      </c>
    </row>
    <row r="5" spans="2:3" x14ac:dyDescent="0.15">
      <c r="B5" s="45"/>
      <c r="C5" s="34" t="s">
        <v>199</v>
      </c>
    </row>
    <row r="6" spans="2:3" x14ac:dyDescent="0.15">
      <c r="B6" s="45"/>
      <c r="C6" s="34" t="s">
        <v>200</v>
      </c>
    </row>
    <row r="7" spans="2:3" x14ac:dyDescent="0.15">
      <c r="B7" s="45"/>
      <c r="C7" s="34" t="s">
        <v>643</v>
      </c>
    </row>
    <row r="8" spans="2:3" x14ac:dyDescent="0.15">
      <c r="B8" s="45"/>
      <c r="C8" s="34"/>
    </row>
    <row r="9" spans="2:3" x14ac:dyDescent="0.15">
      <c r="B9" s="45"/>
      <c r="C9" s="34"/>
    </row>
    <row r="10" spans="2:3" ht="24" x14ac:dyDescent="0.15">
      <c r="B10" s="45" t="s">
        <v>92</v>
      </c>
      <c r="C10" s="34" t="s">
        <v>169</v>
      </c>
    </row>
    <row r="11" spans="2:3" x14ac:dyDescent="0.15">
      <c r="B11" s="45"/>
      <c r="C11" s="34"/>
    </row>
    <row r="12" spans="2:3" x14ac:dyDescent="0.15">
      <c r="B12" s="45"/>
      <c r="C12" s="34"/>
    </row>
    <row r="13" spans="2:3" x14ac:dyDescent="0.15">
      <c r="B13" s="45" t="s">
        <v>142</v>
      </c>
      <c r="C13" s="34" t="s">
        <v>170</v>
      </c>
    </row>
    <row r="14" spans="2:3" x14ac:dyDescent="0.15">
      <c r="B14" s="45"/>
      <c r="C14" s="34" t="s">
        <v>171</v>
      </c>
    </row>
    <row r="15" spans="2:3" x14ac:dyDescent="0.15">
      <c r="B15" s="45"/>
      <c r="C15" s="34"/>
    </row>
    <row r="16" spans="2:3" x14ac:dyDescent="0.15">
      <c r="B16" s="45" t="s">
        <v>167</v>
      </c>
      <c r="C16" s="34" t="s">
        <v>172</v>
      </c>
    </row>
    <row r="17" spans="2:3" x14ac:dyDescent="0.15">
      <c r="B17" s="45"/>
      <c r="C17" t="s">
        <v>287</v>
      </c>
    </row>
    <row r="18" spans="2:3" x14ac:dyDescent="0.15">
      <c r="B18" s="45"/>
      <c r="C18" s="34" t="s">
        <v>173</v>
      </c>
    </row>
    <row r="19" spans="2:3" x14ac:dyDescent="0.15">
      <c r="B19" s="45"/>
      <c r="C19" s="34" t="s">
        <v>174</v>
      </c>
    </row>
    <row r="20" spans="2:3" x14ac:dyDescent="0.15">
      <c r="B20" s="45"/>
      <c r="C20" s="34"/>
    </row>
    <row r="21" spans="2:3" x14ac:dyDescent="0.15">
      <c r="B21" s="46"/>
      <c r="C21" s="35"/>
    </row>
    <row r="22" spans="2:3" x14ac:dyDescent="0.15">
      <c r="B22" s="44" t="s">
        <v>646</v>
      </c>
      <c r="C22" s="34" t="s">
        <v>647</v>
      </c>
    </row>
    <row r="23" spans="2:3" ht="36" x14ac:dyDescent="0.15">
      <c r="B23" s="45"/>
      <c r="C23" s="354" t="s">
        <v>648</v>
      </c>
    </row>
    <row r="24" spans="2:3" x14ac:dyDescent="0.15">
      <c r="B24" s="45" t="s">
        <v>649</v>
      </c>
      <c r="C24" s="34" t="s">
        <v>650</v>
      </c>
    </row>
    <row r="25" spans="2:3" x14ac:dyDescent="0.15">
      <c r="B25" s="45"/>
      <c r="C25" s="34"/>
    </row>
    <row r="26" spans="2:3" ht="24" x14ac:dyDescent="0.15">
      <c r="B26" s="45" t="s">
        <v>93</v>
      </c>
      <c r="C26" s="34" t="s">
        <v>175</v>
      </c>
    </row>
    <row r="27" spans="2:3" x14ac:dyDescent="0.15">
      <c r="B27" s="45"/>
      <c r="C27" s="34"/>
    </row>
    <row r="28" spans="2:3" x14ac:dyDescent="0.15">
      <c r="B28" s="45" t="s">
        <v>94</v>
      </c>
      <c r="C28" s="34" t="s">
        <v>177</v>
      </c>
    </row>
    <row r="29" spans="2:3" x14ac:dyDescent="0.15">
      <c r="B29" s="45"/>
      <c r="C29" s="34"/>
    </row>
    <row r="30" spans="2:3" x14ac:dyDescent="0.15">
      <c r="B30" s="45" t="s">
        <v>95</v>
      </c>
      <c r="C30" s="34" t="s">
        <v>176</v>
      </c>
    </row>
    <row r="31" spans="2:3" x14ac:dyDescent="0.15">
      <c r="B31" s="45"/>
      <c r="C31" s="34" t="s">
        <v>188</v>
      </c>
    </row>
    <row r="32" spans="2:3" ht="24" x14ac:dyDescent="0.15">
      <c r="B32" s="45"/>
      <c r="C32" s="34" t="s">
        <v>189</v>
      </c>
    </row>
    <row r="33" spans="2:3" ht="24" x14ac:dyDescent="0.15">
      <c r="B33" s="45"/>
      <c r="C33" s="34" t="s">
        <v>190</v>
      </c>
    </row>
    <row r="34" spans="2:3" x14ac:dyDescent="0.15">
      <c r="B34" s="45"/>
      <c r="C34" s="34"/>
    </row>
    <row r="35" spans="2:3" x14ac:dyDescent="0.15">
      <c r="B35" s="44" t="s">
        <v>22</v>
      </c>
      <c r="C35" s="33" t="s">
        <v>178</v>
      </c>
    </row>
    <row r="36" spans="2:3" x14ac:dyDescent="0.15">
      <c r="B36" s="45"/>
      <c r="C36" s="34"/>
    </row>
    <row r="37" spans="2:3" ht="24" x14ac:dyDescent="0.15">
      <c r="B37" s="45" t="s">
        <v>23</v>
      </c>
      <c r="C37" s="34" t="s">
        <v>179</v>
      </c>
    </row>
    <row r="38" spans="2:3" x14ac:dyDescent="0.15">
      <c r="B38" s="45"/>
      <c r="C38" s="34"/>
    </row>
    <row r="39" spans="2:3" x14ac:dyDescent="0.15">
      <c r="B39" s="45"/>
      <c r="C39" s="34"/>
    </row>
    <row r="40" spans="2:3" x14ac:dyDescent="0.15">
      <c r="B40" s="45"/>
      <c r="C40" s="34" t="s">
        <v>180</v>
      </c>
    </row>
    <row r="41" spans="2:3" x14ac:dyDescent="0.15">
      <c r="B41" s="45"/>
      <c r="C41" s="34"/>
    </row>
    <row r="42" spans="2:3" x14ac:dyDescent="0.15">
      <c r="B42" s="45"/>
      <c r="C42" s="34" t="s">
        <v>182</v>
      </c>
    </row>
    <row r="43" spans="2:3" x14ac:dyDescent="0.15">
      <c r="B43" s="45"/>
      <c r="C43" s="34"/>
    </row>
    <row r="44" spans="2:3" x14ac:dyDescent="0.15">
      <c r="B44" s="45"/>
      <c r="C44" s="34" t="s">
        <v>181</v>
      </c>
    </row>
    <row r="45" spans="2:3" x14ac:dyDescent="0.15">
      <c r="B45" s="45"/>
      <c r="C45" s="34" t="s">
        <v>201</v>
      </c>
    </row>
    <row r="46" spans="2:3" x14ac:dyDescent="0.15">
      <c r="B46" s="45"/>
      <c r="C46" s="34" t="s">
        <v>202</v>
      </c>
    </row>
    <row r="47" spans="2:3" x14ac:dyDescent="0.15">
      <c r="B47" s="45"/>
      <c r="C47" s="34" t="s">
        <v>203</v>
      </c>
    </row>
    <row r="48" spans="2:3" x14ac:dyDescent="0.15">
      <c r="B48" s="45"/>
      <c r="C48" s="34" t="s">
        <v>204</v>
      </c>
    </row>
    <row r="49" spans="2:3" x14ac:dyDescent="0.15">
      <c r="B49" s="45"/>
      <c r="C49" s="34" t="s">
        <v>205</v>
      </c>
    </row>
    <row r="50" spans="2:3" x14ac:dyDescent="0.15">
      <c r="B50" s="45"/>
      <c r="C50" s="34" t="s">
        <v>206</v>
      </c>
    </row>
    <row r="51" spans="2:3" x14ac:dyDescent="0.15">
      <c r="B51" s="46"/>
      <c r="C51" s="35"/>
    </row>
    <row r="54" spans="2:3" x14ac:dyDescent="0.15">
      <c r="C54" s="31" t="str">
        <f>"　　　"&amp;C51</f>
        <v>　　　</v>
      </c>
    </row>
    <row r="55" spans="2:3" x14ac:dyDescent="0.15">
      <c r="C55" s="31" t="str">
        <f>"　　　"&amp;C52</f>
        <v>　　　</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D13"/>
  <sheetViews>
    <sheetView workbookViewId="0">
      <selection activeCell="C13" sqref="C13"/>
    </sheetView>
  </sheetViews>
  <sheetFormatPr defaultRowHeight="12" x14ac:dyDescent="0.15"/>
  <cols>
    <col min="1" max="1" width="10.28515625" customWidth="1"/>
    <col min="2" max="2" width="18.28515625" customWidth="1"/>
    <col min="3" max="3" width="15.28515625" customWidth="1"/>
  </cols>
  <sheetData>
    <row r="1" spans="1:4" ht="24" x14ac:dyDescent="0.15">
      <c r="A1" s="299" t="s">
        <v>627</v>
      </c>
    </row>
    <row r="3" spans="1:4" x14ac:dyDescent="0.15">
      <c r="A3" s="217" t="s">
        <v>628</v>
      </c>
    </row>
    <row r="6" spans="1:4" ht="12.75" thickBot="1" x14ac:dyDescent="0.2"/>
    <row r="7" spans="1:4" ht="29.25" customHeight="1" thickTop="1" thickBot="1" x14ac:dyDescent="0.2">
      <c r="B7" s="300" t="s">
        <v>621</v>
      </c>
      <c r="C7" s="379">
        <f>+消費転換率!$C$9</f>
        <v>0.69571883355632147</v>
      </c>
      <c r="D7" s="9"/>
    </row>
    <row r="8" spans="1:4" ht="21.6" customHeight="1" thickTop="1" x14ac:dyDescent="0.15"/>
    <row r="9" spans="1:4" ht="21.6" customHeight="1" x14ac:dyDescent="0.15"/>
    <row r="10" spans="1:4" ht="21.6" customHeight="1" x14ac:dyDescent="0.15"/>
    <row r="12" spans="1:4" ht="12.75" thickBot="1" x14ac:dyDescent="0.2"/>
    <row r="13" spans="1:4" ht="12.75" thickBot="1" x14ac:dyDescent="0.2">
      <c r="B13" s="41" t="s">
        <v>208</v>
      </c>
      <c r="C13" s="332"/>
      <c r="D13" s="9" t="s">
        <v>110</v>
      </c>
    </row>
  </sheetData>
  <phoneticPr fontId="3"/>
  <pageMargins left="0.75" right="0.75" top="1" bottom="1" header="0.51200000000000001" footer="0.51200000000000001"/>
  <pageSetup paperSize="9" orientation="portrait" verticalDpi="12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J53"/>
  <sheetViews>
    <sheetView showGridLines="0" workbookViewId="0">
      <selection activeCell="C5" sqref="C5"/>
    </sheetView>
  </sheetViews>
  <sheetFormatPr defaultRowHeight="12" x14ac:dyDescent="0.15"/>
  <cols>
    <col min="1" max="1" width="27.140625" style="64" customWidth="1"/>
    <col min="2" max="2" width="7.42578125" style="64" customWidth="1"/>
    <col min="3" max="3" width="12.85546875" style="64" customWidth="1"/>
    <col min="4" max="4" width="3.85546875" customWidth="1"/>
    <col min="6" max="6" width="5.5703125" style="1" customWidth="1"/>
    <col min="7" max="7" width="20.85546875" style="1" customWidth="1"/>
    <col min="8" max="8" width="20.7109375" style="288" customWidth="1"/>
    <col min="9" max="9" width="14.140625" style="1" bestFit="1" customWidth="1"/>
  </cols>
  <sheetData>
    <row r="1" spans="1:10" ht="17.45" customHeight="1" x14ac:dyDescent="0.15">
      <c r="A1"/>
      <c r="F1" s="1" t="s">
        <v>1959</v>
      </c>
      <c r="H1" s="286"/>
    </row>
    <row r="2" spans="1:10" ht="17.45" customHeight="1" x14ac:dyDescent="0.15">
      <c r="A2" s="66"/>
      <c r="B2" s="68"/>
      <c r="C2" s="69"/>
      <c r="F2" s="1" t="s">
        <v>617</v>
      </c>
      <c r="H2" s="286"/>
    </row>
    <row r="3" spans="1:10" x14ac:dyDescent="0.15">
      <c r="A3" s="67" t="s">
        <v>165</v>
      </c>
      <c r="B3" s="70" t="s">
        <v>153</v>
      </c>
      <c r="C3" s="63">
        <f>+H53</f>
        <v>30707469</v>
      </c>
      <c r="H3" s="287"/>
    </row>
    <row r="4" spans="1:10" ht="13.5" x14ac:dyDescent="0.15">
      <c r="A4" s="67"/>
      <c r="B4" s="70"/>
      <c r="C4" s="63"/>
      <c r="H4" s="289" t="s">
        <v>586</v>
      </c>
    </row>
    <row r="5" spans="1:10" ht="13.5" x14ac:dyDescent="0.15">
      <c r="A5" s="67" t="s">
        <v>166</v>
      </c>
      <c r="B5" s="70" t="s">
        <v>154</v>
      </c>
      <c r="C5" s="63">
        <v>2905509</v>
      </c>
      <c r="H5" s="290" t="s">
        <v>618</v>
      </c>
      <c r="I5" s="1" t="s">
        <v>619</v>
      </c>
      <c r="J5" t="s">
        <v>92</v>
      </c>
    </row>
    <row r="6" spans="1:10" ht="13.5" x14ac:dyDescent="0.15">
      <c r="A6" s="67"/>
      <c r="B6" s="70"/>
      <c r="C6" s="63"/>
      <c r="F6" s="1" t="s">
        <v>145</v>
      </c>
      <c r="G6" s="1" t="s">
        <v>655</v>
      </c>
      <c r="H6" s="564">
        <v>23</v>
      </c>
      <c r="I6" s="291">
        <f>H6/H$53</f>
        <v>7.4900344277804205E-7</v>
      </c>
      <c r="J6" s="292">
        <f>$C$11*I6</f>
        <v>0</v>
      </c>
    </row>
    <row r="7" spans="1:10" ht="13.5" x14ac:dyDescent="0.15">
      <c r="A7" s="67" t="s">
        <v>155</v>
      </c>
      <c r="B7" s="70" t="s">
        <v>153</v>
      </c>
      <c r="C7" s="71">
        <f>C3/C5</f>
        <v>10.568705517690704</v>
      </c>
      <c r="F7" s="1" t="s">
        <v>146</v>
      </c>
      <c r="G7" s="1" t="s">
        <v>66</v>
      </c>
      <c r="H7" s="564">
        <v>0</v>
      </c>
      <c r="I7" s="291">
        <f t="shared" ref="I7:I53" si="0">H7/H$53</f>
        <v>0</v>
      </c>
      <c r="J7" s="292">
        <f t="shared" ref="J7:J53" si="1">$C$11*I7</f>
        <v>0</v>
      </c>
    </row>
    <row r="8" spans="1:10" ht="13.5" x14ac:dyDescent="0.15">
      <c r="A8" s="67"/>
      <c r="B8" s="70"/>
      <c r="C8" s="63"/>
      <c r="F8" s="1" t="s">
        <v>147</v>
      </c>
      <c r="G8" s="1" t="s">
        <v>67</v>
      </c>
      <c r="H8" s="564">
        <v>506</v>
      </c>
      <c r="I8" s="291">
        <f t="shared" si="0"/>
        <v>1.6478075741116924E-5</v>
      </c>
      <c r="J8" s="292">
        <f t="shared" si="1"/>
        <v>0</v>
      </c>
    </row>
    <row r="9" spans="1:10" ht="13.5" x14ac:dyDescent="0.15">
      <c r="A9" s="67" t="s">
        <v>157</v>
      </c>
      <c r="B9" s="70" t="s">
        <v>154</v>
      </c>
      <c r="C9" s="63">
        <f>H27業務入力!C13</f>
        <v>0</v>
      </c>
      <c r="F9" s="1" t="s">
        <v>282</v>
      </c>
      <c r="G9" s="1" t="s">
        <v>68</v>
      </c>
      <c r="H9" s="564">
        <v>7033</v>
      </c>
      <c r="I9" s="291">
        <f t="shared" si="0"/>
        <v>2.2903222665469433E-4</v>
      </c>
      <c r="J9" s="292">
        <f t="shared" si="1"/>
        <v>0</v>
      </c>
    </row>
    <row r="10" spans="1:10" ht="13.5" x14ac:dyDescent="0.15">
      <c r="A10" s="67"/>
      <c r="B10" s="70"/>
      <c r="C10" s="63"/>
      <c r="F10" s="1" t="s">
        <v>148</v>
      </c>
      <c r="G10" s="1" t="s">
        <v>69</v>
      </c>
      <c r="H10" s="564">
        <v>41162</v>
      </c>
      <c r="I10" s="291">
        <f t="shared" si="0"/>
        <v>1.3404556396360769E-3</v>
      </c>
      <c r="J10" s="292">
        <f t="shared" si="1"/>
        <v>0</v>
      </c>
    </row>
    <row r="11" spans="1:10" ht="13.5" x14ac:dyDescent="0.15">
      <c r="A11" s="67" t="s">
        <v>156</v>
      </c>
      <c r="B11" s="70" t="s">
        <v>153</v>
      </c>
      <c r="C11" s="63">
        <f>C7*C9</f>
        <v>0</v>
      </c>
      <c r="F11" s="1" t="s">
        <v>149</v>
      </c>
      <c r="G11" s="1" t="s">
        <v>70</v>
      </c>
      <c r="H11" s="564">
        <v>0</v>
      </c>
      <c r="I11" s="291">
        <f t="shared" si="0"/>
        <v>0</v>
      </c>
      <c r="J11" s="292">
        <f t="shared" si="1"/>
        <v>0</v>
      </c>
    </row>
    <row r="12" spans="1:10" ht="13.5" x14ac:dyDescent="0.15">
      <c r="A12" s="65"/>
      <c r="B12" s="72"/>
      <c r="C12" s="73"/>
      <c r="F12" s="1" t="s">
        <v>283</v>
      </c>
      <c r="G12" s="1" t="s">
        <v>71</v>
      </c>
      <c r="H12" s="564">
        <v>32862</v>
      </c>
      <c r="I12" s="291">
        <f t="shared" si="0"/>
        <v>1.0701630928944355E-3</v>
      </c>
      <c r="J12" s="292">
        <f t="shared" si="1"/>
        <v>0</v>
      </c>
    </row>
    <row r="13" spans="1:10" ht="13.5" x14ac:dyDescent="0.15">
      <c r="F13" s="1" t="s">
        <v>150</v>
      </c>
      <c r="G13" s="1" t="s">
        <v>656</v>
      </c>
      <c r="H13" s="564">
        <v>2318</v>
      </c>
      <c r="I13" s="291">
        <f t="shared" si="0"/>
        <v>7.5486520885195709E-5</v>
      </c>
      <c r="J13" s="292">
        <f t="shared" si="1"/>
        <v>0</v>
      </c>
    </row>
    <row r="14" spans="1:10" ht="13.5" x14ac:dyDescent="0.15">
      <c r="A14" s="218"/>
      <c r="F14" s="1" t="s">
        <v>151</v>
      </c>
      <c r="G14" s="1" t="s">
        <v>72</v>
      </c>
      <c r="H14" s="564">
        <v>0</v>
      </c>
      <c r="I14" s="291">
        <f t="shared" si="0"/>
        <v>0</v>
      </c>
      <c r="J14" s="292">
        <f t="shared" si="1"/>
        <v>0</v>
      </c>
    </row>
    <row r="15" spans="1:10" ht="13.5" x14ac:dyDescent="0.15">
      <c r="A15" s="353"/>
      <c r="F15" s="1" t="s">
        <v>152</v>
      </c>
      <c r="G15" s="1" t="s">
        <v>73</v>
      </c>
      <c r="H15" s="564">
        <v>0</v>
      </c>
      <c r="I15" s="291">
        <f t="shared" si="0"/>
        <v>0</v>
      </c>
      <c r="J15" s="292">
        <f t="shared" si="1"/>
        <v>0</v>
      </c>
    </row>
    <row r="16" spans="1:10" ht="13.5" x14ac:dyDescent="0.15">
      <c r="A16" s="218"/>
      <c r="F16" s="1" t="s">
        <v>158</v>
      </c>
      <c r="G16" s="1" t="s">
        <v>74</v>
      </c>
      <c r="H16" s="564">
        <v>0</v>
      </c>
      <c r="I16" s="291">
        <f t="shared" si="0"/>
        <v>0</v>
      </c>
      <c r="J16" s="292">
        <f t="shared" si="1"/>
        <v>0</v>
      </c>
    </row>
    <row r="17" spans="6:10" ht="13.5" x14ac:dyDescent="0.15">
      <c r="F17" s="1" t="s">
        <v>159</v>
      </c>
      <c r="G17" s="1" t="s">
        <v>75</v>
      </c>
      <c r="H17" s="564">
        <v>1657</v>
      </c>
      <c r="I17" s="291">
        <f t="shared" si="0"/>
        <v>5.3960813247096332E-5</v>
      </c>
      <c r="J17" s="292">
        <f t="shared" si="1"/>
        <v>0</v>
      </c>
    </row>
    <row r="18" spans="6:10" ht="13.5" x14ac:dyDescent="0.15">
      <c r="F18" s="1" t="s">
        <v>160</v>
      </c>
      <c r="G18" s="1" t="s">
        <v>361</v>
      </c>
      <c r="H18" s="564">
        <v>88</v>
      </c>
      <c r="I18" s="291">
        <f t="shared" si="0"/>
        <v>2.8657523028029433E-6</v>
      </c>
      <c r="J18" s="292">
        <f t="shared" si="1"/>
        <v>0</v>
      </c>
    </row>
    <row r="19" spans="6:10" ht="13.5" x14ac:dyDescent="0.15">
      <c r="F19" s="1" t="s">
        <v>161</v>
      </c>
      <c r="G19" s="1" t="s">
        <v>362</v>
      </c>
      <c r="H19" s="564">
        <v>0</v>
      </c>
      <c r="I19" s="291">
        <f t="shared" si="0"/>
        <v>0</v>
      </c>
      <c r="J19" s="292">
        <f t="shared" si="1"/>
        <v>0</v>
      </c>
    </row>
    <row r="20" spans="6:10" ht="13.5" x14ac:dyDescent="0.15">
      <c r="F20" s="1" t="s">
        <v>162</v>
      </c>
      <c r="G20" s="1" t="s">
        <v>363</v>
      </c>
      <c r="H20" s="564">
        <v>1209</v>
      </c>
      <c r="I20" s="291">
        <f t="shared" si="0"/>
        <v>3.9371528796463167E-5</v>
      </c>
      <c r="J20" s="292">
        <f t="shared" si="1"/>
        <v>0</v>
      </c>
    </row>
    <row r="21" spans="6:10" ht="13.5" x14ac:dyDescent="0.15">
      <c r="F21" s="1" t="s">
        <v>163</v>
      </c>
      <c r="G21" s="1" t="s">
        <v>78</v>
      </c>
      <c r="H21" s="564">
        <v>1673</v>
      </c>
      <c r="I21" s="291">
        <f t="shared" si="0"/>
        <v>5.4481859120333233E-5</v>
      </c>
      <c r="J21" s="292">
        <f t="shared" si="1"/>
        <v>0</v>
      </c>
    </row>
    <row r="22" spans="6:10" ht="13.5" x14ac:dyDescent="0.15">
      <c r="F22" s="1" t="s">
        <v>284</v>
      </c>
      <c r="G22" s="1" t="s">
        <v>76</v>
      </c>
      <c r="H22" s="564">
        <v>13396</v>
      </c>
      <c r="I22" s="291">
        <f t="shared" si="0"/>
        <v>4.3624565736759355E-4</v>
      </c>
      <c r="J22" s="292">
        <f t="shared" si="1"/>
        <v>0</v>
      </c>
    </row>
    <row r="23" spans="6:10" ht="13.5" x14ac:dyDescent="0.15">
      <c r="F23" s="1" t="s">
        <v>164</v>
      </c>
      <c r="G23" s="1" t="s">
        <v>657</v>
      </c>
      <c r="H23" s="564">
        <v>18925</v>
      </c>
      <c r="I23" s="291">
        <f t="shared" si="0"/>
        <v>6.1629957193801935E-4</v>
      </c>
      <c r="J23" s="292">
        <f t="shared" si="1"/>
        <v>0</v>
      </c>
    </row>
    <row r="24" spans="6:10" ht="13.5" x14ac:dyDescent="0.15">
      <c r="F24" s="1" t="s">
        <v>587</v>
      </c>
      <c r="G24" s="1" t="s">
        <v>79</v>
      </c>
      <c r="H24" s="564">
        <v>0</v>
      </c>
      <c r="I24" s="291">
        <f t="shared" si="0"/>
        <v>0</v>
      </c>
      <c r="J24" s="292">
        <f t="shared" si="1"/>
        <v>0</v>
      </c>
    </row>
    <row r="25" spans="6:10" ht="13.5" x14ac:dyDescent="0.15">
      <c r="F25" s="1" t="s">
        <v>588</v>
      </c>
      <c r="G25" s="1" t="s">
        <v>1</v>
      </c>
      <c r="H25" s="564">
        <v>206444</v>
      </c>
      <c r="I25" s="291">
        <f t="shared" si="0"/>
        <v>6.7229246409073965E-3</v>
      </c>
      <c r="J25" s="292">
        <f t="shared" si="1"/>
        <v>0</v>
      </c>
    </row>
    <row r="26" spans="6:10" ht="13.5" x14ac:dyDescent="0.15">
      <c r="F26" s="1" t="s">
        <v>589</v>
      </c>
      <c r="G26" s="1" t="s">
        <v>24</v>
      </c>
      <c r="H26" s="564">
        <v>314831</v>
      </c>
      <c r="I26" s="291">
        <f t="shared" si="0"/>
        <v>1.0252587082315381E-2</v>
      </c>
      <c r="J26" s="292">
        <f t="shared" si="1"/>
        <v>0</v>
      </c>
    </row>
    <row r="27" spans="6:10" ht="13.5" x14ac:dyDescent="0.15">
      <c r="F27" s="1" t="s">
        <v>590</v>
      </c>
      <c r="G27" s="1" t="s">
        <v>80</v>
      </c>
      <c r="H27" s="564">
        <v>391260</v>
      </c>
      <c r="I27" s="291">
        <f t="shared" si="0"/>
        <v>1.2741525522666814E-2</v>
      </c>
      <c r="J27" s="292">
        <f t="shared" si="1"/>
        <v>0</v>
      </c>
    </row>
    <row r="28" spans="6:10" ht="13.5" x14ac:dyDescent="0.15">
      <c r="F28" s="1" t="s">
        <v>591</v>
      </c>
      <c r="G28" s="1" t="s">
        <v>367</v>
      </c>
      <c r="H28" s="564">
        <v>49318</v>
      </c>
      <c r="I28" s="291">
        <f t="shared" si="0"/>
        <v>1.606058773518586E-3</v>
      </c>
      <c r="J28" s="292">
        <f t="shared" si="1"/>
        <v>0</v>
      </c>
    </row>
    <row r="29" spans="6:10" ht="13.5" x14ac:dyDescent="0.15">
      <c r="F29" s="1" t="s">
        <v>592</v>
      </c>
      <c r="G29" s="1" t="s">
        <v>368</v>
      </c>
      <c r="H29" s="564">
        <v>17374</v>
      </c>
      <c r="I29" s="291">
        <f t="shared" si="0"/>
        <v>5.6579068760111747E-4</v>
      </c>
      <c r="J29" s="292">
        <f t="shared" si="1"/>
        <v>0</v>
      </c>
    </row>
    <row r="30" spans="6:10" ht="13.5" x14ac:dyDescent="0.15">
      <c r="F30" s="1" t="s">
        <v>593</v>
      </c>
      <c r="G30" s="1" t="s">
        <v>5</v>
      </c>
      <c r="H30" s="564">
        <v>37180</v>
      </c>
      <c r="I30" s="291">
        <f t="shared" si="0"/>
        <v>1.2107803479342435E-3</v>
      </c>
      <c r="J30" s="292">
        <f t="shared" si="1"/>
        <v>0</v>
      </c>
    </row>
    <row r="31" spans="6:10" ht="13.5" x14ac:dyDescent="0.15">
      <c r="F31" s="1" t="s">
        <v>594</v>
      </c>
      <c r="G31" s="1" t="s">
        <v>6</v>
      </c>
      <c r="H31" s="564">
        <v>445484</v>
      </c>
      <c r="I31" s="291">
        <f t="shared" si="0"/>
        <v>1.4507349987066664E-2</v>
      </c>
      <c r="J31" s="292">
        <f t="shared" si="1"/>
        <v>0</v>
      </c>
    </row>
    <row r="32" spans="6:10" ht="13.5" x14ac:dyDescent="0.15">
      <c r="F32" s="1" t="s">
        <v>595</v>
      </c>
      <c r="G32" s="1" t="s">
        <v>81</v>
      </c>
      <c r="H32" s="564">
        <v>1537964</v>
      </c>
      <c r="I32" s="291">
        <f t="shared" si="0"/>
        <v>5.0084362211682117E-2</v>
      </c>
      <c r="J32" s="292">
        <f t="shared" si="1"/>
        <v>0</v>
      </c>
    </row>
    <row r="33" spans="6:10" ht="13.5" x14ac:dyDescent="0.15">
      <c r="F33" s="1" t="s">
        <v>596</v>
      </c>
      <c r="G33" s="1" t="s">
        <v>419</v>
      </c>
      <c r="H33" s="564">
        <v>1545148</v>
      </c>
      <c r="I33" s="291">
        <f t="shared" si="0"/>
        <v>5.0318311808765483E-2</v>
      </c>
      <c r="J33" s="292">
        <f t="shared" si="1"/>
        <v>0</v>
      </c>
    </row>
    <row r="34" spans="6:10" ht="13.5" x14ac:dyDescent="0.15">
      <c r="F34" s="1" t="s">
        <v>597</v>
      </c>
      <c r="G34" s="1" t="s">
        <v>82</v>
      </c>
      <c r="H34" s="564">
        <v>1709332</v>
      </c>
      <c r="I34" s="291">
        <f t="shared" si="0"/>
        <v>5.5665024036985922E-2</v>
      </c>
      <c r="J34" s="292">
        <f t="shared" si="1"/>
        <v>0</v>
      </c>
    </row>
    <row r="35" spans="6:10" ht="13.5" x14ac:dyDescent="0.15">
      <c r="F35" s="1" t="s">
        <v>598</v>
      </c>
      <c r="G35" s="1" t="s">
        <v>7</v>
      </c>
      <c r="H35" s="564">
        <v>0</v>
      </c>
      <c r="I35" s="291">
        <f t="shared" si="0"/>
        <v>0</v>
      </c>
      <c r="J35" s="292">
        <f t="shared" si="1"/>
        <v>0</v>
      </c>
    </row>
    <row r="36" spans="6:10" ht="13.5" x14ac:dyDescent="0.15">
      <c r="F36" s="1" t="s">
        <v>599</v>
      </c>
      <c r="G36" s="1" t="s">
        <v>83</v>
      </c>
      <c r="H36" s="564">
        <v>96814</v>
      </c>
      <c r="I36" s="291">
        <f t="shared" si="0"/>
        <v>3.1527834482223201E-3</v>
      </c>
      <c r="J36" s="292">
        <f t="shared" si="1"/>
        <v>0</v>
      </c>
    </row>
    <row r="37" spans="6:10" ht="13.5" x14ac:dyDescent="0.15">
      <c r="F37" s="1" t="s">
        <v>600</v>
      </c>
      <c r="G37" s="1" t="s">
        <v>381</v>
      </c>
      <c r="H37" s="564">
        <v>6150</v>
      </c>
      <c r="I37" s="291">
        <f t="shared" si="0"/>
        <v>2.0027700752543297E-4</v>
      </c>
      <c r="J37" s="292">
        <f t="shared" si="1"/>
        <v>0</v>
      </c>
    </row>
    <row r="38" spans="6:10" ht="13.5" x14ac:dyDescent="0.15">
      <c r="F38" s="1" t="s">
        <v>601</v>
      </c>
      <c r="G38" s="1" t="s">
        <v>658</v>
      </c>
      <c r="H38" s="564">
        <v>126495</v>
      </c>
      <c r="I38" s="291">
        <f t="shared" si="0"/>
        <v>4.1193561084438444E-3</v>
      </c>
      <c r="J38" s="292">
        <f t="shared" si="1"/>
        <v>0</v>
      </c>
    </row>
    <row r="39" spans="6:10" ht="13.5" x14ac:dyDescent="0.15">
      <c r="F39" s="1" t="s">
        <v>602</v>
      </c>
      <c r="G39" s="1" t="s">
        <v>84</v>
      </c>
      <c r="H39" s="564">
        <v>3831163</v>
      </c>
      <c r="I39" s="291">
        <f t="shared" si="0"/>
        <v>0.12476322942799356</v>
      </c>
      <c r="J39" s="292">
        <f t="shared" si="1"/>
        <v>0</v>
      </c>
    </row>
    <row r="40" spans="6:10" ht="13.5" x14ac:dyDescent="0.15">
      <c r="F40" s="1" t="s">
        <v>603</v>
      </c>
      <c r="G40" s="1" t="s">
        <v>85</v>
      </c>
      <c r="H40" s="564">
        <v>20264</v>
      </c>
      <c r="I40" s="291">
        <f t="shared" si="0"/>
        <v>6.5990459845453235E-4</v>
      </c>
      <c r="J40" s="292">
        <f t="shared" si="1"/>
        <v>0</v>
      </c>
    </row>
    <row r="41" spans="6:10" ht="13.5" x14ac:dyDescent="0.15">
      <c r="F41" s="1" t="s">
        <v>604</v>
      </c>
      <c r="G41" s="1" t="s">
        <v>9</v>
      </c>
      <c r="H41" s="564">
        <v>155881</v>
      </c>
      <c r="I41" s="291">
        <f t="shared" si="0"/>
        <v>5.0763219853775642E-3</v>
      </c>
      <c r="J41" s="292">
        <f t="shared" si="1"/>
        <v>0</v>
      </c>
    </row>
    <row r="42" spans="6:10" ht="13.5" x14ac:dyDescent="0.15">
      <c r="F42" s="1" t="s">
        <v>605</v>
      </c>
      <c r="G42" s="1" t="s">
        <v>8</v>
      </c>
      <c r="H42" s="564">
        <v>3080</v>
      </c>
      <c r="I42" s="291">
        <f t="shared" si="0"/>
        <v>1.0030133059810303E-4</v>
      </c>
      <c r="J42" s="292">
        <f t="shared" si="1"/>
        <v>0</v>
      </c>
    </row>
    <row r="43" spans="6:10" ht="13.5" x14ac:dyDescent="0.15">
      <c r="F43" s="1" t="s">
        <v>606</v>
      </c>
      <c r="G43" s="1" t="s">
        <v>1960</v>
      </c>
      <c r="H43" s="565">
        <v>0</v>
      </c>
      <c r="I43" s="291">
        <f t="shared" si="0"/>
        <v>0</v>
      </c>
      <c r="J43" s="216">
        <f t="shared" si="1"/>
        <v>0</v>
      </c>
    </row>
    <row r="44" spans="6:10" ht="13.5" x14ac:dyDescent="0.15">
      <c r="F44" s="1" t="s">
        <v>607</v>
      </c>
      <c r="G44" s="1" t="s">
        <v>1961</v>
      </c>
      <c r="H44" s="565">
        <v>10615034</v>
      </c>
      <c r="I44" s="291">
        <f t="shared" si="0"/>
        <v>0.34568247874808566</v>
      </c>
      <c r="J44" s="216">
        <f t="shared" si="1"/>
        <v>0</v>
      </c>
    </row>
    <row r="45" spans="6:10" ht="13.5" x14ac:dyDescent="0.15">
      <c r="F45" s="1" t="s">
        <v>608</v>
      </c>
      <c r="G45" s="1" t="s">
        <v>10</v>
      </c>
      <c r="H45" s="564">
        <v>10615034</v>
      </c>
      <c r="I45" s="291">
        <f t="shared" si="0"/>
        <v>0.34568247874808566</v>
      </c>
      <c r="J45" s="216">
        <f t="shared" si="1"/>
        <v>0</v>
      </c>
    </row>
    <row r="46" spans="6:10" ht="13.5" x14ac:dyDescent="0.15">
      <c r="F46" s="1" t="s">
        <v>609</v>
      </c>
      <c r="G46" s="1" t="s">
        <v>13</v>
      </c>
      <c r="H46" s="564">
        <v>996703</v>
      </c>
      <c r="I46" s="291">
        <f t="shared" si="0"/>
        <v>3.2457999062052295E-2</v>
      </c>
      <c r="J46" s="216">
        <f t="shared" si="1"/>
        <v>0</v>
      </c>
    </row>
    <row r="47" spans="6:10" ht="13.5" x14ac:dyDescent="0.15">
      <c r="F47" s="1" t="s">
        <v>610</v>
      </c>
      <c r="G47" s="1" t="s">
        <v>14</v>
      </c>
      <c r="H47" s="564">
        <v>14413446</v>
      </c>
      <c r="I47" s="291">
        <f t="shared" si="0"/>
        <v>0.46937915983893042</v>
      </c>
      <c r="J47" s="216">
        <f t="shared" si="1"/>
        <v>0</v>
      </c>
    </row>
    <row r="48" spans="6:10" ht="13.5" x14ac:dyDescent="0.15">
      <c r="F48" s="1" t="s">
        <v>611</v>
      </c>
      <c r="G48" s="1" t="s">
        <v>15</v>
      </c>
      <c r="H48" s="564">
        <v>0</v>
      </c>
      <c r="I48" s="291">
        <f t="shared" si="0"/>
        <v>0</v>
      </c>
      <c r="J48" s="216">
        <f t="shared" si="1"/>
        <v>0</v>
      </c>
    </row>
    <row r="49" spans="6:10" ht="13.5" x14ac:dyDescent="0.15">
      <c r="F49" s="1" t="s">
        <v>612</v>
      </c>
      <c r="G49" s="1" t="s">
        <v>16</v>
      </c>
      <c r="H49" s="564">
        <v>3409383</v>
      </c>
      <c r="I49" s="291">
        <f t="shared" si="0"/>
        <v>0.11102780890212736</v>
      </c>
      <c r="J49" s="216">
        <f t="shared" si="1"/>
        <v>0</v>
      </c>
    </row>
    <row r="50" spans="6:10" ht="13.5" x14ac:dyDescent="0.15">
      <c r="F50" s="1" t="s">
        <v>613</v>
      </c>
      <c r="G50" s="1" t="s">
        <v>395</v>
      </c>
      <c r="H50" s="564">
        <v>1272903</v>
      </c>
      <c r="I50" s="291">
        <f t="shared" si="0"/>
        <v>4.1452553448804261E-2</v>
      </c>
      <c r="J50" s="216">
        <f t="shared" si="1"/>
        <v>0</v>
      </c>
    </row>
    <row r="51" spans="6:10" ht="13.5" x14ac:dyDescent="0.15">
      <c r="F51" s="1" t="s">
        <v>614</v>
      </c>
      <c r="G51" s="1" t="s">
        <v>17</v>
      </c>
      <c r="H51" s="564">
        <v>0</v>
      </c>
      <c r="I51" s="291">
        <f t="shared" si="0"/>
        <v>0</v>
      </c>
      <c r="J51" s="216">
        <f t="shared" si="1"/>
        <v>0</v>
      </c>
    </row>
    <row r="52" spans="6:10" ht="13.5" x14ac:dyDescent="0.15">
      <c r="F52" s="1" t="s">
        <v>615</v>
      </c>
      <c r="G52" s="1" t="s">
        <v>18</v>
      </c>
      <c r="H52" s="564">
        <v>20092435</v>
      </c>
      <c r="I52" s="291">
        <f t="shared" si="0"/>
        <v>0.65431752125191434</v>
      </c>
      <c r="J52" s="216">
        <f t="shared" si="1"/>
        <v>0</v>
      </c>
    </row>
    <row r="53" spans="6:10" ht="13.5" x14ac:dyDescent="0.15">
      <c r="F53" s="1" t="s">
        <v>616</v>
      </c>
      <c r="G53" s="1" t="s">
        <v>136</v>
      </c>
      <c r="H53" s="564">
        <v>30707469</v>
      </c>
      <c r="I53" s="291">
        <f t="shared" si="0"/>
        <v>1</v>
      </c>
      <c r="J53" s="216">
        <f t="shared" si="1"/>
        <v>0</v>
      </c>
    </row>
  </sheetData>
  <phoneticPr fontId="3"/>
  <pageMargins left="0.75" right="0.75" top="1" bottom="1" header="0.51200000000000001" footer="0.51200000000000001"/>
  <pageSetup paperSize="9" orientation="portrait" verticalDpi="12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X62"/>
  <sheetViews>
    <sheetView workbookViewId="0">
      <pane xSplit="3" ySplit="5" topLeftCell="D6" activePane="bottomRight" state="frozen"/>
      <selection activeCell="I13" sqref="I13"/>
      <selection pane="topRight" activeCell="I13" sqref="I13"/>
      <selection pane="bottomLeft" activeCell="I13" sqref="I13"/>
      <selection pane="bottomRight" activeCell="V44" sqref="V44"/>
    </sheetView>
  </sheetViews>
  <sheetFormatPr defaultRowHeight="12" x14ac:dyDescent="0.15"/>
  <cols>
    <col min="1" max="1" width="10.28515625" customWidth="1"/>
    <col min="2" max="2" width="4.140625" customWidth="1"/>
    <col min="3" max="3" width="19.140625" customWidth="1"/>
    <col min="10" max="10" width="11.7109375" customWidth="1"/>
    <col min="11" max="11" width="11.42578125" customWidth="1"/>
  </cols>
  <sheetData>
    <row r="4" spans="1:24" x14ac:dyDescent="0.15">
      <c r="D4" t="s">
        <v>91</v>
      </c>
      <c r="E4" t="s">
        <v>92</v>
      </c>
      <c r="I4" t="s">
        <v>138</v>
      </c>
      <c r="O4" t="s">
        <v>139</v>
      </c>
      <c r="S4" t="s">
        <v>140</v>
      </c>
    </row>
    <row r="5" spans="1:24" x14ac:dyDescent="0.15">
      <c r="A5" t="s">
        <v>64</v>
      </c>
      <c r="B5" t="s">
        <v>420</v>
      </c>
      <c r="E5" t="s">
        <v>89</v>
      </c>
      <c r="F5" t="s">
        <v>135</v>
      </c>
      <c r="G5" t="s">
        <v>137</v>
      </c>
      <c r="H5" t="s">
        <v>183</v>
      </c>
      <c r="J5" t="s">
        <v>89</v>
      </c>
      <c r="K5" t="s">
        <v>93</v>
      </c>
      <c r="L5" t="s">
        <v>135</v>
      </c>
      <c r="M5" t="s">
        <v>137</v>
      </c>
      <c r="N5" t="s">
        <v>183</v>
      </c>
      <c r="O5" t="s">
        <v>93</v>
      </c>
      <c r="P5" t="s">
        <v>135</v>
      </c>
      <c r="Q5" t="s">
        <v>137</v>
      </c>
      <c r="R5" t="s">
        <v>183</v>
      </c>
      <c r="S5" t="s">
        <v>91</v>
      </c>
      <c r="T5" t="s">
        <v>89</v>
      </c>
      <c r="U5" t="s">
        <v>93</v>
      </c>
      <c r="V5" t="s">
        <v>135</v>
      </c>
      <c r="W5" t="s">
        <v>137</v>
      </c>
      <c r="X5" t="s">
        <v>183</v>
      </c>
    </row>
    <row r="6" spans="1:24" x14ac:dyDescent="0.15">
      <c r="A6" s="225" t="s">
        <v>55</v>
      </c>
      <c r="B6" t="s">
        <v>55</v>
      </c>
      <c r="C6" t="s">
        <v>655</v>
      </c>
      <c r="D6" s="2"/>
      <c r="E6" s="2"/>
      <c r="F6" s="216"/>
      <c r="G6" s="216"/>
      <c r="H6">
        <f>ROUND(E6*H27雇用表!O6,0)</f>
        <v>0</v>
      </c>
      <c r="I6" s="216">
        <f>H27業務ｺﾝﾊﾞｰﾀ!J6</f>
        <v>0</v>
      </c>
      <c r="J6" s="216">
        <f>I6*H27係数一覧!E6</f>
        <v>0</v>
      </c>
      <c r="K6" s="216">
        <f t="array" ref="K6:K42">MMULT(H27逆行列!C5:AM41,H27業務計算!J6:J42)</f>
        <v>0</v>
      </c>
      <c r="L6" s="216">
        <f>K6*H27係数一覧!D6</f>
        <v>0</v>
      </c>
      <c r="M6" s="216">
        <f>K6*H27係数一覧!C6</f>
        <v>0</v>
      </c>
      <c r="N6" s="216">
        <f>K6*H27雇用表!O6</f>
        <v>0</v>
      </c>
      <c r="O6" s="216">
        <f>E6+K6</f>
        <v>0</v>
      </c>
      <c r="P6" s="216">
        <f t="shared" ref="P6:R21" si="0">F6+L6</f>
        <v>0</v>
      </c>
      <c r="Q6" s="216">
        <f t="shared" si="0"/>
        <v>0</v>
      </c>
      <c r="R6" s="216">
        <f t="shared" si="0"/>
        <v>0</v>
      </c>
      <c r="S6" s="216">
        <f>S$44*H27係数一覧!H6</f>
        <v>0</v>
      </c>
      <c r="T6" s="216">
        <f>S6*H27係数一覧!E6</f>
        <v>0</v>
      </c>
      <c r="U6" s="216">
        <f t="array" ref="U6:U42">MMULT(H27逆行列!C5:AM41,T6:T42)</f>
        <v>0</v>
      </c>
      <c r="V6" s="216">
        <f>U6*H27係数一覧!D6</f>
        <v>0</v>
      </c>
      <c r="W6" s="216">
        <f>U6*H27係数一覧!C6</f>
        <v>0</v>
      </c>
      <c r="X6" s="216">
        <f>U6*H27雇用表!O6</f>
        <v>0</v>
      </c>
    </row>
    <row r="7" spans="1:24" x14ac:dyDescent="0.15">
      <c r="A7" s="225" t="s">
        <v>56</v>
      </c>
      <c r="B7" t="s">
        <v>60</v>
      </c>
      <c r="C7" t="s">
        <v>66</v>
      </c>
      <c r="D7" s="2"/>
      <c r="E7" s="2"/>
      <c r="F7" s="216"/>
      <c r="G7" s="216"/>
      <c r="H7">
        <f>ROUND(E7*H27雇用表!O7,0)</f>
        <v>0</v>
      </c>
      <c r="I7" s="216">
        <f>H27業務ｺﾝﾊﾞｰﾀ!J7</f>
        <v>0</v>
      </c>
      <c r="J7" s="216">
        <f>I7*H27係数一覧!E7</f>
        <v>0</v>
      </c>
      <c r="K7" s="216">
        <v>0</v>
      </c>
      <c r="L7" s="216">
        <f>K7*H27係数一覧!D7</f>
        <v>0</v>
      </c>
      <c r="M7" s="216">
        <f>K7*H27係数一覧!C7</f>
        <v>0</v>
      </c>
      <c r="N7" s="216">
        <f>K7*H27雇用表!O7</f>
        <v>0</v>
      </c>
      <c r="O7" s="216">
        <f t="shared" ref="O7:O43" si="1">E7+K7</f>
        <v>0</v>
      </c>
      <c r="P7" s="216">
        <f t="shared" si="0"/>
        <v>0</v>
      </c>
      <c r="Q7" s="216">
        <f t="shared" si="0"/>
        <v>0</v>
      </c>
      <c r="R7" s="216">
        <f t="shared" si="0"/>
        <v>0</v>
      </c>
      <c r="S7" s="216">
        <f>S$44*H27係数一覧!H7</f>
        <v>0</v>
      </c>
      <c r="T7" s="216">
        <f>S7*H27係数一覧!E7</f>
        <v>0</v>
      </c>
      <c r="U7" s="216">
        <v>0</v>
      </c>
      <c r="V7" s="216">
        <f>U7*H27係数一覧!D7</f>
        <v>0</v>
      </c>
      <c r="W7" s="216">
        <f>U7*H27係数一覧!C7</f>
        <v>0</v>
      </c>
      <c r="X7" s="216">
        <f>U7*H27雇用表!O7</f>
        <v>0</v>
      </c>
    </row>
    <row r="8" spans="1:24" x14ac:dyDescent="0.15">
      <c r="A8" s="225" t="s">
        <v>57</v>
      </c>
      <c r="B8" t="s">
        <v>35</v>
      </c>
      <c r="C8" t="s">
        <v>67</v>
      </c>
      <c r="D8" s="2"/>
      <c r="E8" s="2"/>
      <c r="F8" s="216"/>
      <c r="G8" s="216"/>
      <c r="H8">
        <f>ROUND(E8*H27雇用表!O8,0)</f>
        <v>0</v>
      </c>
      <c r="I8" s="216">
        <f>H27業務ｺﾝﾊﾞｰﾀ!J8</f>
        <v>0</v>
      </c>
      <c r="J8" s="216">
        <f>I8*H27係数一覧!E8</f>
        <v>0</v>
      </c>
      <c r="K8" s="216">
        <v>0</v>
      </c>
      <c r="L8" s="216">
        <f>K8*H27係数一覧!D8</f>
        <v>0</v>
      </c>
      <c r="M8" s="216">
        <f>K8*H27係数一覧!C8</f>
        <v>0</v>
      </c>
      <c r="N8" s="216">
        <f>K8*H27雇用表!O8</f>
        <v>0</v>
      </c>
      <c r="O8" s="216">
        <f t="shared" si="1"/>
        <v>0</v>
      </c>
      <c r="P8" s="216">
        <f t="shared" si="0"/>
        <v>0</v>
      </c>
      <c r="Q8" s="216">
        <f t="shared" si="0"/>
        <v>0</v>
      </c>
      <c r="R8" s="216">
        <f t="shared" si="0"/>
        <v>0</v>
      </c>
      <c r="S8" s="216">
        <f>S$44*H27係数一覧!H8</f>
        <v>0</v>
      </c>
      <c r="T8" s="216">
        <f>S8*H27係数一覧!E8</f>
        <v>0</v>
      </c>
      <c r="U8" s="216">
        <v>0</v>
      </c>
      <c r="V8" s="216">
        <f>U8*H27係数一覧!D8</f>
        <v>0</v>
      </c>
      <c r="W8" s="216">
        <f>U8*H27係数一覧!C8</f>
        <v>0</v>
      </c>
      <c r="X8" s="216">
        <f>U8*H27雇用表!O8</f>
        <v>0</v>
      </c>
    </row>
    <row r="9" spans="1:24" x14ac:dyDescent="0.15">
      <c r="A9" s="225" t="s">
        <v>57</v>
      </c>
      <c r="B9" t="s">
        <v>38</v>
      </c>
      <c r="C9" t="s">
        <v>68</v>
      </c>
      <c r="D9" s="2"/>
      <c r="E9" s="2"/>
      <c r="F9" s="216"/>
      <c r="G9" s="216"/>
      <c r="H9">
        <f>ROUND(E9*H27雇用表!O9,0)</f>
        <v>0</v>
      </c>
      <c r="I9" s="216">
        <f>H27業務ｺﾝﾊﾞｰﾀ!J9</f>
        <v>0</v>
      </c>
      <c r="J9" s="216">
        <f>I9*H27係数一覧!E9</f>
        <v>0</v>
      </c>
      <c r="K9" s="216">
        <v>0</v>
      </c>
      <c r="L9" s="216">
        <f>K9*H27係数一覧!D9</f>
        <v>0</v>
      </c>
      <c r="M9" s="216">
        <f>K9*H27係数一覧!C9</f>
        <v>0</v>
      </c>
      <c r="N9" s="216">
        <f>K9*H27雇用表!O9</f>
        <v>0</v>
      </c>
      <c r="O9" s="216">
        <f t="shared" si="1"/>
        <v>0</v>
      </c>
      <c r="P9" s="216">
        <f t="shared" si="0"/>
        <v>0</v>
      </c>
      <c r="Q9" s="216">
        <f t="shared" si="0"/>
        <v>0</v>
      </c>
      <c r="R9" s="216">
        <f t="shared" si="0"/>
        <v>0</v>
      </c>
      <c r="S9" s="216">
        <f>S$44*H27係数一覧!H9</f>
        <v>0</v>
      </c>
      <c r="T9" s="216">
        <f>S9*H27係数一覧!E9</f>
        <v>0</v>
      </c>
      <c r="U9" s="216">
        <v>0</v>
      </c>
      <c r="V9" s="216">
        <f>U9*H27係数一覧!D9</f>
        <v>0</v>
      </c>
      <c r="W9" s="216">
        <f>U9*H27係数一覧!C9</f>
        <v>0</v>
      </c>
      <c r="X9" s="216">
        <f>U9*H27雇用表!O9</f>
        <v>0</v>
      </c>
    </row>
    <row r="10" spans="1:24" x14ac:dyDescent="0.15">
      <c r="A10" s="225" t="s">
        <v>57</v>
      </c>
      <c r="B10" t="s">
        <v>39</v>
      </c>
      <c r="C10" t="s">
        <v>69</v>
      </c>
      <c r="D10" s="2"/>
      <c r="E10" s="2"/>
      <c r="F10" s="216"/>
      <c r="G10" s="216"/>
      <c r="H10">
        <f>ROUND(E10*H27雇用表!O10,0)</f>
        <v>0</v>
      </c>
      <c r="I10" s="216">
        <f>H27業務ｺﾝﾊﾞｰﾀ!J10</f>
        <v>0</v>
      </c>
      <c r="J10" s="216">
        <f>I10*H27係数一覧!E10</f>
        <v>0</v>
      </c>
      <c r="K10" s="216">
        <v>0</v>
      </c>
      <c r="L10" s="216">
        <f>K10*H27係数一覧!D10</f>
        <v>0</v>
      </c>
      <c r="M10" s="216">
        <f>K10*H27係数一覧!C10</f>
        <v>0</v>
      </c>
      <c r="N10" s="216">
        <f>K10*H27雇用表!O10</f>
        <v>0</v>
      </c>
      <c r="O10" s="216">
        <f t="shared" si="1"/>
        <v>0</v>
      </c>
      <c r="P10" s="216">
        <f t="shared" si="0"/>
        <v>0</v>
      </c>
      <c r="Q10" s="216">
        <f t="shared" si="0"/>
        <v>0</v>
      </c>
      <c r="R10" s="216">
        <f t="shared" si="0"/>
        <v>0</v>
      </c>
      <c r="S10" s="216">
        <f>S$44*H27係数一覧!H10</f>
        <v>0</v>
      </c>
      <c r="T10" s="216">
        <f>S10*H27係数一覧!E10</f>
        <v>0</v>
      </c>
      <c r="U10" s="216">
        <v>0</v>
      </c>
      <c r="V10" s="216">
        <f>U10*H27係数一覧!D10</f>
        <v>0</v>
      </c>
      <c r="W10" s="216">
        <f>U10*H27係数一覧!C10</f>
        <v>0</v>
      </c>
      <c r="X10" s="216">
        <f>U10*H27雇用表!O10</f>
        <v>0</v>
      </c>
    </row>
    <row r="11" spans="1:24" x14ac:dyDescent="0.15">
      <c r="A11" s="225" t="s">
        <v>57</v>
      </c>
      <c r="B11" t="s">
        <v>40</v>
      </c>
      <c r="C11" t="s">
        <v>70</v>
      </c>
      <c r="D11" s="2"/>
      <c r="E11" s="2"/>
      <c r="F11" s="216"/>
      <c r="G11" s="216"/>
      <c r="H11">
        <f>ROUND(E11*H27雇用表!O11,0)</f>
        <v>0</v>
      </c>
      <c r="I11" s="216">
        <f>H27業務ｺﾝﾊﾞｰﾀ!J11</f>
        <v>0</v>
      </c>
      <c r="J11" s="216">
        <f>I11*H27係数一覧!E11</f>
        <v>0</v>
      </c>
      <c r="K11" s="216">
        <v>0</v>
      </c>
      <c r="L11" s="216">
        <f>K11*H27係数一覧!D11</f>
        <v>0</v>
      </c>
      <c r="M11" s="216">
        <f>K11*H27係数一覧!C11</f>
        <v>0</v>
      </c>
      <c r="N11" s="216">
        <f>K11*H27雇用表!O11</f>
        <v>0</v>
      </c>
      <c r="O11" s="216">
        <f t="shared" si="1"/>
        <v>0</v>
      </c>
      <c r="P11" s="216">
        <f t="shared" si="0"/>
        <v>0</v>
      </c>
      <c r="Q11" s="216">
        <f t="shared" si="0"/>
        <v>0</v>
      </c>
      <c r="R11" s="216">
        <f t="shared" si="0"/>
        <v>0</v>
      </c>
      <c r="S11" s="216">
        <f>S$44*H27係数一覧!H11</f>
        <v>0</v>
      </c>
      <c r="T11" s="216">
        <f>S11*H27係数一覧!E11</f>
        <v>0</v>
      </c>
      <c r="U11" s="216">
        <v>0</v>
      </c>
      <c r="V11" s="216">
        <f>U11*H27係数一覧!D11</f>
        <v>0</v>
      </c>
      <c r="W11" s="216">
        <f>U11*H27係数一覧!C11</f>
        <v>0</v>
      </c>
      <c r="X11" s="216">
        <f>U11*H27雇用表!O11</f>
        <v>0</v>
      </c>
    </row>
    <row r="12" spans="1:24" x14ac:dyDescent="0.15">
      <c r="A12" s="225" t="s">
        <v>57</v>
      </c>
      <c r="B12" t="s">
        <v>41</v>
      </c>
      <c r="C12" t="s">
        <v>71</v>
      </c>
      <c r="D12" s="2"/>
      <c r="E12" s="2"/>
      <c r="F12" s="216"/>
      <c r="G12" s="216"/>
      <c r="H12">
        <f>ROUND(E12*H27雇用表!O12,0)</f>
        <v>0</v>
      </c>
      <c r="I12" s="216">
        <f>H27業務ｺﾝﾊﾞｰﾀ!J12</f>
        <v>0</v>
      </c>
      <c r="J12" s="216">
        <f>I12*H27係数一覧!E12</f>
        <v>0</v>
      </c>
      <c r="K12" s="216">
        <v>0</v>
      </c>
      <c r="L12" s="216">
        <f>K12*H27係数一覧!D12</f>
        <v>0</v>
      </c>
      <c r="M12" s="216">
        <f>K12*H27係数一覧!C12</f>
        <v>0</v>
      </c>
      <c r="N12" s="216">
        <f>K12*H27雇用表!O12</f>
        <v>0</v>
      </c>
      <c r="O12" s="216">
        <f t="shared" si="1"/>
        <v>0</v>
      </c>
      <c r="P12" s="216">
        <f t="shared" si="0"/>
        <v>0</v>
      </c>
      <c r="Q12" s="216">
        <f t="shared" si="0"/>
        <v>0</v>
      </c>
      <c r="R12" s="216">
        <f t="shared" si="0"/>
        <v>0</v>
      </c>
      <c r="S12" s="216">
        <f>S$44*H27係数一覧!H12</f>
        <v>0</v>
      </c>
      <c r="T12" s="216">
        <f>S12*H27係数一覧!E12</f>
        <v>0</v>
      </c>
      <c r="U12" s="216">
        <v>0</v>
      </c>
      <c r="V12" s="216">
        <f>U12*H27係数一覧!D12</f>
        <v>0</v>
      </c>
      <c r="W12" s="216">
        <f>U12*H27係数一覧!C12</f>
        <v>0</v>
      </c>
      <c r="X12" s="216">
        <f>U12*H27雇用表!O12</f>
        <v>0</v>
      </c>
    </row>
    <row r="13" spans="1:24" x14ac:dyDescent="0.15">
      <c r="A13" s="225" t="s">
        <v>57</v>
      </c>
      <c r="B13" t="s">
        <v>42</v>
      </c>
      <c r="C13" t="s">
        <v>656</v>
      </c>
      <c r="D13" s="2"/>
      <c r="E13" s="2"/>
      <c r="F13" s="216"/>
      <c r="G13" s="216"/>
      <c r="H13">
        <f>ROUND(E13*H27雇用表!O13,0)</f>
        <v>0</v>
      </c>
      <c r="I13" s="216">
        <f>H27業務ｺﾝﾊﾞｰﾀ!J13</f>
        <v>0</v>
      </c>
      <c r="J13" s="216">
        <f>I13*H27係数一覧!E13</f>
        <v>0</v>
      </c>
      <c r="K13" s="216">
        <v>0</v>
      </c>
      <c r="L13" s="216">
        <f>K13*H27係数一覧!D13</f>
        <v>0</v>
      </c>
      <c r="M13" s="216">
        <f>K13*H27係数一覧!C13</f>
        <v>0</v>
      </c>
      <c r="N13" s="216">
        <f>K13*H27雇用表!O13</f>
        <v>0</v>
      </c>
      <c r="O13" s="216">
        <f t="shared" si="1"/>
        <v>0</v>
      </c>
      <c r="P13" s="216">
        <f t="shared" si="0"/>
        <v>0</v>
      </c>
      <c r="Q13" s="216">
        <f t="shared" si="0"/>
        <v>0</v>
      </c>
      <c r="R13" s="216">
        <f t="shared" si="0"/>
        <v>0</v>
      </c>
      <c r="S13" s="216">
        <f>S$44*H27係数一覧!H13</f>
        <v>0</v>
      </c>
      <c r="T13" s="216">
        <f>S13*H27係数一覧!E13</f>
        <v>0</v>
      </c>
      <c r="U13" s="216">
        <v>0</v>
      </c>
      <c r="V13" s="216">
        <f>U13*H27係数一覧!D13</f>
        <v>0</v>
      </c>
      <c r="W13" s="216">
        <f>U13*H27係数一覧!C13</f>
        <v>0</v>
      </c>
      <c r="X13" s="216">
        <f>U13*H27雇用表!O13</f>
        <v>0</v>
      </c>
    </row>
    <row r="14" spans="1:24" x14ac:dyDescent="0.15">
      <c r="A14" s="225" t="s">
        <v>57</v>
      </c>
      <c r="B14" t="s">
        <v>43</v>
      </c>
      <c r="C14" t="s">
        <v>72</v>
      </c>
      <c r="D14" s="2"/>
      <c r="E14" s="2"/>
      <c r="F14" s="216"/>
      <c r="G14" s="216"/>
      <c r="H14">
        <f>ROUND(E14*H27雇用表!O14,0)</f>
        <v>0</v>
      </c>
      <c r="I14" s="216">
        <f>H27業務ｺﾝﾊﾞｰﾀ!J14</f>
        <v>0</v>
      </c>
      <c r="J14" s="216">
        <f>I14*H27係数一覧!E14</f>
        <v>0</v>
      </c>
      <c r="K14" s="216">
        <v>0</v>
      </c>
      <c r="L14" s="216">
        <f>K14*H27係数一覧!D14</f>
        <v>0</v>
      </c>
      <c r="M14" s="216">
        <f>K14*H27係数一覧!C14</f>
        <v>0</v>
      </c>
      <c r="N14" s="216">
        <f>K14*H27雇用表!O14</f>
        <v>0</v>
      </c>
      <c r="O14" s="216">
        <f t="shared" si="1"/>
        <v>0</v>
      </c>
      <c r="P14" s="216">
        <f t="shared" si="0"/>
        <v>0</v>
      </c>
      <c r="Q14" s="216">
        <f t="shared" si="0"/>
        <v>0</v>
      </c>
      <c r="R14" s="216">
        <f t="shared" si="0"/>
        <v>0</v>
      </c>
      <c r="S14" s="216">
        <f>S$44*H27係数一覧!H14</f>
        <v>0</v>
      </c>
      <c r="T14" s="216">
        <f>S14*H27係数一覧!E14</f>
        <v>0</v>
      </c>
      <c r="U14" s="216">
        <v>0</v>
      </c>
      <c r="V14" s="216">
        <f>U14*H27係数一覧!D14</f>
        <v>0</v>
      </c>
      <c r="W14" s="216">
        <f>U14*H27係数一覧!C14</f>
        <v>0</v>
      </c>
      <c r="X14" s="216">
        <f>U14*H27雇用表!O14</f>
        <v>0</v>
      </c>
    </row>
    <row r="15" spans="1:24" x14ac:dyDescent="0.15">
      <c r="A15" s="225" t="s">
        <v>57</v>
      </c>
      <c r="B15" t="s">
        <v>44</v>
      </c>
      <c r="C15" t="s">
        <v>73</v>
      </c>
      <c r="D15" s="2"/>
      <c r="E15" s="2"/>
      <c r="F15" s="216"/>
      <c r="G15" s="216"/>
      <c r="H15">
        <f>ROUND(E15*H27雇用表!O15,0)</f>
        <v>0</v>
      </c>
      <c r="I15" s="216">
        <f>H27業務ｺﾝﾊﾞｰﾀ!J15</f>
        <v>0</v>
      </c>
      <c r="J15" s="216">
        <f>I15*H27係数一覧!E15</f>
        <v>0</v>
      </c>
      <c r="K15" s="216">
        <v>0</v>
      </c>
      <c r="L15" s="216">
        <f>K15*H27係数一覧!D15</f>
        <v>0</v>
      </c>
      <c r="M15" s="216">
        <f>K15*H27係数一覧!C15</f>
        <v>0</v>
      </c>
      <c r="N15" s="216">
        <f>K15*H27雇用表!O15</f>
        <v>0</v>
      </c>
      <c r="O15" s="216">
        <f t="shared" si="1"/>
        <v>0</v>
      </c>
      <c r="P15" s="216">
        <f t="shared" si="0"/>
        <v>0</v>
      </c>
      <c r="Q15" s="216">
        <f t="shared" si="0"/>
        <v>0</v>
      </c>
      <c r="R15" s="216">
        <f t="shared" si="0"/>
        <v>0</v>
      </c>
      <c r="S15" s="216">
        <f>S$44*H27係数一覧!H15</f>
        <v>0</v>
      </c>
      <c r="T15" s="216">
        <f>S15*H27係数一覧!E15</f>
        <v>0</v>
      </c>
      <c r="U15" s="216">
        <v>0</v>
      </c>
      <c r="V15" s="216">
        <f>U15*H27係数一覧!D15</f>
        <v>0</v>
      </c>
      <c r="W15" s="216">
        <f>U15*H27係数一覧!C15</f>
        <v>0</v>
      </c>
      <c r="X15" s="216">
        <f>U15*H27雇用表!O15</f>
        <v>0</v>
      </c>
    </row>
    <row r="16" spans="1:24" x14ac:dyDescent="0.15">
      <c r="A16" s="225" t="s">
        <v>57</v>
      </c>
      <c r="B16" t="s">
        <v>45</v>
      </c>
      <c r="C16" t="s">
        <v>74</v>
      </c>
      <c r="D16" s="2"/>
      <c r="E16" s="2"/>
      <c r="F16" s="216"/>
      <c r="G16" s="216"/>
      <c r="H16">
        <f>ROUND(E16*H27雇用表!O16,0)</f>
        <v>0</v>
      </c>
      <c r="I16" s="216">
        <f>H27業務ｺﾝﾊﾞｰﾀ!J16</f>
        <v>0</v>
      </c>
      <c r="J16" s="216">
        <f>I16*H27係数一覧!E16</f>
        <v>0</v>
      </c>
      <c r="K16" s="216">
        <v>0</v>
      </c>
      <c r="L16" s="216">
        <f>K16*H27係数一覧!D16</f>
        <v>0</v>
      </c>
      <c r="M16" s="216">
        <f>K16*H27係数一覧!C16</f>
        <v>0</v>
      </c>
      <c r="N16" s="216">
        <f>K16*H27雇用表!O16</f>
        <v>0</v>
      </c>
      <c r="O16" s="216">
        <f t="shared" si="1"/>
        <v>0</v>
      </c>
      <c r="P16" s="216">
        <f t="shared" si="0"/>
        <v>0</v>
      </c>
      <c r="Q16" s="216">
        <f t="shared" si="0"/>
        <v>0</v>
      </c>
      <c r="R16" s="216">
        <f t="shared" si="0"/>
        <v>0</v>
      </c>
      <c r="S16" s="216">
        <f>S$44*H27係数一覧!H16</f>
        <v>0</v>
      </c>
      <c r="T16" s="216">
        <f>S16*H27係数一覧!E16</f>
        <v>0</v>
      </c>
      <c r="U16" s="216">
        <v>0</v>
      </c>
      <c r="V16" s="216">
        <f>U16*H27係数一覧!D16</f>
        <v>0</v>
      </c>
      <c r="W16" s="216">
        <f>U16*H27係数一覧!C16</f>
        <v>0</v>
      </c>
      <c r="X16" s="216">
        <f>U16*H27雇用表!O16</f>
        <v>0</v>
      </c>
    </row>
    <row r="17" spans="1:24" x14ac:dyDescent="0.15">
      <c r="A17" s="225" t="s">
        <v>57</v>
      </c>
      <c r="B17" t="s">
        <v>46</v>
      </c>
      <c r="C17" t="s">
        <v>75</v>
      </c>
      <c r="D17" s="2"/>
      <c r="E17" s="2"/>
      <c r="F17" s="216"/>
      <c r="G17" s="216"/>
      <c r="H17">
        <f>ROUND(E17*H27雇用表!O17,0)</f>
        <v>0</v>
      </c>
      <c r="I17" s="216">
        <f>H27業務ｺﾝﾊﾞｰﾀ!J17</f>
        <v>0</v>
      </c>
      <c r="J17" s="216">
        <f>I17*H27係数一覧!E17</f>
        <v>0</v>
      </c>
      <c r="K17" s="216">
        <v>0</v>
      </c>
      <c r="L17" s="216">
        <f>K17*H27係数一覧!D17</f>
        <v>0</v>
      </c>
      <c r="M17" s="216">
        <f>K17*H27係数一覧!C17</f>
        <v>0</v>
      </c>
      <c r="N17" s="216">
        <f>K17*H27雇用表!O17</f>
        <v>0</v>
      </c>
      <c r="O17" s="216">
        <f t="shared" si="1"/>
        <v>0</v>
      </c>
      <c r="P17" s="216">
        <f t="shared" si="0"/>
        <v>0</v>
      </c>
      <c r="Q17" s="216">
        <f t="shared" si="0"/>
        <v>0</v>
      </c>
      <c r="R17" s="216">
        <f t="shared" si="0"/>
        <v>0</v>
      </c>
      <c r="S17" s="216">
        <f>S$44*H27係数一覧!H17</f>
        <v>0</v>
      </c>
      <c r="T17" s="216">
        <f>S17*H27係数一覧!E17</f>
        <v>0</v>
      </c>
      <c r="U17" s="216">
        <v>0</v>
      </c>
      <c r="V17" s="216">
        <f>U17*H27係数一覧!D17</f>
        <v>0</v>
      </c>
      <c r="W17" s="216">
        <f>U17*H27係数一覧!C17</f>
        <v>0</v>
      </c>
      <c r="X17" s="216">
        <f>U17*H27雇用表!O17</f>
        <v>0</v>
      </c>
    </row>
    <row r="18" spans="1:24" x14ac:dyDescent="0.15">
      <c r="A18" s="225" t="s">
        <v>57</v>
      </c>
      <c r="B18" t="s">
        <v>47</v>
      </c>
      <c r="C18" t="s">
        <v>361</v>
      </c>
      <c r="D18" s="2"/>
      <c r="E18" s="2"/>
      <c r="F18" s="216"/>
      <c r="G18" s="216"/>
      <c r="H18">
        <f>ROUND(E18*H27雇用表!O18,0)</f>
        <v>0</v>
      </c>
      <c r="I18" s="216">
        <f>H27業務ｺﾝﾊﾞｰﾀ!J18</f>
        <v>0</v>
      </c>
      <c r="J18" s="216">
        <f>I18*H27係数一覧!E18</f>
        <v>0</v>
      </c>
      <c r="K18" s="216">
        <v>0</v>
      </c>
      <c r="L18" s="216">
        <f>K18*H27係数一覧!D18</f>
        <v>0</v>
      </c>
      <c r="M18" s="216">
        <f>K18*H27係数一覧!C18</f>
        <v>0</v>
      </c>
      <c r="N18" s="216">
        <f>K18*H27雇用表!O18</f>
        <v>0</v>
      </c>
      <c r="O18" s="216">
        <f t="shared" si="1"/>
        <v>0</v>
      </c>
      <c r="P18" s="216">
        <f t="shared" si="0"/>
        <v>0</v>
      </c>
      <c r="Q18" s="216">
        <f t="shared" si="0"/>
        <v>0</v>
      </c>
      <c r="R18" s="216">
        <f t="shared" si="0"/>
        <v>0</v>
      </c>
      <c r="S18" s="216">
        <f>S$44*H27係数一覧!H18</f>
        <v>0</v>
      </c>
      <c r="T18" s="216">
        <f>S18*H27係数一覧!E18</f>
        <v>0</v>
      </c>
      <c r="U18" s="216">
        <v>0</v>
      </c>
      <c r="V18" s="216">
        <f>U18*H27係数一覧!D18</f>
        <v>0</v>
      </c>
      <c r="W18" s="216">
        <f>U18*H27係数一覧!C18</f>
        <v>0</v>
      </c>
      <c r="X18" s="216">
        <f>U18*H27雇用表!O18</f>
        <v>0</v>
      </c>
    </row>
    <row r="19" spans="1:24" x14ac:dyDescent="0.15">
      <c r="A19" s="225" t="s">
        <v>57</v>
      </c>
      <c r="B19" t="s">
        <v>48</v>
      </c>
      <c r="C19" t="s">
        <v>362</v>
      </c>
      <c r="D19" s="2"/>
      <c r="E19" s="2"/>
      <c r="F19" s="216"/>
      <c r="G19" s="216"/>
      <c r="H19">
        <f>ROUND(E19*H27雇用表!O19,0)</f>
        <v>0</v>
      </c>
      <c r="I19" s="216">
        <f>H27業務ｺﾝﾊﾞｰﾀ!J19</f>
        <v>0</v>
      </c>
      <c r="J19" s="216">
        <f>I19*H27係数一覧!E19</f>
        <v>0</v>
      </c>
      <c r="K19" s="216">
        <v>0</v>
      </c>
      <c r="L19" s="216">
        <f>K19*H27係数一覧!D19</f>
        <v>0</v>
      </c>
      <c r="M19" s="216">
        <f>K19*H27係数一覧!C19</f>
        <v>0</v>
      </c>
      <c r="N19" s="216">
        <f>K19*H27雇用表!O19</f>
        <v>0</v>
      </c>
      <c r="O19" s="216">
        <f t="shared" si="1"/>
        <v>0</v>
      </c>
      <c r="P19" s="216">
        <f t="shared" si="0"/>
        <v>0</v>
      </c>
      <c r="Q19" s="216">
        <f t="shared" si="0"/>
        <v>0</v>
      </c>
      <c r="R19" s="216">
        <f t="shared" si="0"/>
        <v>0</v>
      </c>
      <c r="S19" s="216">
        <f>S$44*H27係数一覧!H19</f>
        <v>0</v>
      </c>
      <c r="T19" s="216">
        <f>S19*H27係数一覧!E19</f>
        <v>0</v>
      </c>
      <c r="U19" s="216">
        <v>0</v>
      </c>
      <c r="V19" s="216">
        <f>U19*H27係数一覧!D19</f>
        <v>0</v>
      </c>
      <c r="W19" s="216">
        <f>U19*H27係数一覧!C19</f>
        <v>0</v>
      </c>
      <c r="X19" s="216">
        <f>U19*H27雇用表!O19</f>
        <v>0</v>
      </c>
    </row>
    <row r="20" spans="1:24" x14ac:dyDescent="0.15">
      <c r="A20" s="225" t="s">
        <v>57</v>
      </c>
      <c r="B20" t="s">
        <v>49</v>
      </c>
      <c r="C20" t="s">
        <v>363</v>
      </c>
      <c r="D20" s="2"/>
      <c r="E20" s="2"/>
      <c r="F20" s="216"/>
      <c r="G20" s="216"/>
      <c r="H20">
        <f>ROUND(E20*H27雇用表!O20,0)</f>
        <v>0</v>
      </c>
      <c r="I20" s="216">
        <f>H27業務ｺﾝﾊﾞｰﾀ!J20</f>
        <v>0</v>
      </c>
      <c r="J20" s="216">
        <f>I20*H27係数一覧!E20</f>
        <v>0</v>
      </c>
      <c r="K20" s="216">
        <v>0</v>
      </c>
      <c r="L20" s="216">
        <f>K20*H27係数一覧!D20</f>
        <v>0</v>
      </c>
      <c r="M20" s="216">
        <f>K20*H27係数一覧!C20</f>
        <v>0</v>
      </c>
      <c r="N20" s="216">
        <f>K20*H27雇用表!O20</f>
        <v>0</v>
      </c>
      <c r="O20" s="216">
        <f t="shared" si="1"/>
        <v>0</v>
      </c>
      <c r="P20" s="216">
        <f t="shared" si="0"/>
        <v>0</v>
      </c>
      <c r="Q20" s="216">
        <f t="shared" si="0"/>
        <v>0</v>
      </c>
      <c r="R20" s="216">
        <f t="shared" si="0"/>
        <v>0</v>
      </c>
      <c r="S20" s="216">
        <f>S$44*H27係数一覧!H20</f>
        <v>0</v>
      </c>
      <c r="T20" s="216">
        <f>S20*H27係数一覧!E20</f>
        <v>0</v>
      </c>
      <c r="U20" s="216">
        <v>0</v>
      </c>
      <c r="V20" s="216">
        <f>U20*H27係数一覧!D20</f>
        <v>0</v>
      </c>
      <c r="W20" s="216">
        <f>U20*H27係数一覧!C20</f>
        <v>0</v>
      </c>
      <c r="X20" s="216">
        <f>U20*H27雇用表!O20</f>
        <v>0</v>
      </c>
    </row>
    <row r="21" spans="1:24" x14ac:dyDescent="0.15">
      <c r="A21" s="225" t="s">
        <v>57</v>
      </c>
      <c r="B21" t="s">
        <v>50</v>
      </c>
      <c r="C21" t="s">
        <v>78</v>
      </c>
      <c r="D21" s="2"/>
      <c r="E21" s="2"/>
      <c r="F21" s="216"/>
      <c r="G21" s="216"/>
      <c r="H21">
        <f>ROUND(E21*H27雇用表!O21,0)</f>
        <v>0</v>
      </c>
      <c r="I21" s="216">
        <f>H27業務ｺﾝﾊﾞｰﾀ!J21</f>
        <v>0</v>
      </c>
      <c r="J21" s="216">
        <f>I21*H27係数一覧!E21</f>
        <v>0</v>
      </c>
      <c r="K21" s="216">
        <v>0</v>
      </c>
      <c r="L21" s="216">
        <f>K21*H27係数一覧!D21</f>
        <v>0</v>
      </c>
      <c r="M21" s="216">
        <f>K21*H27係数一覧!C21</f>
        <v>0</v>
      </c>
      <c r="N21" s="216">
        <f>K21*H27雇用表!O21</f>
        <v>0</v>
      </c>
      <c r="O21" s="216">
        <f t="shared" si="1"/>
        <v>0</v>
      </c>
      <c r="P21" s="216">
        <f t="shared" si="0"/>
        <v>0</v>
      </c>
      <c r="Q21" s="216">
        <f t="shared" si="0"/>
        <v>0</v>
      </c>
      <c r="R21" s="216">
        <f t="shared" si="0"/>
        <v>0</v>
      </c>
      <c r="S21" s="216">
        <f>S$44*H27係数一覧!H21</f>
        <v>0</v>
      </c>
      <c r="T21" s="216">
        <f>S21*H27係数一覧!E21</f>
        <v>0</v>
      </c>
      <c r="U21" s="216">
        <v>0</v>
      </c>
      <c r="V21" s="216">
        <f>U21*H27係数一覧!D21</f>
        <v>0</v>
      </c>
      <c r="W21" s="216">
        <f>U21*H27係数一覧!C21</f>
        <v>0</v>
      </c>
      <c r="X21" s="216">
        <f>U21*H27雇用表!O21</f>
        <v>0</v>
      </c>
    </row>
    <row r="22" spans="1:24" x14ac:dyDescent="0.15">
      <c r="A22" s="225" t="s">
        <v>57</v>
      </c>
      <c r="B22" t="s">
        <v>51</v>
      </c>
      <c r="C22" t="s">
        <v>76</v>
      </c>
      <c r="D22" s="2"/>
      <c r="E22" s="2"/>
      <c r="F22" s="216"/>
      <c r="G22" s="216"/>
      <c r="H22">
        <f>ROUND(E22*H27雇用表!O22,0)</f>
        <v>0</v>
      </c>
      <c r="I22" s="216">
        <f>H27業務ｺﾝﾊﾞｰﾀ!J22</f>
        <v>0</v>
      </c>
      <c r="J22" s="216">
        <f>I22*H27係数一覧!E22</f>
        <v>0</v>
      </c>
      <c r="K22" s="216">
        <v>0</v>
      </c>
      <c r="L22" s="216">
        <f>K22*H27係数一覧!D22</f>
        <v>0</v>
      </c>
      <c r="M22" s="216">
        <f>K22*H27係数一覧!C22</f>
        <v>0</v>
      </c>
      <c r="N22" s="216">
        <f>K22*H27雇用表!O22</f>
        <v>0</v>
      </c>
      <c r="O22" s="216">
        <f t="shared" si="1"/>
        <v>0</v>
      </c>
      <c r="P22" s="216">
        <f t="shared" ref="P22:P43" si="2">F22+L22</f>
        <v>0</v>
      </c>
      <c r="Q22" s="216">
        <f t="shared" ref="Q22:Q43" si="3">G22+M22</f>
        <v>0</v>
      </c>
      <c r="R22" s="216">
        <f t="shared" ref="R22:R43" si="4">H22+N22</f>
        <v>0</v>
      </c>
      <c r="S22" s="216">
        <f>S$44*H27係数一覧!H22</f>
        <v>0</v>
      </c>
      <c r="T22" s="216">
        <f>S22*H27係数一覧!E22</f>
        <v>0</v>
      </c>
      <c r="U22" s="216">
        <v>0</v>
      </c>
      <c r="V22" s="216">
        <f>U22*H27係数一覧!D22</f>
        <v>0</v>
      </c>
      <c r="W22" s="216">
        <f>U22*H27係数一覧!C22</f>
        <v>0</v>
      </c>
      <c r="X22" s="216">
        <f>U22*H27雇用表!O22</f>
        <v>0</v>
      </c>
    </row>
    <row r="23" spans="1:24" x14ac:dyDescent="0.15">
      <c r="A23" s="225" t="s">
        <v>57</v>
      </c>
      <c r="B23" t="s">
        <v>52</v>
      </c>
      <c r="C23" t="s">
        <v>657</v>
      </c>
      <c r="D23" s="2"/>
      <c r="E23" s="2"/>
      <c r="F23" s="216"/>
      <c r="G23" s="216"/>
      <c r="H23">
        <f>ROUND(E23*H27雇用表!O23,0)</f>
        <v>0</v>
      </c>
      <c r="I23" s="216">
        <f>H27業務ｺﾝﾊﾞｰﾀ!J23</f>
        <v>0</v>
      </c>
      <c r="J23" s="216">
        <f>I23*H27係数一覧!E23</f>
        <v>0</v>
      </c>
      <c r="K23" s="216">
        <v>0</v>
      </c>
      <c r="L23" s="216">
        <f>K23*H27係数一覧!D23</f>
        <v>0</v>
      </c>
      <c r="M23" s="216">
        <f>K23*H27係数一覧!C23</f>
        <v>0</v>
      </c>
      <c r="N23" s="216">
        <f>K23*H27雇用表!O23</f>
        <v>0</v>
      </c>
      <c r="O23" s="216">
        <f t="shared" si="1"/>
        <v>0</v>
      </c>
      <c r="P23" s="216">
        <f t="shared" si="2"/>
        <v>0</v>
      </c>
      <c r="Q23" s="216">
        <f t="shared" si="3"/>
        <v>0</v>
      </c>
      <c r="R23" s="216">
        <f t="shared" si="4"/>
        <v>0</v>
      </c>
      <c r="S23" s="216">
        <f>S$44*H27係数一覧!H23</f>
        <v>0</v>
      </c>
      <c r="T23" s="216">
        <f>S23*H27係数一覧!E23</f>
        <v>0</v>
      </c>
      <c r="U23" s="216">
        <v>0</v>
      </c>
      <c r="V23" s="216">
        <f>U23*H27係数一覧!D23</f>
        <v>0</v>
      </c>
      <c r="W23" s="216">
        <f>U23*H27係数一覧!C23</f>
        <v>0</v>
      </c>
      <c r="X23" s="216">
        <f>U23*H27雇用表!O23</f>
        <v>0</v>
      </c>
    </row>
    <row r="24" spans="1:24" x14ac:dyDescent="0.15">
      <c r="A24" s="225" t="s">
        <v>57</v>
      </c>
      <c r="B24" t="s">
        <v>105</v>
      </c>
      <c r="C24" t="s">
        <v>79</v>
      </c>
      <c r="D24" s="2"/>
      <c r="E24" s="2"/>
      <c r="F24" s="216"/>
      <c r="G24" s="216"/>
      <c r="H24">
        <f>ROUND(E24*H27雇用表!O24,0)</f>
        <v>0</v>
      </c>
      <c r="I24" s="216">
        <f>H27業務ｺﾝﾊﾞｰﾀ!J24</f>
        <v>0</v>
      </c>
      <c r="J24" s="216">
        <f>I24*H27係数一覧!E24</f>
        <v>0</v>
      </c>
      <c r="K24" s="216">
        <v>0</v>
      </c>
      <c r="L24" s="216">
        <f>K24*H27係数一覧!D24</f>
        <v>0</v>
      </c>
      <c r="M24" s="216">
        <f>K24*H27係数一覧!C24</f>
        <v>0</v>
      </c>
      <c r="N24" s="216">
        <f>K24*H27雇用表!O24</f>
        <v>0</v>
      </c>
      <c r="O24" s="216">
        <f t="shared" si="1"/>
        <v>0</v>
      </c>
      <c r="P24" s="216">
        <f t="shared" si="2"/>
        <v>0</v>
      </c>
      <c r="Q24" s="216">
        <f t="shared" si="3"/>
        <v>0</v>
      </c>
      <c r="R24" s="216">
        <f t="shared" si="4"/>
        <v>0</v>
      </c>
      <c r="S24" s="216">
        <f>S$44*H27係数一覧!H24</f>
        <v>0</v>
      </c>
      <c r="T24" s="216">
        <f>S24*H27係数一覧!E24</f>
        <v>0</v>
      </c>
      <c r="U24" s="216">
        <v>0</v>
      </c>
      <c r="V24" s="216">
        <f>U24*H27係数一覧!D24</f>
        <v>0</v>
      </c>
      <c r="W24" s="216">
        <f>U24*H27係数一覧!C24</f>
        <v>0</v>
      </c>
      <c r="X24" s="216">
        <f>U24*H27雇用表!O24</f>
        <v>0</v>
      </c>
    </row>
    <row r="25" spans="1:24" x14ac:dyDescent="0.15">
      <c r="A25" s="225" t="s">
        <v>57</v>
      </c>
      <c r="B25" t="s">
        <v>117</v>
      </c>
      <c r="C25" t="s">
        <v>1</v>
      </c>
      <c r="D25" s="2"/>
      <c r="E25" s="2"/>
      <c r="F25" s="216"/>
      <c r="G25" s="216"/>
      <c r="H25">
        <f>ROUND(E25*H27雇用表!O25,0)</f>
        <v>0</v>
      </c>
      <c r="I25" s="216">
        <f>H27業務ｺﾝﾊﾞｰﾀ!J25</f>
        <v>0</v>
      </c>
      <c r="J25" s="216">
        <f>I25*H27係数一覧!E25</f>
        <v>0</v>
      </c>
      <c r="K25" s="216">
        <v>0</v>
      </c>
      <c r="L25" s="216">
        <f>K25*H27係数一覧!D25</f>
        <v>0</v>
      </c>
      <c r="M25" s="216">
        <f>K25*H27係数一覧!C25</f>
        <v>0</v>
      </c>
      <c r="N25" s="216">
        <f>K25*H27雇用表!O25</f>
        <v>0</v>
      </c>
      <c r="O25" s="216">
        <f t="shared" si="1"/>
        <v>0</v>
      </c>
      <c r="P25" s="216">
        <f t="shared" si="2"/>
        <v>0</v>
      </c>
      <c r="Q25" s="216">
        <f t="shared" si="3"/>
        <v>0</v>
      </c>
      <c r="R25" s="216">
        <f t="shared" si="4"/>
        <v>0</v>
      </c>
      <c r="S25" s="216">
        <f>S$44*H27係数一覧!H25</f>
        <v>0</v>
      </c>
      <c r="T25" s="216">
        <f>S25*H27係数一覧!E25</f>
        <v>0</v>
      </c>
      <c r="U25" s="216">
        <v>0</v>
      </c>
      <c r="V25" s="216">
        <f>U25*H27係数一覧!D25</f>
        <v>0</v>
      </c>
      <c r="W25" s="216">
        <f>U25*H27係数一覧!C25</f>
        <v>0</v>
      </c>
      <c r="X25" s="216">
        <f>U25*H27雇用表!O25</f>
        <v>0</v>
      </c>
    </row>
    <row r="26" spans="1:24" x14ac:dyDescent="0.15">
      <c r="A26" s="225" t="s">
        <v>58</v>
      </c>
      <c r="B26" t="s">
        <v>118</v>
      </c>
      <c r="C26" t="s">
        <v>24</v>
      </c>
      <c r="D26" s="2"/>
      <c r="E26" s="2"/>
      <c r="F26" s="216"/>
      <c r="G26" s="216"/>
      <c r="H26">
        <f>ROUND(E26*H27雇用表!O26,0)</f>
        <v>0</v>
      </c>
      <c r="I26" s="216">
        <f>H27業務ｺﾝﾊﾞｰﾀ!J26</f>
        <v>0</v>
      </c>
      <c r="J26" s="216">
        <f>I26*H27係数一覧!E26</f>
        <v>0</v>
      </c>
      <c r="K26" s="216">
        <v>0</v>
      </c>
      <c r="L26" s="216">
        <f>K26*H27係数一覧!D26</f>
        <v>0</v>
      </c>
      <c r="M26" s="216">
        <f>K26*H27係数一覧!C26</f>
        <v>0</v>
      </c>
      <c r="N26" s="216">
        <f>K26*H27雇用表!O26</f>
        <v>0</v>
      </c>
      <c r="O26" s="216">
        <f t="shared" si="1"/>
        <v>0</v>
      </c>
      <c r="P26" s="216">
        <f t="shared" si="2"/>
        <v>0</v>
      </c>
      <c r="Q26" s="216">
        <f t="shared" si="3"/>
        <v>0</v>
      </c>
      <c r="R26" s="216">
        <f t="shared" si="4"/>
        <v>0</v>
      </c>
      <c r="S26" s="216">
        <f>S$44*H27係数一覧!H26</f>
        <v>0</v>
      </c>
      <c r="T26" s="216">
        <f>S26*H27係数一覧!E26</f>
        <v>0</v>
      </c>
      <c r="U26" s="216">
        <v>0</v>
      </c>
      <c r="V26" s="216">
        <f>U26*H27係数一覧!D26</f>
        <v>0</v>
      </c>
      <c r="W26" s="216">
        <f>U26*H27係数一覧!C26</f>
        <v>0</v>
      </c>
      <c r="X26" s="216">
        <f>U26*H27雇用表!O26</f>
        <v>0</v>
      </c>
    </row>
    <row r="27" spans="1:24" x14ac:dyDescent="0.15">
      <c r="A27" s="225" t="s">
        <v>59</v>
      </c>
      <c r="B27" t="s">
        <v>120</v>
      </c>
      <c r="C27" t="s">
        <v>80</v>
      </c>
      <c r="D27" s="2"/>
      <c r="E27" s="2"/>
      <c r="F27" s="216"/>
      <c r="G27" s="216"/>
      <c r="H27">
        <f>ROUND(E27*H27雇用表!O27,0)</f>
        <v>0</v>
      </c>
      <c r="I27" s="216">
        <f>H27業務ｺﾝﾊﾞｰﾀ!J27</f>
        <v>0</v>
      </c>
      <c r="J27" s="216">
        <f>I27*H27係数一覧!E27</f>
        <v>0</v>
      </c>
      <c r="K27" s="216">
        <v>0</v>
      </c>
      <c r="L27" s="216">
        <f>K27*H27係数一覧!D27</f>
        <v>0</v>
      </c>
      <c r="M27" s="216">
        <f>K27*H27係数一覧!C27</f>
        <v>0</v>
      </c>
      <c r="N27" s="216">
        <f>K27*H27雇用表!O27</f>
        <v>0</v>
      </c>
      <c r="O27" s="216">
        <f t="shared" si="1"/>
        <v>0</v>
      </c>
      <c r="P27" s="216">
        <f t="shared" si="2"/>
        <v>0</v>
      </c>
      <c r="Q27" s="216">
        <f t="shared" si="3"/>
        <v>0</v>
      </c>
      <c r="R27" s="216">
        <f t="shared" si="4"/>
        <v>0</v>
      </c>
      <c r="S27" s="216">
        <f>S$44*H27係数一覧!H27</f>
        <v>0</v>
      </c>
      <c r="T27" s="216">
        <f>S27*H27係数一覧!E27</f>
        <v>0</v>
      </c>
      <c r="U27" s="216">
        <v>0</v>
      </c>
      <c r="V27" s="216">
        <f>U27*H27係数一覧!D27</f>
        <v>0</v>
      </c>
      <c r="W27" s="216">
        <f>U27*H27係数一覧!C27</f>
        <v>0</v>
      </c>
      <c r="X27" s="216">
        <f>U27*H27雇用表!O27</f>
        <v>0</v>
      </c>
    </row>
    <row r="28" spans="1:24" x14ac:dyDescent="0.15">
      <c r="A28" s="225" t="s">
        <v>59</v>
      </c>
      <c r="B28" t="s">
        <v>121</v>
      </c>
      <c r="C28" t="s">
        <v>367</v>
      </c>
      <c r="D28" s="2"/>
      <c r="E28" s="2"/>
      <c r="F28" s="216"/>
      <c r="G28" s="216"/>
      <c r="H28">
        <f>ROUND(E28*H27雇用表!O28,0)</f>
        <v>0</v>
      </c>
      <c r="I28" s="216">
        <f>H27業務ｺﾝﾊﾞｰﾀ!J28</f>
        <v>0</v>
      </c>
      <c r="J28" s="216">
        <f>I28*H27係数一覧!E28</f>
        <v>0</v>
      </c>
      <c r="K28" s="216">
        <v>0</v>
      </c>
      <c r="L28" s="216">
        <f>K28*H27係数一覧!D28</f>
        <v>0</v>
      </c>
      <c r="M28" s="216">
        <f>K28*H27係数一覧!C28</f>
        <v>0</v>
      </c>
      <c r="N28" s="216">
        <f>K28*H27雇用表!O28</f>
        <v>0</v>
      </c>
      <c r="O28" s="216">
        <f t="shared" si="1"/>
        <v>0</v>
      </c>
      <c r="P28" s="216">
        <f t="shared" si="2"/>
        <v>0</v>
      </c>
      <c r="Q28" s="216">
        <f t="shared" si="3"/>
        <v>0</v>
      </c>
      <c r="R28" s="216">
        <f t="shared" si="4"/>
        <v>0</v>
      </c>
      <c r="S28" s="216">
        <f>S$44*H27係数一覧!H28</f>
        <v>0</v>
      </c>
      <c r="T28" s="216">
        <f>S28*H27係数一覧!E28</f>
        <v>0</v>
      </c>
      <c r="U28" s="216">
        <v>0</v>
      </c>
      <c r="V28" s="216">
        <f>U28*H27係数一覧!D28</f>
        <v>0</v>
      </c>
      <c r="W28" s="216">
        <f>U28*H27係数一覧!C28</f>
        <v>0</v>
      </c>
      <c r="X28" s="216">
        <f>U28*H27雇用表!O28</f>
        <v>0</v>
      </c>
    </row>
    <row r="29" spans="1:24" x14ac:dyDescent="0.15">
      <c r="A29" s="225" t="s">
        <v>36</v>
      </c>
      <c r="B29" t="s">
        <v>122</v>
      </c>
      <c r="C29" t="s">
        <v>368</v>
      </c>
      <c r="D29" s="2"/>
      <c r="E29" s="2"/>
      <c r="F29" s="216"/>
      <c r="G29" s="216"/>
      <c r="H29">
        <f>ROUND(E29*H27雇用表!O29,0)</f>
        <v>0</v>
      </c>
      <c r="I29" s="216">
        <f>H27業務ｺﾝﾊﾞｰﾀ!J29</f>
        <v>0</v>
      </c>
      <c r="J29" s="216">
        <f>I29*H27係数一覧!E29</f>
        <v>0</v>
      </c>
      <c r="K29" s="216">
        <v>0</v>
      </c>
      <c r="L29" s="216">
        <f>K29*H27係数一覧!D29</f>
        <v>0</v>
      </c>
      <c r="M29" s="216">
        <f>K29*H27係数一覧!C29</f>
        <v>0</v>
      </c>
      <c r="N29" s="216">
        <f>K29*H27雇用表!O29</f>
        <v>0</v>
      </c>
      <c r="O29" s="216">
        <f t="shared" si="1"/>
        <v>0</v>
      </c>
      <c r="P29" s="216">
        <f t="shared" si="2"/>
        <v>0</v>
      </c>
      <c r="Q29" s="216">
        <f t="shared" si="3"/>
        <v>0</v>
      </c>
      <c r="R29" s="216">
        <f t="shared" si="4"/>
        <v>0</v>
      </c>
      <c r="S29" s="216">
        <f>S$44*H27係数一覧!H29</f>
        <v>0</v>
      </c>
      <c r="T29" s="216">
        <f>S29*H27係数一覧!E29</f>
        <v>0</v>
      </c>
      <c r="U29" s="216">
        <v>0</v>
      </c>
      <c r="V29" s="216">
        <f>U29*H27係数一覧!D29</f>
        <v>0</v>
      </c>
      <c r="W29" s="216">
        <f>U29*H27係数一覧!C29</f>
        <v>0</v>
      </c>
      <c r="X29" s="216">
        <f>U29*H27雇用表!O29</f>
        <v>0</v>
      </c>
    </row>
    <row r="30" spans="1:24" x14ac:dyDescent="0.15">
      <c r="A30" s="225" t="s">
        <v>60</v>
      </c>
      <c r="B30" t="s">
        <v>369</v>
      </c>
      <c r="C30" t="s">
        <v>5</v>
      </c>
      <c r="D30" s="2"/>
      <c r="E30" s="2"/>
      <c r="F30" s="216"/>
      <c r="G30" s="216"/>
      <c r="H30">
        <f>ROUND(E30*H27雇用表!O30,0)</f>
        <v>0</v>
      </c>
      <c r="I30" s="216">
        <f>H27業務ｺﾝﾊﾞｰﾀ!J30</f>
        <v>0</v>
      </c>
      <c r="J30" s="216">
        <f>I30*H27係数一覧!E30</f>
        <v>0</v>
      </c>
      <c r="K30" s="216">
        <v>0</v>
      </c>
      <c r="L30" s="216">
        <f>K30*H27係数一覧!D30</f>
        <v>0</v>
      </c>
      <c r="M30" s="216">
        <f>K30*H27係数一覧!C30</f>
        <v>0</v>
      </c>
      <c r="N30" s="216">
        <f>K30*H27雇用表!O30</f>
        <v>0</v>
      </c>
      <c r="O30" s="216">
        <f t="shared" si="1"/>
        <v>0</v>
      </c>
      <c r="P30" s="216">
        <f t="shared" si="2"/>
        <v>0</v>
      </c>
      <c r="Q30" s="216">
        <f t="shared" si="3"/>
        <v>0</v>
      </c>
      <c r="R30" s="216">
        <f t="shared" si="4"/>
        <v>0</v>
      </c>
      <c r="S30" s="216">
        <f>S$44*H27係数一覧!H30</f>
        <v>0</v>
      </c>
      <c r="T30" s="216">
        <f>S30*H27係数一覧!E30</f>
        <v>0</v>
      </c>
      <c r="U30" s="216">
        <v>0</v>
      </c>
      <c r="V30" s="216">
        <f>U30*H27係数一覧!D30</f>
        <v>0</v>
      </c>
      <c r="W30" s="216">
        <f>U30*H27係数一覧!C30</f>
        <v>0</v>
      </c>
      <c r="X30" s="216">
        <f>U30*H27雇用表!O30</f>
        <v>0</v>
      </c>
    </row>
    <row r="31" spans="1:24" x14ac:dyDescent="0.15">
      <c r="A31" s="225" t="s">
        <v>61</v>
      </c>
      <c r="B31" t="s">
        <v>123</v>
      </c>
      <c r="C31" t="s">
        <v>6</v>
      </c>
      <c r="D31" s="2"/>
      <c r="E31" s="2"/>
      <c r="F31" s="216"/>
      <c r="G31" s="216"/>
      <c r="H31">
        <f>ROUND(E31*H27雇用表!O31,0)</f>
        <v>0</v>
      </c>
      <c r="I31" s="216">
        <f>H27業務ｺﾝﾊﾞｰﾀ!J31</f>
        <v>0</v>
      </c>
      <c r="J31" s="216">
        <f>I31*H27係数一覧!E31</f>
        <v>0</v>
      </c>
      <c r="K31" s="216">
        <v>0</v>
      </c>
      <c r="L31" s="216">
        <f>K31*H27係数一覧!D31</f>
        <v>0</v>
      </c>
      <c r="M31" s="216">
        <f>K31*H27係数一覧!C31</f>
        <v>0</v>
      </c>
      <c r="N31" s="216">
        <f>K31*H27雇用表!O31</f>
        <v>0</v>
      </c>
      <c r="O31" s="216">
        <f t="shared" si="1"/>
        <v>0</v>
      </c>
      <c r="P31" s="216">
        <f t="shared" si="2"/>
        <v>0</v>
      </c>
      <c r="Q31" s="216">
        <f t="shared" si="3"/>
        <v>0</v>
      </c>
      <c r="R31" s="216">
        <f t="shared" si="4"/>
        <v>0</v>
      </c>
      <c r="S31" s="216">
        <f>S$44*H27係数一覧!H31</f>
        <v>0</v>
      </c>
      <c r="T31" s="216">
        <f>S31*H27係数一覧!E31</f>
        <v>0</v>
      </c>
      <c r="U31" s="216">
        <v>0</v>
      </c>
      <c r="V31" s="216">
        <f>U31*H27係数一覧!D31</f>
        <v>0</v>
      </c>
      <c r="W31" s="216">
        <f>U31*H27係数一覧!C31</f>
        <v>0</v>
      </c>
      <c r="X31" s="216">
        <f>U31*H27雇用表!O31</f>
        <v>0</v>
      </c>
    </row>
    <row r="32" spans="1:24" x14ac:dyDescent="0.15">
      <c r="A32" s="225" t="s">
        <v>62</v>
      </c>
      <c r="B32" t="s">
        <v>372</v>
      </c>
      <c r="C32" t="s">
        <v>81</v>
      </c>
      <c r="D32" s="2"/>
      <c r="E32" s="2"/>
      <c r="F32" s="216"/>
      <c r="G32" s="216"/>
      <c r="H32">
        <f>ROUND(E32*H27雇用表!O32,0)</f>
        <v>0</v>
      </c>
      <c r="I32" s="216">
        <f>H27業務ｺﾝﾊﾞｰﾀ!J32</f>
        <v>0</v>
      </c>
      <c r="J32" s="216">
        <f>I32*H27係数一覧!E32</f>
        <v>0</v>
      </c>
      <c r="K32" s="216">
        <v>0</v>
      </c>
      <c r="L32" s="216">
        <f>K32*H27係数一覧!D32</f>
        <v>0</v>
      </c>
      <c r="M32" s="216">
        <f>K32*H27係数一覧!C32</f>
        <v>0</v>
      </c>
      <c r="N32" s="216">
        <f>K32*H27雇用表!O32</f>
        <v>0</v>
      </c>
      <c r="O32" s="216">
        <f t="shared" si="1"/>
        <v>0</v>
      </c>
      <c r="P32" s="216">
        <f t="shared" si="2"/>
        <v>0</v>
      </c>
      <c r="Q32" s="216">
        <f t="shared" si="3"/>
        <v>0</v>
      </c>
      <c r="R32" s="216">
        <f t="shared" si="4"/>
        <v>0</v>
      </c>
      <c r="S32" s="216">
        <f>S$44*H27係数一覧!H32</f>
        <v>0</v>
      </c>
      <c r="T32" s="216">
        <f>S32*H27係数一覧!E32</f>
        <v>0</v>
      </c>
      <c r="U32" s="216">
        <v>0</v>
      </c>
      <c r="V32" s="216">
        <f>U32*H27係数一覧!D32</f>
        <v>0</v>
      </c>
      <c r="W32" s="216">
        <f>U32*H27係数一覧!C32</f>
        <v>0</v>
      </c>
      <c r="X32" s="216">
        <f>U32*H27雇用表!O32</f>
        <v>0</v>
      </c>
    </row>
    <row r="33" spans="1:24" x14ac:dyDescent="0.15">
      <c r="A33" s="225" t="s">
        <v>63</v>
      </c>
      <c r="B33" t="s">
        <v>119</v>
      </c>
      <c r="C33" t="s">
        <v>419</v>
      </c>
      <c r="D33" s="2"/>
      <c r="E33" s="2"/>
      <c r="F33" s="216"/>
      <c r="G33" s="216"/>
      <c r="H33">
        <f>ROUND(E33*H27雇用表!O33,0)</f>
        <v>0</v>
      </c>
      <c r="I33" s="216">
        <f>H27業務ｺﾝﾊﾞｰﾀ!J33</f>
        <v>0</v>
      </c>
      <c r="J33" s="216">
        <f>I33*H27係数一覧!E33</f>
        <v>0</v>
      </c>
      <c r="K33" s="216">
        <v>0</v>
      </c>
      <c r="L33" s="216">
        <f>K33*H27係数一覧!D33</f>
        <v>0</v>
      </c>
      <c r="M33" s="216">
        <f>K33*H27係数一覧!C33</f>
        <v>0</v>
      </c>
      <c r="N33" s="216">
        <f>K33*H27雇用表!O33</f>
        <v>0</v>
      </c>
      <c r="O33" s="216">
        <f t="shared" si="1"/>
        <v>0</v>
      </c>
      <c r="P33" s="216">
        <f t="shared" si="2"/>
        <v>0</v>
      </c>
      <c r="Q33" s="216">
        <f t="shared" si="3"/>
        <v>0</v>
      </c>
      <c r="R33" s="216">
        <f t="shared" si="4"/>
        <v>0</v>
      </c>
      <c r="S33" s="216">
        <f>S$44*H27係数一覧!H33</f>
        <v>0</v>
      </c>
      <c r="T33" s="216">
        <f>S33*H27係数一覧!E33</f>
        <v>0</v>
      </c>
      <c r="U33" s="216">
        <v>0</v>
      </c>
      <c r="V33" s="216">
        <f>U33*H27係数一覧!D33</f>
        <v>0</v>
      </c>
      <c r="W33" s="216">
        <f>U33*H27係数一覧!C33</f>
        <v>0</v>
      </c>
      <c r="X33" s="216">
        <f>U33*H27雇用表!O33</f>
        <v>0</v>
      </c>
    </row>
    <row r="34" spans="1:24" x14ac:dyDescent="0.15">
      <c r="A34" s="225" t="s">
        <v>34</v>
      </c>
      <c r="B34" t="s">
        <v>375</v>
      </c>
      <c r="C34" t="s">
        <v>82</v>
      </c>
      <c r="D34" s="2"/>
      <c r="E34" s="2"/>
      <c r="F34" s="216"/>
      <c r="G34" s="216"/>
      <c r="H34">
        <f>ROUND(E34*H27雇用表!O34,0)</f>
        <v>0</v>
      </c>
      <c r="I34" s="216">
        <f>H27業務ｺﾝﾊﾞｰﾀ!J34</f>
        <v>0</v>
      </c>
      <c r="J34" s="216">
        <f>I34*H27係数一覧!E34</f>
        <v>0</v>
      </c>
      <c r="K34" s="216">
        <v>0</v>
      </c>
      <c r="L34" s="216">
        <f>K34*H27係数一覧!D34</f>
        <v>0</v>
      </c>
      <c r="M34" s="216">
        <f>K34*H27係数一覧!C34</f>
        <v>0</v>
      </c>
      <c r="N34" s="216">
        <f>K34*H27雇用表!O34</f>
        <v>0</v>
      </c>
      <c r="O34" s="216">
        <f t="shared" si="1"/>
        <v>0</v>
      </c>
      <c r="P34" s="216">
        <f t="shared" si="2"/>
        <v>0</v>
      </c>
      <c r="Q34" s="216">
        <f t="shared" si="3"/>
        <v>0</v>
      </c>
      <c r="R34" s="216">
        <f t="shared" si="4"/>
        <v>0</v>
      </c>
      <c r="S34" s="216">
        <f>S$44*H27係数一覧!H34</f>
        <v>0</v>
      </c>
      <c r="T34" s="216">
        <f>S34*H27係数一覧!E34</f>
        <v>0</v>
      </c>
      <c r="U34" s="216">
        <v>0</v>
      </c>
      <c r="V34" s="216">
        <f>U34*H27係数一覧!D34</f>
        <v>0</v>
      </c>
      <c r="W34" s="216">
        <f>U34*H27係数一覧!C34</f>
        <v>0</v>
      </c>
      <c r="X34" s="216">
        <f>U34*H27雇用表!O34</f>
        <v>0</v>
      </c>
    </row>
    <row r="35" spans="1:24" x14ac:dyDescent="0.15">
      <c r="A35" s="225" t="s">
        <v>35</v>
      </c>
      <c r="B35" t="s">
        <v>376</v>
      </c>
      <c r="C35" t="s">
        <v>7</v>
      </c>
      <c r="D35" s="2"/>
      <c r="E35" s="2"/>
      <c r="F35" s="216"/>
      <c r="G35" s="216"/>
      <c r="H35">
        <f>ROUND(E35*H27雇用表!O35,0)</f>
        <v>0</v>
      </c>
      <c r="I35" s="216">
        <f>H27業務ｺﾝﾊﾞｰﾀ!J35</f>
        <v>0</v>
      </c>
      <c r="J35" s="216">
        <f>I35*H27係数一覧!E35</f>
        <v>0</v>
      </c>
      <c r="K35" s="216">
        <v>0</v>
      </c>
      <c r="L35" s="216">
        <f>K35*H27係数一覧!D35</f>
        <v>0</v>
      </c>
      <c r="M35" s="216">
        <f>K35*H27係数一覧!C35</f>
        <v>0</v>
      </c>
      <c r="N35" s="216">
        <f>K35*H27雇用表!O35</f>
        <v>0</v>
      </c>
      <c r="O35" s="216">
        <f t="shared" si="1"/>
        <v>0</v>
      </c>
      <c r="P35" s="216">
        <f t="shared" si="2"/>
        <v>0</v>
      </c>
      <c r="Q35" s="216">
        <f t="shared" si="3"/>
        <v>0</v>
      </c>
      <c r="R35" s="216">
        <f t="shared" si="4"/>
        <v>0</v>
      </c>
      <c r="S35" s="216">
        <f>S$44*H27係数一覧!H35</f>
        <v>0</v>
      </c>
      <c r="T35" s="216">
        <f>S35*H27係数一覧!E35</f>
        <v>0</v>
      </c>
      <c r="U35" s="216">
        <v>0</v>
      </c>
      <c r="V35" s="216">
        <f>U35*H27係数一覧!D35</f>
        <v>0</v>
      </c>
      <c r="W35" s="216">
        <f>U35*H27係数一覧!C35</f>
        <v>0</v>
      </c>
      <c r="X35" s="216">
        <f>U35*H27雇用表!O35</f>
        <v>0</v>
      </c>
    </row>
    <row r="36" spans="1:24" x14ac:dyDescent="0.15">
      <c r="A36" s="225" t="s">
        <v>36</v>
      </c>
      <c r="B36" t="s">
        <v>378</v>
      </c>
      <c r="C36" t="s">
        <v>83</v>
      </c>
      <c r="D36" s="2"/>
      <c r="E36" s="2"/>
      <c r="F36" s="216"/>
      <c r="G36" s="216"/>
      <c r="H36">
        <f>ROUND(E36*H27雇用表!O36,0)</f>
        <v>0</v>
      </c>
      <c r="I36" s="216">
        <f>H27業務ｺﾝﾊﾞｰﾀ!J36</f>
        <v>0</v>
      </c>
      <c r="J36" s="216">
        <f>I36*H27係数一覧!E36</f>
        <v>0</v>
      </c>
      <c r="K36" s="216">
        <v>0</v>
      </c>
      <c r="L36" s="216">
        <f>K36*H27係数一覧!D36</f>
        <v>0</v>
      </c>
      <c r="M36" s="216">
        <f>K36*H27係数一覧!C36</f>
        <v>0</v>
      </c>
      <c r="N36" s="216">
        <f>K36*H27雇用表!O36</f>
        <v>0</v>
      </c>
      <c r="O36" s="216">
        <f t="shared" si="1"/>
        <v>0</v>
      </c>
      <c r="P36" s="216">
        <f t="shared" si="2"/>
        <v>0</v>
      </c>
      <c r="Q36" s="216">
        <f t="shared" si="3"/>
        <v>0</v>
      </c>
      <c r="R36" s="216">
        <f t="shared" si="4"/>
        <v>0</v>
      </c>
      <c r="S36" s="216">
        <f>S$44*H27係数一覧!H36</f>
        <v>0</v>
      </c>
      <c r="T36" s="216">
        <f>S36*H27係数一覧!E36</f>
        <v>0</v>
      </c>
      <c r="U36" s="216">
        <v>0</v>
      </c>
      <c r="V36" s="216">
        <f>U36*H27係数一覧!D36</f>
        <v>0</v>
      </c>
      <c r="W36" s="216">
        <f>U36*H27係数一覧!C36</f>
        <v>0</v>
      </c>
      <c r="X36" s="216">
        <f>U36*H27雇用表!O36</f>
        <v>0</v>
      </c>
    </row>
    <row r="37" spans="1:24" x14ac:dyDescent="0.15">
      <c r="A37" s="225" t="s">
        <v>36</v>
      </c>
      <c r="B37" t="s">
        <v>380</v>
      </c>
      <c r="C37" t="s">
        <v>381</v>
      </c>
      <c r="D37" s="2"/>
      <c r="E37" s="2"/>
      <c r="F37" s="216"/>
      <c r="G37" s="216"/>
      <c r="H37">
        <f>ROUND(E37*H27雇用表!O37,0)</f>
        <v>0</v>
      </c>
      <c r="I37" s="216">
        <f>H27業務ｺﾝﾊﾞｰﾀ!J37</f>
        <v>0</v>
      </c>
      <c r="J37" s="216">
        <f>I37*H27係数一覧!E37</f>
        <v>0</v>
      </c>
      <c r="K37" s="216">
        <v>0</v>
      </c>
      <c r="L37" s="216">
        <f>K37*H27係数一覧!D37</f>
        <v>0</v>
      </c>
      <c r="M37" s="216">
        <f>K37*H27係数一覧!C37</f>
        <v>0</v>
      </c>
      <c r="N37" s="216">
        <f>K37*H27雇用表!O37</f>
        <v>0</v>
      </c>
      <c r="O37" s="216">
        <f t="shared" si="1"/>
        <v>0</v>
      </c>
      <c r="P37" s="216">
        <f t="shared" si="2"/>
        <v>0</v>
      </c>
      <c r="Q37" s="216">
        <f t="shared" si="3"/>
        <v>0</v>
      </c>
      <c r="R37" s="216">
        <f t="shared" si="4"/>
        <v>0</v>
      </c>
      <c r="S37" s="216">
        <f>S$44*H27係数一覧!H37</f>
        <v>0</v>
      </c>
      <c r="T37" s="216">
        <f>S37*H27係数一覧!E37</f>
        <v>0</v>
      </c>
      <c r="U37" s="216">
        <v>0</v>
      </c>
      <c r="V37" s="216">
        <f>U37*H27係数一覧!D37</f>
        <v>0</v>
      </c>
      <c r="W37" s="216">
        <f>U37*H27係数一覧!C37</f>
        <v>0</v>
      </c>
      <c r="X37" s="216">
        <f>U37*H27雇用表!O37</f>
        <v>0</v>
      </c>
    </row>
    <row r="38" spans="1:24" x14ac:dyDescent="0.15">
      <c r="A38" s="225" t="s">
        <v>36</v>
      </c>
      <c r="B38" t="s">
        <v>382</v>
      </c>
      <c r="C38" t="s">
        <v>658</v>
      </c>
      <c r="D38" s="2"/>
      <c r="E38" s="2"/>
      <c r="F38" s="216"/>
      <c r="G38" s="216"/>
      <c r="H38">
        <f>ROUND(E38*H27雇用表!O38,0)</f>
        <v>0</v>
      </c>
      <c r="I38" s="216">
        <f>H27業務ｺﾝﾊﾞｰﾀ!J38</f>
        <v>0</v>
      </c>
      <c r="J38" s="216">
        <f>I38*H27係数一覧!E38</f>
        <v>0</v>
      </c>
      <c r="K38" s="216">
        <v>0</v>
      </c>
      <c r="L38" s="216">
        <f>K38*H27係数一覧!D38</f>
        <v>0</v>
      </c>
      <c r="M38" s="216">
        <f>K38*H27係数一覧!C38</f>
        <v>0</v>
      </c>
      <c r="N38" s="216">
        <f>K38*H27雇用表!O38</f>
        <v>0</v>
      </c>
      <c r="O38" s="216">
        <f t="shared" si="1"/>
        <v>0</v>
      </c>
      <c r="P38" s="216">
        <f t="shared" si="2"/>
        <v>0</v>
      </c>
      <c r="Q38" s="216">
        <f t="shared" si="3"/>
        <v>0</v>
      </c>
      <c r="R38" s="216">
        <f t="shared" si="4"/>
        <v>0</v>
      </c>
      <c r="S38" s="216">
        <f>S$44*H27係数一覧!H38</f>
        <v>0</v>
      </c>
      <c r="T38" s="216">
        <f>S38*H27係数一覧!E38</f>
        <v>0</v>
      </c>
      <c r="U38" s="216">
        <v>0</v>
      </c>
      <c r="V38" s="216">
        <f>U38*H27係数一覧!D38</f>
        <v>0</v>
      </c>
      <c r="W38" s="216">
        <f>U38*H27係数一覧!C38</f>
        <v>0</v>
      </c>
      <c r="X38" s="216">
        <f>U38*H27雇用表!O38</f>
        <v>0</v>
      </c>
    </row>
    <row r="39" spans="1:24" x14ac:dyDescent="0.15">
      <c r="A39" s="225" t="s">
        <v>36</v>
      </c>
      <c r="B39" t="s">
        <v>384</v>
      </c>
      <c r="C39" t="s">
        <v>84</v>
      </c>
      <c r="D39" s="2"/>
      <c r="E39" s="2"/>
      <c r="F39" s="216"/>
      <c r="G39" s="216"/>
      <c r="H39">
        <f>ROUND(E39*H27雇用表!O39,0)</f>
        <v>0</v>
      </c>
      <c r="I39" s="216">
        <f>H27業務ｺﾝﾊﾞｰﾀ!J39</f>
        <v>0</v>
      </c>
      <c r="J39" s="216">
        <f>I39*H27係数一覧!E39</f>
        <v>0</v>
      </c>
      <c r="K39" s="216">
        <v>0</v>
      </c>
      <c r="L39" s="216">
        <f>K39*H27係数一覧!D39</f>
        <v>0</v>
      </c>
      <c r="M39" s="216">
        <f>K39*H27係数一覧!C39</f>
        <v>0</v>
      </c>
      <c r="N39" s="216">
        <f>K39*H27雇用表!O39</f>
        <v>0</v>
      </c>
      <c r="O39" s="216">
        <f t="shared" si="1"/>
        <v>0</v>
      </c>
      <c r="P39" s="216">
        <f t="shared" si="2"/>
        <v>0</v>
      </c>
      <c r="Q39" s="216">
        <f t="shared" si="3"/>
        <v>0</v>
      </c>
      <c r="R39" s="216">
        <f t="shared" si="4"/>
        <v>0</v>
      </c>
      <c r="S39" s="216">
        <f>S$44*H27係数一覧!H39</f>
        <v>0</v>
      </c>
      <c r="T39" s="216">
        <f>S39*H27係数一覧!E39</f>
        <v>0</v>
      </c>
      <c r="U39" s="216">
        <v>0</v>
      </c>
      <c r="V39" s="216">
        <f>U39*H27係数一覧!D39</f>
        <v>0</v>
      </c>
      <c r="W39" s="216">
        <f>U39*H27係数一覧!C39</f>
        <v>0</v>
      </c>
      <c r="X39" s="216">
        <f>U39*H27雇用表!O39</f>
        <v>0</v>
      </c>
    </row>
    <row r="40" spans="1:24" x14ac:dyDescent="0.15">
      <c r="A40" s="225" t="s">
        <v>36</v>
      </c>
      <c r="B40" t="s">
        <v>385</v>
      </c>
      <c r="C40" t="s">
        <v>85</v>
      </c>
      <c r="D40" s="2"/>
      <c r="E40" s="2"/>
      <c r="F40" s="216"/>
      <c r="G40" s="216"/>
      <c r="H40">
        <f>ROUND(E40*H27雇用表!O40,0)</f>
        <v>0</v>
      </c>
      <c r="I40" s="216">
        <f>H27業務ｺﾝﾊﾞｰﾀ!J40</f>
        <v>0</v>
      </c>
      <c r="J40" s="216">
        <f>I40*H27係数一覧!E40</f>
        <v>0</v>
      </c>
      <c r="K40" s="216">
        <v>0</v>
      </c>
      <c r="L40" s="216">
        <f>K40*H27係数一覧!D40</f>
        <v>0</v>
      </c>
      <c r="M40" s="216">
        <f>K40*H27係数一覧!C40</f>
        <v>0</v>
      </c>
      <c r="N40" s="216">
        <f>K40*H27雇用表!O40</f>
        <v>0</v>
      </c>
      <c r="O40" s="216">
        <f t="shared" si="1"/>
        <v>0</v>
      </c>
      <c r="P40" s="216">
        <f t="shared" si="2"/>
        <v>0</v>
      </c>
      <c r="Q40" s="216">
        <f t="shared" si="3"/>
        <v>0</v>
      </c>
      <c r="R40" s="216">
        <f t="shared" si="4"/>
        <v>0</v>
      </c>
      <c r="S40" s="216">
        <f>S$44*H27係数一覧!H40</f>
        <v>0</v>
      </c>
      <c r="T40" s="216">
        <f>S40*H27係数一覧!E40</f>
        <v>0</v>
      </c>
      <c r="U40" s="216">
        <v>0</v>
      </c>
      <c r="V40" s="216">
        <f>U40*H27係数一覧!D40</f>
        <v>0</v>
      </c>
      <c r="W40" s="216">
        <f>U40*H27係数一覧!C40</f>
        <v>0</v>
      </c>
      <c r="X40" s="216">
        <f>U40*H27雇用表!O40</f>
        <v>0</v>
      </c>
    </row>
    <row r="41" spans="1:24" x14ac:dyDescent="0.15">
      <c r="A41" s="225" t="s">
        <v>57</v>
      </c>
      <c r="B41" t="s">
        <v>386</v>
      </c>
      <c r="C41" t="s">
        <v>9</v>
      </c>
      <c r="D41" s="2"/>
      <c r="E41" s="2"/>
      <c r="F41" s="216"/>
      <c r="G41" s="216"/>
      <c r="H41">
        <f>ROUND(E41*H27雇用表!O41,0)</f>
        <v>0</v>
      </c>
      <c r="I41" s="216">
        <f>H27業務ｺﾝﾊﾞｰﾀ!J41</f>
        <v>0</v>
      </c>
      <c r="J41" s="216">
        <f>I41*H27係数一覧!E41</f>
        <v>0</v>
      </c>
      <c r="K41" s="216">
        <v>0</v>
      </c>
      <c r="L41" s="216">
        <f>K41*H27係数一覧!D41</f>
        <v>0</v>
      </c>
      <c r="M41" s="216">
        <f>K41*H27係数一覧!C41</f>
        <v>0</v>
      </c>
      <c r="N41" s="216">
        <f>K41*H27雇用表!O41</f>
        <v>0</v>
      </c>
      <c r="O41" s="216">
        <f t="shared" si="1"/>
        <v>0</v>
      </c>
      <c r="P41" s="216">
        <f t="shared" si="2"/>
        <v>0</v>
      </c>
      <c r="Q41" s="216">
        <f t="shared" si="3"/>
        <v>0</v>
      </c>
      <c r="R41" s="216">
        <f t="shared" si="4"/>
        <v>0</v>
      </c>
      <c r="S41" s="216">
        <f>S$44*H27係数一覧!H41</f>
        <v>0</v>
      </c>
      <c r="T41" s="216">
        <f>S41*H27係数一覧!E41</f>
        <v>0</v>
      </c>
      <c r="U41" s="216">
        <v>0</v>
      </c>
      <c r="V41" s="216">
        <f>U41*H27係数一覧!D41</f>
        <v>0</v>
      </c>
      <c r="W41" s="216">
        <f>U41*H27係数一覧!C41</f>
        <v>0</v>
      </c>
      <c r="X41" s="216">
        <f>U41*H27雇用表!O41</f>
        <v>0</v>
      </c>
    </row>
    <row r="42" spans="1:24" x14ac:dyDescent="0.15">
      <c r="A42" s="225" t="s">
        <v>37</v>
      </c>
      <c r="B42" t="s">
        <v>387</v>
      </c>
      <c r="C42" t="s">
        <v>8</v>
      </c>
      <c r="D42" s="2"/>
      <c r="E42" s="2"/>
      <c r="F42" s="216"/>
      <c r="G42" s="216"/>
      <c r="H42">
        <f>ROUND(E42*H27雇用表!O42,0)</f>
        <v>0</v>
      </c>
      <c r="I42" s="216">
        <f>H27業務ｺﾝﾊﾞｰﾀ!J42</f>
        <v>0</v>
      </c>
      <c r="J42" s="216">
        <f>I42*H27係数一覧!E42</f>
        <v>0</v>
      </c>
      <c r="K42" s="216">
        <v>0</v>
      </c>
      <c r="L42" s="216">
        <f>K42*H27係数一覧!D42</f>
        <v>0</v>
      </c>
      <c r="M42" s="216">
        <f>K42*H27係数一覧!C42</f>
        <v>0</v>
      </c>
      <c r="N42" s="216">
        <f>K42*H27雇用表!O42</f>
        <v>0</v>
      </c>
      <c r="O42" s="216">
        <f t="shared" si="1"/>
        <v>0</v>
      </c>
      <c r="P42" s="216">
        <f t="shared" si="2"/>
        <v>0</v>
      </c>
      <c r="Q42" s="216">
        <f t="shared" si="3"/>
        <v>0</v>
      </c>
      <c r="R42" s="216">
        <f t="shared" si="4"/>
        <v>0</v>
      </c>
      <c r="S42" s="216">
        <f>S$44*H27係数一覧!H42</f>
        <v>0</v>
      </c>
      <c r="T42" s="216">
        <f>S42*H27係数一覧!E42</f>
        <v>0</v>
      </c>
      <c r="U42" s="216">
        <v>0</v>
      </c>
      <c r="V42" s="216">
        <f>U42*H27係数一覧!D42</f>
        <v>0</v>
      </c>
      <c r="W42" s="216">
        <f>U42*H27係数一覧!C42</f>
        <v>0</v>
      </c>
      <c r="X42" s="216">
        <f>U42*H27雇用表!O42</f>
        <v>0</v>
      </c>
    </row>
    <row r="43" spans="1:24" x14ac:dyDescent="0.15">
      <c r="C43" s="217" t="s">
        <v>620</v>
      </c>
      <c r="D43" s="2">
        <f>H27業務ｺﾝﾊﾞｰﾀ!J53</f>
        <v>0</v>
      </c>
      <c r="E43" s="2">
        <f>D43</f>
        <v>0</v>
      </c>
      <c r="F43" s="2">
        <f>H27業務ｺﾝﾊﾞｰﾀ!J52</f>
        <v>0</v>
      </c>
      <c r="G43" s="2">
        <f>H27業務ｺﾝﾊﾞｰﾀ!J47</f>
        <v>0</v>
      </c>
      <c r="H43" s="2">
        <f>H27業務ｺﾝﾊﾞｰﾀ!C9</f>
        <v>0</v>
      </c>
      <c r="O43" s="216">
        <f t="shared" si="1"/>
        <v>0</v>
      </c>
      <c r="P43" s="216">
        <f t="shared" si="2"/>
        <v>0</v>
      </c>
      <c r="Q43" s="216">
        <f t="shared" si="3"/>
        <v>0</v>
      </c>
      <c r="R43" s="216">
        <f t="shared" si="4"/>
        <v>0</v>
      </c>
    </row>
    <row r="44" spans="1:24" x14ac:dyDescent="0.15">
      <c r="C44" t="s">
        <v>347</v>
      </c>
      <c r="D44" s="272">
        <f t="shared" ref="D44:R44" si="5">SUM(D6:D43)</f>
        <v>0</v>
      </c>
      <c r="E44" s="272">
        <f t="shared" si="5"/>
        <v>0</v>
      </c>
      <c r="F44" s="272">
        <f t="shared" si="5"/>
        <v>0</v>
      </c>
      <c r="G44" s="272">
        <f t="shared" si="5"/>
        <v>0</v>
      </c>
      <c r="H44" s="272">
        <f t="shared" si="5"/>
        <v>0</v>
      </c>
      <c r="I44" s="272">
        <f t="shared" si="5"/>
        <v>0</v>
      </c>
      <c r="J44" s="272">
        <f t="shared" si="5"/>
        <v>0</v>
      </c>
      <c r="K44" s="272">
        <f t="shared" si="5"/>
        <v>0</v>
      </c>
      <c r="L44" s="272">
        <f t="shared" si="5"/>
        <v>0</v>
      </c>
      <c r="M44" s="272">
        <f t="shared" si="5"/>
        <v>0</v>
      </c>
      <c r="N44" s="272">
        <f t="shared" si="5"/>
        <v>0</v>
      </c>
      <c r="O44" s="272">
        <f t="shared" si="5"/>
        <v>0</v>
      </c>
      <c r="P44" s="272">
        <f t="shared" si="5"/>
        <v>0</v>
      </c>
      <c r="Q44" s="272">
        <f t="shared" si="5"/>
        <v>0</v>
      </c>
      <c r="R44" s="272">
        <f t="shared" si="5"/>
        <v>0</v>
      </c>
      <c r="S44" s="273">
        <f>Q44*S45</f>
        <v>0</v>
      </c>
      <c r="T44" s="272">
        <f>SUM(T6:T42)</f>
        <v>0</v>
      </c>
      <c r="U44" s="272">
        <f>SUM(U6:U42)</f>
        <v>0</v>
      </c>
      <c r="V44" s="272">
        <f>SUM(V6:V42)</f>
        <v>0</v>
      </c>
      <c r="W44" s="272">
        <f>SUM(W6:W42)</f>
        <v>0</v>
      </c>
      <c r="X44" s="272">
        <f>SUM(X6:X42)</f>
        <v>0</v>
      </c>
    </row>
    <row r="45" spans="1:24" x14ac:dyDescent="0.15">
      <c r="Q45" t="s">
        <v>446</v>
      </c>
      <c r="S45" s="10">
        <f>H27業務入力!C7</f>
        <v>0.69571883355632147</v>
      </c>
    </row>
    <row r="49" spans="2:24" x14ac:dyDescent="0.15">
      <c r="B49" s="225" t="s">
        <v>55</v>
      </c>
      <c r="C49" s="226" t="s">
        <v>655</v>
      </c>
      <c r="D49" s="216">
        <f t="shared" ref="D49:S61" si="6">SUMIF($A$6:$A$42,$B49,D$6:D$42)</f>
        <v>0</v>
      </c>
      <c r="E49" s="216">
        <f t="shared" si="6"/>
        <v>0</v>
      </c>
      <c r="F49" s="216">
        <f t="shared" si="6"/>
        <v>0</v>
      </c>
      <c r="G49" s="216">
        <f t="shared" si="6"/>
        <v>0</v>
      </c>
      <c r="H49" s="216">
        <f t="shared" si="6"/>
        <v>0</v>
      </c>
      <c r="I49" s="216">
        <f t="shared" si="6"/>
        <v>0</v>
      </c>
      <c r="J49" s="216">
        <f t="shared" si="6"/>
        <v>0</v>
      </c>
      <c r="K49" s="216">
        <f t="shared" si="6"/>
        <v>0</v>
      </c>
      <c r="L49" s="216">
        <f t="shared" si="6"/>
        <v>0</v>
      </c>
      <c r="M49" s="216">
        <f t="shared" si="6"/>
        <v>0</v>
      </c>
      <c r="N49" s="216">
        <f t="shared" si="6"/>
        <v>0</v>
      </c>
      <c r="O49" s="216">
        <f t="shared" si="6"/>
        <v>0</v>
      </c>
      <c r="P49" s="216">
        <f t="shared" si="6"/>
        <v>0</v>
      </c>
      <c r="Q49" s="216">
        <f t="shared" si="6"/>
        <v>0</v>
      </c>
      <c r="R49" s="216">
        <f t="shared" si="6"/>
        <v>0</v>
      </c>
      <c r="S49" s="216">
        <f t="shared" si="6"/>
        <v>0</v>
      </c>
      <c r="T49" s="216">
        <f t="shared" ref="T49:X61" si="7">SUMIF($A$6:$A$42,$B49,T$6:T$42)</f>
        <v>0</v>
      </c>
      <c r="U49" s="216">
        <f t="shared" si="7"/>
        <v>0</v>
      </c>
      <c r="V49" s="216">
        <f t="shared" si="7"/>
        <v>0</v>
      </c>
      <c r="W49" s="216">
        <f t="shared" si="7"/>
        <v>0</v>
      </c>
      <c r="X49" s="216">
        <f t="shared" si="7"/>
        <v>0</v>
      </c>
    </row>
    <row r="50" spans="2:24" x14ac:dyDescent="0.15">
      <c r="B50" s="225" t="s">
        <v>56</v>
      </c>
      <c r="C50" s="226" t="s">
        <v>66</v>
      </c>
      <c r="D50" s="216">
        <f t="shared" si="6"/>
        <v>0</v>
      </c>
      <c r="E50" s="216">
        <f t="shared" si="6"/>
        <v>0</v>
      </c>
      <c r="F50" s="216">
        <f t="shared" si="6"/>
        <v>0</v>
      </c>
      <c r="G50" s="216">
        <f t="shared" si="6"/>
        <v>0</v>
      </c>
      <c r="H50" s="216">
        <f t="shared" si="6"/>
        <v>0</v>
      </c>
      <c r="I50" s="216">
        <f t="shared" si="6"/>
        <v>0</v>
      </c>
      <c r="J50" s="216">
        <f t="shared" si="6"/>
        <v>0</v>
      </c>
      <c r="K50" s="216">
        <f t="shared" si="6"/>
        <v>0</v>
      </c>
      <c r="L50" s="216">
        <f t="shared" si="6"/>
        <v>0</v>
      </c>
      <c r="M50" s="216">
        <f t="shared" si="6"/>
        <v>0</v>
      </c>
      <c r="N50" s="216">
        <f t="shared" si="6"/>
        <v>0</v>
      </c>
      <c r="O50" s="216">
        <f t="shared" si="6"/>
        <v>0</v>
      </c>
      <c r="P50" s="216">
        <f t="shared" si="6"/>
        <v>0</v>
      </c>
      <c r="Q50" s="216">
        <f t="shared" si="6"/>
        <v>0</v>
      </c>
      <c r="R50" s="216">
        <f t="shared" si="6"/>
        <v>0</v>
      </c>
      <c r="S50" s="216">
        <f t="shared" si="6"/>
        <v>0</v>
      </c>
      <c r="T50" s="216">
        <f t="shared" si="7"/>
        <v>0</v>
      </c>
      <c r="U50" s="216">
        <f t="shared" si="7"/>
        <v>0</v>
      </c>
      <c r="V50" s="216">
        <f t="shared" si="7"/>
        <v>0</v>
      </c>
      <c r="W50" s="216">
        <f t="shared" si="7"/>
        <v>0</v>
      </c>
      <c r="X50" s="216">
        <f t="shared" si="7"/>
        <v>0</v>
      </c>
    </row>
    <row r="51" spans="2:24" x14ac:dyDescent="0.15">
      <c r="B51" s="225" t="s">
        <v>57</v>
      </c>
      <c r="C51" s="226" t="s">
        <v>86</v>
      </c>
      <c r="D51" s="216">
        <f t="shared" si="6"/>
        <v>0</v>
      </c>
      <c r="E51" s="216">
        <f t="shared" si="6"/>
        <v>0</v>
      </c>
      <c r="F51" s="216">
        <f t="shared" si="6"/>
        <v>0</v>
      </c>
      <c r="G51" s="216">
        <f t="shared" si="6"/>
        <v>0</v>
      </c>
      <c r="H51" s="216">
        <f t="shared" si="6"/>
        <v>0</v>
      </c>
      <c r="I51" s="216">
        <f t="shared" si="6"/>
        <v>0</v>
      </c>
      <c r="J51" s="216">
        <f t="shared" si="6"/>
        <v>0</v>
      </c>
      <c r="K51" s="216">
        <f t="shared" si="6"/>
        <v>0</v>
      </c>
      <c r="L51" s="216">
        <f t="shared" si="6"/>
        <v>0</v>
      </c>
      <c r="M51" s="216">
        <f t="shared" si="6"/>
        <v>0</v>
      </c>
      <c r="N51" s="216">
        <f t="shared" si="6"/>
        <v>0</v>
      </c>
      <c r="O51" s="216">
        <f t="shared" si="6"/>
        <v>0</v>
      </c>
      <c r="P51" s="216">
        <f t="shared" si="6"/>
        <v>0</v>
      </c>
      <c r="Q51" s="216">
        <f t="shared" si="6"/>
        <v>0</v>
      </c>
      <c r="R51" s="216">
        <f t="shared" si="6"/>
        <v>0</v>
      </c>
      <c r="S51" s="216">
        <f t="shared" si="6"/>
        <v>0</v>
      </c>
      <c r="T51" s="216">
        <f t="shared" si="7"/>
        <v>0</v>
      </c>
      <c r="U51" s="216">
        <f t="shared" si="7"/>
        <v>0</v>
      </c>
      <c r="V51" s="216">
        <f t="shared" si="7"/>
        <v>0</v>
      </c>
      <c r="W51" s="216">
        <f t="shared" si="7"/>
        <v>0</v>
      </c>
      <c r="X51" s="216">
        <f t="shared" si="7"/>
        <v>0</v>
      </c>
    </row>
    <row r="52" spans="2:24" x14ac:dyDescent="0.15">
      <c r="B52" s="225" t="s">
        <v>58</v>
      </c>
      <c r="C52" s="226" t="s">
        <v>24</v>
      </c>
      <c r="D52" s="216">
        <f t="shared" si="6"/>
        <v>0</v>
      </c>
      <c r="E52" s="216">
        <f t="shared" si="6"/>
        <v>0</v>
      </c>
      <c r="F52" s="216">
        <f t="shared" si="6"/>
        <v>0</v>
      </c>
      <c r="G52" s="216">
        <f t="shared" si="6"/>
        <v>0</v>
      </c>
      <c r="H52" s="216">
        <f t="shared" si="6"/>
        <v>0</v>
      </c>
      <c r="I52" s="216">
        <f t="shared" si="6"/>
        <v>0</v>
      </c>
      <c r="J52" s="216">
        <f t="shared" si="6"/>
        <v>0</v>
      </c>
      <c r="K52" s="216">
        <f t="shared" si="6"/>
        <v>0</v>
      </c>
      <c r="L52" s="216">
        <f t="shared" si="6"/>
        <v>0</v>
      </c>
      <c r="M52" s="216">
        <f t="shared" si="6"/>
        <v>0</v>
      </c>
      <c r="N52" s="216">
        <f t="shared" si="6"/>
        <v>0</v>
      </c>
      <c r="O52" s="216">
        <f t="shared" si="6"/>
        <v>0</v>
      </c>
      <c r="P52" s="216">
        <f t="shared" si="6"/>
        <v>0</v>
      </c>
      <c r="Q52" s="216">
        <f t="shared" si="6"/>
        <v>0</v>
      </c>
      <c r="R52" s="216">
        <f t="shared" si="6"/>
        <v>0</v>
      </c>
      <c r="S52" s="216">
        <f t="shared" si="6"/>
        <v>0</v>
      </c>
      <c r="T52" s="216">
        <f t="shared" si="7"/>
        <v>0</v>
      </c>
      <c r="U52" s="216">
        <f t="shared" si="7"/>
        <v>0</v>
      </c>
      <c r="V52" s="216">
        <f t="shared" si="7"/>
        <v>0</v>
      </c>
      <c r="W52" s="216">
        <f t="shared" si="7"/>
        <v>0</v>
      </c>
      <c r="X52" s="216">
        <f t="shared" si="7"/>
        <v>0</v>
      </c>
    </row>
    <row r="53" spans="2:24" x14ac:dyDescent="0.15">
      <c r="B53" s="225" t="s">
        <v>59</v>
      </c>
      <c r="C53" s="226" t="s">
        <v>418</v>
      </c>
      <c r="D53" s="216">
        <f t="shared" si="6"/>
        <v>0</v>
      </c>
      <c r="E53" s="216">
        <f t="shared" si="6"/>
        <v>0</v>
      </c>
      <c r="F53" s="216">
        <f t="shared" si="6"/>
        <v>0</v>
      </c>
      <c r="G53" s="216">
        <f t="shared" si="6"/>
        <v>0</v>
      </c>
      <c r="H53" s="216">
        <f t="shared" si="6"/>
        <v>0</v>
      </c>
      <c r="I53" s="216">
        <f t="shared" si="6"/>
        <v>0</v>
      </c>
      <c r="J53" s="216">
        <f t="shared" si="6"/>
        <v>0</v>
      </c>
      <c r="K53" s="216">
        <f t="shared" si="6"/>
        <v>0</v>
      </c>
      <c r="L53" s="216">
        <f t="shared" si="6"/>
        <v>0</v>
      </c>
      <c r="M53" s="216">
        <f t="shared" si="6"/>
        <v>0</v>
      </c>
      <c r="N53" s="216">
        <f t="shared" si="6"/>
        <v>0</v>
      </c>
      <c r="O53" s="216">
        <f t="shared" si="6"/>
        <v>0</v>
      </c>
      <c r="P53" s="216">
        <f t="shared" si="6"/>
        <v>0</v>
      </c>
      <c r="Q53" s="216">
        <f t="shared" si="6"/>
        <v>0</v>
      </c>
      <c r="R53" s="216">
        <f t="shared" si="6"/>
        <v>0</v>
      </c>
      <c r="S53" s="216">
        <f t="shared" si="6"/>
        <v>0</v>
      </c>
      <c r="T53" s="216">
        <f t="shared" si="7"/>
        <v>0</v>
      </c>
      <c r="U53" s="216">
        <f t="shared" si="7"/>
        <v>0</v>
      </c>
      <c r="V53" s="216">
        <f t="shared" si="7"/>
        <v>0</v>
      </c>
      <c r="W53" s="216">
        <f t="shared" si="7"/>
        <v>0</v>
      </c>
      <c r="X53" s="216">
        <f t="shared" si="7"/>
        <v>0</v>
      </c>
    </row>
    <row r="54" spans="2:24" x14ac:dyDescent="0.15">
      <c r="B54" s="225" t="s">
        <v>60</v>
      </c>
      <c r="C54" s="226" t="s">
        <v>5</v>
      </c>
      <c r="D54" s="216">
        <f t="shared" si="6"/>
        <v>0</v>
      </c>
      <c r="E54" s="216">
        <f t="shared" si="6"/>
        <v>0</v>
      </c>
      <c r="F54" s="216">
        <f t="shared" si="6"/>
        <v>0</v>
      </c>
      <c r="G54" s="216">
        <f t="shared" si="6"/>
        <v>0</v>
      </c>
      <c r="H54" s="216">
        <f t="shared" si="6"/>
        <v>0</v>
      </c>
      <c r="I54" s="216">
        <f t="shared" si="6"/>
        <v>0</v>
      </c>
      <c r="J54" s="216">
        <f t="shared" si="6"/>
        <v>0</v>
      </c>
      <c r="K54" s="216">
        <f t="shared" si="6"/>
        <v>0</v>
      </c>
      <c r="L54" s="216">
        <f t="shared" si="6"/>
        <v>0</v>
      </c>
      <c r="M54" s="216">
        <f t="shared" si="6"/>
        <v>0</v>
      </c>
      <c r="N54" s="216">
        <f t="shared" si="6"/>
        <v>0</v>
      </c>
      <c r="O54" s="216">
        <f t="shared" si="6"/>
        <v>0</v>
      </c>
      <c r="P54" s="216">
        <f t="shared" si="6"/>
        <v>0</v>
      </c>
      <c r="Q54" s="216">
        <f t="shared" si="6"/>
        <v>0</v>
      </c>
      <c r="R54" s="216">
        <f t="shared" si="6"/>
        <v>0</v>
      </c>
      <c r="S54" s="216">
        <f t="shared" si="6"/>
        <v>0</v>
      </c>
      <c r="T54" s="216">
        <f t="shared" si="7"/>
        <v>0</v>
      </c>
      <c r="U54" s="216">
        <f t="shared" si="7"/>
        <v>0</v>
      </c>
      <c r="V54" s="216">
        <f t="shared" si="7"/>
        <v>0</v>
      </c>
      <c r="W54" s="216">
        <f t="shared" si="7"/>
        <v>0</v>
      </c>
      <c r="X54" s="216">
        <f t="shared" si="7"/>
        <v>0</v>
      </c>
    </row>
    <row r="55" spans="2:24" x14ac:dyDescent="0.15">
      <c r="B55" s="225" t="s">
        <v>61</v>
      </c>
      <c r="C55" s="226" t="s">
        <v>6</v>
      </c>
      <c r="D55" s="216">
        <f t="shared" si="6"/>
        <v>0</v>
      </c>
      <c r="E55" s="216">
        <f t="shared" si="6"/>
        <v>0</v>
      </c>
      <c r="F55" s="216">
        <f t="shared" si="6"/>
        <v>0</v>
      </c>
      <c r="G55" s="216">
        <f t="shared" si="6"/>
        <v>0</v>
      </c>
      <c r="H55" s="216">
        <f t="shared" si="6"/>
        <v>0</v>
      </c>
      <c r="I55" s="216">
        <f t="shared" si="6"/>
        <v>0</v>
      </c>
      <c r="J55" s="216">
        <f t="shared" si="6"/>
        <v>0</v>
      </c>
      <c r="K55" s="216">
        <f t="shared" si="6"/>
        <v>0</v>
      </c>
      <c r="L55" s="216">
        <f t="shared" si="6"/>
        <v>0</v>
      </c>
      <c r="M55" s="216">
        <f t="shared" si="6"/>
        <v>0</v>
      </c>
      <c r="N55" s="216">
        <f t="shared" si="6"/>
        <v>0</v>
      </c>
      <c r="O55" s="216">
        <f t="shared" si="6"/>
        <v>0</v>
      </c>
      <c r="P55" s="216">
        <f t="shared" si="6"/>
        <v>0</v>
      </c>
      <c r="Q55" s="216">
        <f t="shared" si="6"/>
        <v>0</v>
      </c>
      <c r="R55" s="216">
        <f t="shared" si="6"/>
        <v>0</v>
      </c>
      <c r="S55" s="216">
        <f t="shared" si="6"/>
        <v>0</v>
      </c>
      <c r="T55" s="216">
        <f t="shared" si="7"/>
        <v>0</v>
      </c>
      <c r="U55" s="216">
        <f t="shared" si="7"/>
        <v>0</v>
      </c>
      <c r="V55" s="216">
        <f t="shared" si="7"/>
        <v>0</v>
      </c>
      <c r="W55" s="216">
        <f t="shared" si="7"/>
        <v>0</v>
      </c>
      <c r="X55" s="216">
        <f t="shared" si="7"/>
        <v>0</v>
      </c>
    </row>
    <row r="56" spans="2:24" x14ac:dyDescent="0.15">
      <c r="B56" s="225" t="s">
        <v>62</v>
      </c>
      <c r="C56" s="226" t="s">
        <v>81</v>
      </c>
      <c r="D56" s="216">
        <f t="shared" si="6"/>
        <v>0</v>
      </c>
      <c r="E56" s="216">
        <f t="shared" si="6"/>
        <v>0</v>
      </c>
      <c r="F56" s="216">
        <f t="shared" si="6"/>
        <v>0</v>
      </c>
      <c r="G56" s="216">
        <f t="shared" si="6"/>
        <v>0</v>
      </c>
      <c r="H56" s="216">
        <f t="shared" si="6"/>
        <v>0</v>
      </c>
      <c r="I56" s="216">
        <f t="shared" si="6"/>
        <v>0</v>
      </c>
      <c r="J56" s="216">
        <f t="shared" si="6"/>
        <v>0</v>
      </c>
      <c r="K56" s="216">
        <f t="shared" si="6"/>
        <v>0</v>
      </c>
      <c r="L56" s="216">
        <f t="shared" si="6"/>
        <v>0</v>
      </c>
      <c r="M56" s="216">
        <f t="shared" si="6"/>
        <v>0</v>
      </c>
      <c r="N56" s="216">
        <f t="shared" si="6"/>
        <v>0</v>
      </c>
      <c r="O56" s="216">
        <f t="shared" si="6"/>
        <v>0</v>
      </c>
      <c r="P56" s="216">
        <f t="shared" si="6"/>
        <v>0</v>
      </c>
      <c r="Q56" s="216">
        <f t="shared" si="6"/>
        <v>0</v>
      </c>
      <c r="R56" s="216">
        <f t="shared" si="6"/>
        <v>0</v>
      </c>
      <c r="S56" s="216">
        <f t="shared" si="6"/>
        <v>0</v>
      </c>
      <c r="T56" s="216">
        <f t="shared" si="7"/>
        <v>0</v>
      </c>
      <c r="U56" s="216">
        <f t="shared" si="7"/>
        <v>0</v>
      </c>
      <c r="V56" s="216">
        <f t="shared" si="7"/>
        <v>0</v>
      </c>
      <c r="W56" s="216">
        <f t="shared" si="7"/>
        <v>0</v>
      </c>
      <c r="X56" s="216">
        <f t="shared" si="7"/>
        <v>0</v>
      </c>
    </row>
    <row r="57" spans="2:24" x14ac:dyDescent="0.15">
      <c r="B57" s="225" t="s">
        <v>63</v>
      </c>
      <c r="C57" s="226" t="s">
        <v>419</v>
      </c>
      <c r="D57" s="216">
        <f t="shared" si="6"/>
        <v>0</v>
      </c>
      <c r="E57" s="216">
        <f t="shared" si="6"/>
        <v>0</v>
      </c>
      <c r="F57" s="216">
        <f t="shared" si="6"/>
        <v>0</v>
      </c>
      <c r="G57" s="216">
        <f t="shared" si="6"/>
        <v>0</v>
      </c>
      <c r="H57" s="216">
        <f t="shared" si="6"/>
        <v>0</v>
      </c>
      <c r="I57" s="216">
        <f t="shared" si="6"/>
        <v>0</v>
      </c>
      <c r="J57" s="216">
        <f t="shared" si="6"/>
        <v>0</v>
      </c>
      <c r="K57" s="216">
        <f t="shared" si="6"/>
        <v>0</v>
      </c>
      <c r="L57" s="216">
        <f t="shared" si="6"/>
        <v>0</v>
      </c>
      <c r="M57" s="216">
        <f t="shared" si="6"/>
        <v>0</v>
      </c>
      <c r="N57" s="216">
        <f t="shared" si="6"/>
        <v>0</v>
      </c>
      <c r="O57" s="216">
        <f t="shared" si="6"/>
        <v>0</v>
      </c>
      <c r="P57" s="216">
        <f t="shared" si="6"/>
        <v>0</v>
      </c>
      <c r="Q57" s="216">
        <f t="shared" si="6"/>
        <v>0</v>
      </c>
      <c r="R57" s="216">
        <f t="shared" si="6"/>
        <v>0</v>
      </c>
      <c r="S57" s="216">
        <f t="shared" si="6"/>
        <v>0</v>
      </c>
      <c r="T57" s="216">
        <f t="shared" si="7"/>
        <v>0</v>
      </c>
      <c r="U57" s="216">
        <f t="shared" si="7"/>
        <v>0</v>
      </c>
      <c r="V57" s="216">
        <f t="shared" si="7"/>
        <v>0</v>
      </c>
      <c r="W57" s="216">
        <f t="shared" si="7"/>
        <v>0</v>
      </c>
      <c r="X57" s="216">
        <f t="shared" si="7"/>
        <v>0</v>
      </c>
    </row>
    <row r="58" spans="2:24" x14ac:dyDescent="0.15">
      <c r="B58" s="225" t="s">
        <v>34</v>
      </c>
      <c r="C58" s="226" t="s">
        <v>82</v>
      </c>
      <c r="D58" s="216">
        <f t="shared" si="6"/>
        <v>0</v>
      </c>
      <c r="E58" s="216">
        <f t="shared" si="6"/>
        <v>0</v>
      </c>
      <c r="F58" s="216">
        <f t="shared" si="6"/>
        <v>0</v>
      </c>
      <c r="G58" s="216">
        <f t="shared" si="6"/>
        <v>0</v>
      </c>
      <c r="H58" s="216">
        <f t="shared" si="6"/>
        <v>0</v>
      </c>
      <c r="I58" s="216">
        <f t="shared" si="6"/>
        <v>0</v>
      </c>
      <c r="J58" s="216">
        <f t="shared" si="6"/>
        <v>0</v>
      </c>
      <c r="K58" s="216">
        <f t="shared" si="6"/>
        <v>0</v>
      </c>
      <c r="L58" s="216">
        <f t="shared" si="6"/>
        <v>0</v>
      </c>
      <c r="M58" s="216">
        <f t="shared" si="6"/>
        <v>0</v>
      </c>
      <c r="N58" s="216">
        <f t="shared" si="6"/>
        <v>0</v>
      </c>
      <c r="O58" s="216">
        <f t="shared" si="6"/>
        <v>0</v>
      </c>
      <c r="P58" s="216">
        <f t="shared" si="6"/>
        <v>0</v>
      </c>
      <c r="Q58" s="216">
        <f t="shared" si="6"/>
        <v>0</v>
      </c>
      <c r="R58" s="216">
        <f t="shared" si="6"/>
        <v>0</v>
      </c>
      <c r="S58" s="216">
        <f t="shared" si="6"/>
        <v>0</v>
      </c>
      <c r="T58" s="216">
        <f t="shared" si="7"/>
        <v>0</v>
      </c>
      <c r="U58" s="216">
        <f t="shared" si="7"/>
        <v>0</v>
      </c>
      <c r="V58" s="216">
        <f t="shared" si="7"/>
        <v>0</v>
      </c>
      <c r="W58" s="216">
        <f t="shared" si="7"/>
        <v>0</v>
      </c>
      <c r="X58" s="216">
        <f t="shared" si="7"/>
        <v>0</v>
      </c>
    </row>
    <row r="59" spans="2:24" x14ac:dyDescent="0.15">
      <c r="B59" s="225" t="s">
        <v>35</v>
      </c>
      <c r="C59" s="226" t="s">
        <v>7</v>
      </c>
      <c r="D59" s="216">
        <f t="shared" si="6"/>
        <v>0</v>
      </c>
      <c r="E59" s="216">
        <f t="shared" si="6"/>
        <v>0</v>
      </c>
      <c r="F59" s="216">
        <f t="shared" si="6"/>
        <v>0</v>
      </c>
      <c r="G59" s="216">
        <f t="shared" si="6"/>
        <v>0</v>
      </c>
      <c r="H59" s="216">
        <f t="shared" si="6"/>
        <v>0</v>
      </c>
      <c r="I59" s="216">
        <f t="shared" si="6"/>
        <v>0</v>
      </c>
      <c r="J59" s="216">
        <f t="shared" si="6"/>
        <v>0</v>
      </c>
      <c r="K59" s="216">
        <f t="shared" si="6"/>
        <v>0</v>
      </c>
      <c r="L59" s="216">
        <f t="shared" si="6"/>
        <v>0</v>
      </c>
      <c r="M59" s="216">
        <f t="shared" si="6"/>
        <v>0</v>
      </c>
      <c r="N59" s="216">
        <f t="shared" si="6"/>
        <v>0</v>
      </c>
      <c r="O59" s="216">
        <f t="shared" si="6"/>
        <v>0</v>
      </c>
      <c r="P59" s="216">
        <f t="shared" si="6"/>
        <v>0</v>
      </c>
      <c r="Q59" s="216">
        <f t="shared" si="6"/>
        <v>0</v>
      </c>
      <c r="R59" s="216">
        <f t="shared" si="6"/>
        <v>0</v>
      </c>
      <c r="S59" s="216">
        <f t="shared" si="6"/>
        <v>0</v>
      </c>
      <c r="T59" s="216">
        <f t="shared" si="7"/>
        <v>0</v>
      </c>
      <c r="U59" s="216">
        <f t="shared" si="7"/>
        <v>0</v>
      </c>
      <c r="V59" s="216">
        <f t="shared" si="7"/>
        <v>0</v>
      </c>
      <c r="W59" s="216">
        <f t="shared" si="7"/>
        <v>0</v>
      </c>
      <c r="X59" s="216">
        <f t="shared" si="7"/>
        <v>0</v>
      </c>
    </row>
    <row r="60" spans="2:24" x14ac:dyDescent="0.15">
      <c r="B60" s="225" t="s">
        <v>36</v>
      </c>
      <c r="C60" s="226" t="s">
        <v>87</v>
      </c>
      <c r="D60" s="216">
        <f t="shared" si="6"/>
        <v>0</v>
      </c>
      <c r="E60" s="216">
        <f t="shared" si="6"/>
        <v>0</v>
      </c>
      <c r="F60" s="216">
        <f t="shared" si="6"/>
        <v>0</v>
      </c>
      <c r="G60" s="216">
        <f t="shared" si="6"/>
        <v>0</v>
      </c>
      <c r="H60" s="216">
        <f t="shared" si="6"/>
        <v>0</v>
      </c>
      <c r="I60" s="216">
        <f t="shared" si="6"/>
        <v>0</v>
      </c>
      <c r="J60" s="216">
        <f t="shared" si="6"/>
        <v>0</v>
      </c>
      <c r="K60" s="216">
        <f t="shared" si="6"/>
        <v>0</v>
      </c>
      <c r="L60" s="216">
        <f t="shared" si="6"/>
        <v>0</v>
      </c>
      <c r="M60" s="216">
        <f t="shared" si="6"/>
        <v>0</v>
      </c>
      <c r="N60" s="216">
        <f t="shared" si="6"/>
        <v>0</v>
      </c>
      <c r="O60" s="216">
        <f t="shared" si="6"/>
        <v>0</v>
      </c>
      <c r="P60" s="216">
        <f t="shared" si="6"/>
        <v>0</v>
      </c>
      <c r="Q60" s="216">
        <f t="shared" si="6"/>
        <v>0</v>
      </c>
      <c r="R60" s="216">
        <f t="shared" si="6"/>
        <v>0</v>
      </c>
      <c r="S60" s="216">
        <f t="shared" si="6"/>
        <v>0</v>
      </c>
      <c r="T60" s="216">
        <f t="shared" si="7"/>
        <v>0</v>
      </c>
      <c r="U60" s="216">
        <f t="shared" si="7"/>
        <v>0</v>
      </c>
      <c r="V60" s="216">
        <f t="shared" si="7"/>
        <v>0</v>
      </c>
      <c r="W60" s="216">
        <f t="shared" si="7"/>
        <v>0</v>
      </c>
      <c r="X60" s="216">
        <f t="shared" si="7"/>
        <v>0</v>
      </c>
    </row>
    <row r="61" spans="2:24" x14ac:dyDescent="0.15">
      <c r="B61" s="225" t="s">
        <v>37</v>
      </c>
      <c r="C61" s="226" t="s">
        <v>8</v>
      </c>
      <c r="D61" s="216">
        <f t="shared" si="6"/>
        <v>0</v>
      </c>
      <c r="E61" s="216">
        <f t="shared" si="6"/>
        <v>0</v>
      </c>
      <c r="F61" s="216">
        <f t="shared" si="6"/>
        <v>0</v>
      </c>
      <c r="G61" s="216">
        <f t="shared" si="6"/>
        <v>0</v>
      </c>
      <c r="H61" s="216">
        <f t="shared" si="6"/>
        <v>0</v>
      </c>
      <c r="I61" s="216">
        <f t="shared" si="6"/>
        <v>0</v>
      </c>
      <c r="J61" s="216">
        <f t="shared" si="6"/>
        <v>0</v>
      </c>
      <c r="K61" s="216">
        <f t="shared" si="6"/>
        <v>0</v>
      </c>
      <c r="L61" s="216">
        <f t="shared" si="6"/>
        <v>0</v>
      </c>
      <c r="M61" s="216">
        <f t="shared" si="6"/>
        <v>0</v>
      </c>
      <c r="N61" s="216">
        <f t="shared" si="6"/>
        <v>0</v>
      </c>
      <c r="O61" s="216">
        <f t="shared" si="6"/>
        <v>0</v>
      </c>
      <c r="P61" s="216">
        <f t="shared" si="6"/>
        <v>0</v>
      </c>
      <c r="Q61" s="216">
        <f t="shared" si="6"/>
        <v>0</v>
      </c>
      <c r="R61" s="216">
        <f t="shared" si="6"/>
        <v>0</v>
      </c>
      <c r="S61" s="216">
        <f t="shared" si="6"/>
        <v>0</v>
      </c>
      <c r="T61" s="216">
        <f t="shared" si="7"/>
        <v>0</v>
      </c>
      <c r="U61" s="216">
        <f t="shared" si="7"/>
        <v>0</v>
      </c>
      <c r="V61" s="216">
        <f t="shared" si="7"/>
        <v>0</v>
      </c>
      <c r="W61" s="216">
        <f t="shared" si="7"/>
        <v>0</v>
      </c>
      <c r="X61" s="216">
        <f t="shared" si="7"/>
        <v>0</v>
      </c>
    </row>
    <row r="62" spans="2:24" x14ac:dyDescent="0.15">
      <c r="D62" s="281">
        <f>SUM(D49:D61)</f>
        <v>0</v>
      </c>
      <c r="E62" s="281">
        <f t="shared" ref="E62:X62" si="8">SUM(E49:E61)</f>
        <v>0</v>
      </c>
      <c r="F62" s="281">
        <f t="shared" si="8"/>
        <v>0</v>
      </c>
      <c r="G62" s="281">
        <f t="shared" si="8"/>
        <v>0</v>
      </c>
      <c r="H62" s="281">
        <f t="shared" si="8"/>
        <v>0</v>
      </c>
      <c r="I62" s="281">
        <f t="shared" si="8"/>
        <v>0</v>
      </c>
      <c r="J62" s="281">
        <f t="shared" si="8"/>
        <v>0</v>
      </c>
      <c r="K62" s="281">
        <f t="shared" si="8"/>
        <v>0</v>
      </c>
      <c r="L62" s="281">
        <f t="shared" si="8"/>
        <v>0</v>
      </c>
      <c r="M62" s="281">
        <f t="shared" si="8"/>
        <v>0</v>
      </c>
      <c r="N62" s="281">
        <f t="shared" si="8"/>
        <v>0</v>
      </c>
      <c r="O62" s="281">
        <f t="shared" si="8"/>
        <v>0</v>
      </c>
      <c r="P62" s="281">
        <f t="shared" si="8"/>
        <v>0</v>
      </c>
      <c r="Q62" s="281">
        <f t="shared" si="8"/>
        <v>0</v>
      </c>
      <c r="R62" s="281">
        <f t="shared" si="8"/>
        <v>0</v>
      </c>
      <c r="S62" s="281">
        <f t="shared" si="8"/>
        <v>0</v>
      </c>
      <c r="T62" s="281">
        <f t="shared" si="8"/>
        <v>0</v>
      </c>
      <c r="U62" s="281">
        <f t="shared" si="8"/>
        <v>0</v>
      </c>
      <c r="V62" s="281">
        <f t="shared" si="8"/>
        <v>0</v>
      </c>
      <c r="W62" s="281">
        <f t="shared" si="8"/>
        <v>0</v>
      </c>
      <c r="X62" s="281">
        <f t="shared" si="8"/>
        <v>0</v>
      </c>
    </row>
  </sheetData>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F21"/>
  <sheetViews>
    <sheetView workbookViewId="0">
      <selection activeCell="G7" sqref="G7"/>
    </sheetView>
  </sheetViews>
  <sheetFormatPr defaultRowHeight="12" x14ac:dyDescent="0.15"/>
  <cols>
    <col min="1" max="1" width="10.28515625" style="567" customWidth="1"/>
    <col min="2" max="2" width="13.28515625" style="567" customWidth="1"/>
    <col min="3" max="3" width="21.85546875" style="567" customWidth="1"/>
    <col min="4" max="4" width="11.140625" style="567" customWidth="1"/>
    <col min="5" max="16384" width="9.140625" style="567"/>
  </cols>
  <sheetData>
    <row r="1" spans="1:6" ht="14.25" x14ac:dyDescent="0.15">
      <c r="A1" s="566" t="s">
        <v>193</v>
      </c>
    </row>
    <row r="3" spans="1:6" ht="18.600000000000001" customHeight="1" x14ac:dyDescent="0.15">
      <c r="B3" s="568" t="s">
        <v>91</v>
      </c>
      <c r="C3" s="569"/>
      <c r="D3" s="570">
        <f>H27業務計算!E44</f>
        <v>0</v>
      </c>
      <c r="E3" s="571" t="s">
        <v>113</v>
      </c>
      <c r="F3" s="572"/>
    </row>
    <row r="4" spans="1:6" ht="18.600000000000001" customHeight="1" x14ac:dyDescent="0.15">
      <c r="B4" s="573" t="s">
        <v>92</v>
      </c>
      <c r="C4" s="574" t="s">
        <v>89</v>
      </c>
      <c r="D4" s="575">
        <f>H27業務計算!E44</f>
        <v>0</v>
      </c>
      <c r="E4" s="576" t="s">
        <v>113</v>
      </c>
      <c r="F4" s="572"/>
    </row>
    <row r="5" spans="1:6" ht="18.600000000000001" customHeight="1" x14ac:dyDescent="0.15">
      <c r="B5" s="577"/>
      <c r="C5" s="578" t="s">
        <v>135</v>
      </c>
      <c r="D5" s="579">
        <f>H27業務計算!F44</f>
        <v>0</v>
      </c>
      <c r="E5" s="580" t="s">
        <v>113</v>
      </c>
      <c r="F5" s="572"/>
    </row>
    <row r="6" spans="1:6" ht="18.600000000000001" customHeight="1" x14ac:dyDescent="0.15">
      <c r="B6" s="581"/>
      <c r="C6" s="582" t="s">
        <v>95</v>
      </c>
      <c r="D6" s="583">
        <f>H27業務計算!H44</f>
        <v>0</v>
      </c>
      <c r="E6" s="584" t="s">
        <v>110</v>
      </c>
      <c r="F6" s="572"/>
    </row>
    <row r="7" spans="1:6" ht="18.600000000000001" customHeight="1" x14ac:dyDescent="0.15">
      <c r="B7" s="573" t="s">
        <v>142</v>
      </c>
      <c r="C7" s="574" t="s">
        <v>93</v>
      </c>
      <c r="D7" s="575">
        <f>H27業務計算!K44</f>
        <v>0</v>
      </c>
      <c r="E7" s="576" t="s">
        <v>113</v>
      </c>
      <c r="F7" s="572"/>
    </row>
    <row r="8" spans="1:6" ht="18.600000000000001" customHeight="1" x14ac:dyDescent="0.15">
      <c r="B8" s="577"/>
      <c r="C8" s="578" t="s">
        <v>94</v>
      </c>
      <c r="D8" s="579">
        <f>H27業務計算!L44</f>
        <v>0</v>
      </c>
      <c r="E8" s="580" t="s">
        <v>113</v>
      </c>
      <c r="F8" s="572"/>
    </row>
    <row r="9" spans="1:6" ht="18.600000000000001" customHeight="1" x14ac:dyDescent="0.15">
      <c r="B9" s="581"/>
      <c r="C9" s="582" t="s">
        <v>95</v>
      </c>
      <c r="D9" s="583">
        <f>H27業務計算!N44</f>
        <v>0</v>
      </c>
      <c r="E9" s="584" t="s">
        <v>110</v>
      </c>
      <c r="F9" s="572"/>
    </row>
    <row r="10" spans="1:6" ht="18.600000000000001" customHeight="1" x14ac:dyDescent="0.15">
      <c r="B10" s="577" t="s">
        <v>92</v>
      </c>
      <c r="C10" s="578" t="s">
        <v>93</v>
      </c>
      <c r="D10" s="579">
        <f>SUM(D4,D7)</f>
        <v>0</v>
      </c>
      <c r="E10" s="580" t="s">
        <v>113</v>
      </c>
      <c r="F10" s="572"/>
    </row>
    <row r="11" spans="1:6" ht="18.600000000000001" customHeight="1" x14ac:dyDescent="0.15">
      <c r="B11" s="577" t="s">
        <v>184</v>
      </c>
      <c r="C11" s="578" t="s">
        <v>94</v>
      </c>
      <c r="D11" s="579">
        <f>SUM(D5,D8)</f>
        <v>0</v>
      </c>
      <c r="E11" s="580" t="s">
        <v>113</v>
      </c>
      <c r="F11" s="572"/>
    </row>
    <row r="12" spans="1:6" ht="18.600000000000001" customHeight="1" x14ac:dyDescent="0.15">
      <c r="B12" s="585"/>
      <c r="C12" s="586" t="s">
        <v>95</v>
      </c>
      <c r="D12" s="587">
        <f>SUM(D6,D9)</f>
        <v>0</v>
      </c>
      <c r="E12" s="588" t="s">
        <v>110</v>
      </c>
      <c r="F12" s="572"/>
    </row>
    <row r="13" spans="1:6" ht="18.600000000000001" customHeight="1" x14ac:dyDescent="0.15">
      <c r="B13" s="589"/>
      <c r="C13" s="590" t="s">
        <v>185</v>
      </c>
      <c r="D13" s="591">
        <f>H27業務計算!Q44</f>
        <v>0</v>
      </c>
      <c r="E13" s="592" t="s">
        <v>113</v>
      </c>
      <c r="F13" s="572"/>
    </row>
    <row r="14" spans="1:6" ht="18.600000000000001" customHeight="1" x14ac:dyDescent="0.15">
      <c r="B14" s="577"/>
      <c r="C14" s="578" t="s">
        <v>446</v>
      </c>
      <c r="D14" s="593">
        <f>H27業務計算!S45</f>
        <v>0.69571883355632147</v>
      </c>
      <c r="E14" s="580"/>
      <c r="F14" s="594"/>
    </row>
    <row r="15" spans="1:6" ht="18.600000000000001" customHeight="1" x14ac:dyDescent="0.15">
      <c r="B15" s="581"/>
      <c r="C15" s="582" t="s">
        <v>186</v>
      </c>
      <c r="D15" s="583">
        <f>H27業務計算!S44</f>
        <v>0</v>
      </c>
      <c r="E15" s="584" t="s">
        <v>113</v>
      </c>
      <c r="F15" s="572"/>
    </row>
    <row r="16" spans="1:6" ht="18.600000000000001" customHeight="1" x14ac:dyDescent="0.15">
      <c r="B16" s="573" t="s">
        <v>167</v>
      </c>
      <c r="C16" s="574" t="s">
        <v>93</v>
      </c>
      <c r="D16" s="575">
        <f>H27業務計算!U44</f>
        <v>0</v>
      </c>
      <c r="E16" s="576" t="s">
        <v>113</v>
      </c>
      <c r="F16" s="572"/>
    </row>
    <row r="17" spans="2:6" ht="18.600000000000001" customHeight="1" x14ac:dyDescent="0.15">
      <c r="B17" s="577"/>
      <c r="C17" s="578" t="s">
        <v>94</v>
      </c>
      <c r="D17" s="579">
        <f>H27業務計算!V44</f>
        <v>0</v>
      </c>
      <c r="E17" s="580" t="s">
        <v>113</v>
      </c>
      <c r="F17" s="572"/>
    </row>
    <row r="18" spans="2:6" ht="18.600000000000001" customHeight="1" thickBot="1" x14ac:dyDescent="0.2">
      <c r="B18" s="577"/>
      <c r="C18" s="578" t="s">
        <v>95</v>
      </c>
      <c r="D18" s="579">
        <f>H27業務計算!X44</f>
        <v>0</v>
      </c>
      <c r="E18" s="580" t="s">
        <v>110</v>
      </c>
      <c r="F18" s="572"/>
    </row>
    <row r="19" spans="2:6" ht="18.600000000000001" customHeight="1" thickTop="1" x14ac:dyDescent="0.15">
      <c r="B19" s="595" t="s">
        <v>92</v>
      </c>
      <c r="C19" s="596" t="s">
        <v>93</v>
      </c>
      <c r="D19" s="597">
        <f>D4+D7+D16</f>
        <v>0</v>
      </c>
      <c r="E19" s="598" t="s">
        <v>113</v>
      </c>
      <c r="F19" s="572"/>
    </row>
    <row r="20" spans="2:6" ht="18.600000000000001" customHeight="1" x14ac:dyDescent="0.15">
      <c r="B20" s="577" t="s">
        <v>184</v>
      </c>
      <c r="C20" s="578" t="s">
        <v>94</v>
      </c>
      <c r="D20" s="579">
        <f>D5+D8+D17</f>
        <v>0</v>
      </c>
      <c r="E20" s="580" t="s">
        <v>113</v>
      </c>
      <c r="F20" s="572"/>
    </row>
    <row r="21" spans="2:6" ht="18.600000000000001" customHeight="1" x14ac:dyDescent="0.15">
      <c r="B21" s="581" t="s">
        <v>187</v>
      </c>
      <c r="C21" s="582" t="s">
        <v>95</v>
      </c>
      <c r="D21" s="583">
        <f>D6+D9+D18</f>
        <v>0</v>
      </c>
      <c r="E21" s="584" t="s">
        <v>110</v>
      </c>
      <c r="F21" s="572"/>
    </row>
  </sheetData>
  <phoneticPr fontId="3"/>
  <pageMargins left="0.75" right="0.75" top="1" bottom="1" header="0.51200000000000001" footer="0.51200000000000001"/>
  <pageSetup paperSize="9" orientation="portrait" verticalDpi="12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43"/>
  <sheetViews>
    <sheetView topLeftCell="A4" workbookViewId="0">
      <selection activeCell="A5" sqref="A5"/>
    </sheetView>
  </sheetViews>
  <sheetFormatPr defaultRowHeight="14.25" x14ac:dyDescent="0.15"/>
  <cols>
    <col min="1" max="1" width="4" style="189" bestFit="1" customWidth="1"/>
    <col min="2" max="2" width="35" style="190" customWidth="1"/>
    <col min="3" max="4" width="14.140625" bestFit="1" customWidth="1"/>
    <col min="5" max="5" width="12.7109375" customWidth="1"/>
    <col min="6" max="6" width="11.28515625" customWidth="1"/>
    <col min="7" max="7" width="17.5703125" customWidth="1"/>
    <col min="9" max="9" width="14.7109375" customWidth="1"/>
    <col min="10" max="10" width="14.140625" bestFit="1" customWidth="1"/>
  </cols>
  <sheetData>
    <row r="2" spans="1:10" ht="18.75" x14ac:dyDescent="0.15">
      <c r="A2" s="187"/>
      <c r="B2" s="188"/>
    </row>
    <row r="3" spans="1:10" x14ac:dyDescent="0.15">
      <c r="G3" s="217"/>
    </row>
    <row r="4" spans="1:10" ht="14.25" customHeight="1" x14ac:dyDescent="0.15">
      <c r="A4" s="191"/>
      <c r="B4" s="192"/>
      <c r="C4" t="s">
        <v>19</v>
      </c>
      <c r="D4" t="s">
        <v>20</v>
      </c>
      <c r="E4" t="s">
        <v>21</v>
      </c>
      <c r="F4" t="s">
        <v>21</v>
      </c>
      <c r="G4" t="s">
        <v>400</v>
      </c>
      <c r="I4" t="s">
        <v>401</v>
      </c>
    </row>
    <row r="5" spans="1:10" x14ac:dyDescent="0.15">
      <c r="A5" s="212" t="s">
        <v>399</v>
      </c>
      <c r="B5" s="211"/>
      <c r="F5" t="s">
        <v>134</v>
      </c>
      <c r="G5" t="s">
        <v>143</v>
      </c>
      <c r="H5" t="s">
        <v>144</v>
      </c>
      <c r="I5" t="s">
        <v>402</v>
      </c>
      <c r="J5" t="s">
        <v>403</v>
      </c>
    </row>
    <row r="6" spans="1:10" x14ac:dyDescent="0.15">
      <c r="A6" s="195" t="s">
        <v>55</v>
      </c>
      <c r="B6" s="196" t="s">
        <v>655</v>
      </c>
      <c r="C6" s="214">
        <f t="array" ref="C6:D42">+TRANSPOSE(H27基本表!$C$53:$AM$54)</f>
        <v>0.29363740435018376</v>
      </c>
      <c r="D6" s="214">
        <v>0.639422787250708</v>
      </c>
      <c r="E6" s="214">
        <f>+H27基本表!BJ5</f>
        <v>5.7513782577000128E-2</v>
      </c>
      <c r="F6" s="214">
        <f>E6</f>
        <v>5.7513782577000128E-2</v>
      </c>
      <c r="G6" s="216">
        <f>+H27基本表!AP5</f>
        <v>133373</v>
      </c>
      <c r="H6" s="214">
        <f>G6/$G$43</f>
        <v>1.2713810899352484E-2</v>
      </c>
      <c r="I6" s="362">
        <v>0.25706674911276395</v>
      </c>
      <c r="J6" s="362">
        <v>3.9449704571388383E-2</v>
      </c>
    </row>
    <row r="7" spans="1:10" x14ac:dyDescent="0.15">
      <c r="A7" s="197" t="s">
        <v>60</v>
      </c>
      <c r="B7" s="198" t="s">
        <v>66</v>
      </c>
      <c r="C7" s="214">
        <v>0.25925925925925924</v>
      </c>
      <c r="D7" s="214">
        <v>0.50617283950617287</v>
      </c>
      <c r="E7" s="214">
        <f>+H27基本表!BJ6</f>
        <v>1.2787516655787812E-5</v>
      </c>
      <c r="F7" s="214">
        <f t="shared" ref="F7:F29" si="0">E7</f>
        <v>1.2787516655787812E-5</v>
      </c>
      <c r="G7" s="216">
        <f>+H27基本表!AP6</f>
        <v>-210</v>
      </c>
      <c r="H7" s="214">
        <f t="shared" ref="H7:H42" si="1">G7/$G$43</f>
        <v>-2.0018296723205008E-5</v>
      </c>
      <c r="I7" s="362">
        <v>2.2528180695691236E-2</v>
      </c>
      <c r="J7" s="362">
        <v>6.6403067077407646E-2</v>
      </c>
    </row>
    <row r="8" spans="1:10" x14ac:dyDescent="0.15">
      <c r="A8" s="197" t="s">
        <v>35</v>
      </c>
      <c r="B8" s="198" t="s">
        <v>67</v>
      </c>
      <c r="C8" s="214">
        <v>0.119653984397725</v>
      </c>
      <c r="D8" s="214">
        <v>0.33998313188555995</v>
      </c>
      <c r="E8" s="214">
        <f>+H27基本表!BJ7</f>
        <v>8.211025483487655E-2</v>
      </c>
      <c r="F8" s="214">
        <f t="shared" si="0"/>
        <v>8.211025483487655E-2</v>
      </c>
      <c r="G8" s="216">
        <f>+H27基本表!AP7</f>
        <v>909499</v>
      </c>
      <c r="H8" s="214">
        <f t="shared" si="1"/>
        <v>8.6698194530753489E-2</v>
      </c>
      <c r="I8" s="362">
        <v>0.32257496101304423</v>
      </c>
      <c r="J8" s="362">
        <v>3.2171338179978581E-2</v>
      </c>
    </row>
    <row r="9" spans="1:10" x14ac:dyDescent="0.15">
      <c r="A9" s="197" t="s">
        <v>38</v>
      </c>
      <c r="B9" s="198" t="s">
        <v>68</v>
      </c>
      <c r="C9" s="214">
        <v>0.27964448298287448</v>
      </c>
      <c r="D9" s="214">
        <v>0.409494905701279</v>
      </c>
      <c r="E9" s="214">
        <f>+H27基本表!BJ8</f>
        <v>5.6977669780887696E-3</v>
      </c>
      <c r="F9" s="214">
        <f t="shared" si="0"/>
        <v>5.6977669780887696E-3</v>
      </c>
      <c r="G9" s="216">
        <f>+H27基本表!AP8</f>
        <v>146895</v>
      </c>
      <c r="H9" s="214">
        <f t="shared" si="1"/>
        <v>1.4002798557881904E-2</v>
      </c>
      <c r="I9" s="362">
        <v>0.43944914757410253</v>
      </c>
      <c r="J9" s="362">
        <v>2.4548546158944525E-2</v>
      </c>
    </row>
    <row r="10" spans="1:10" x14ac:dyDescent="0.15">
      <c r="A10" s="197" t="s">
        <v>39</v>
      </c>
      <c r="B10" s="198" t="s">
        <v>69</v>
      </c>
      <c r="C10" s="214">
        <v>0.1740445913206578</v>
      </c>
      <c r="D10" s="214">
        <v>0.35678638814768504</v>
      </c>
      <c r="E10" s="214">
        <f>+H27基本表!BJ9</f>
        <v>3.7333789255267091E-2</v>
      </c>
      <c r="F10" s="214">
        <f t="shared" si="0"/>
        <v>3.7333789255267091E-2</v>
      </c>
      <c r="G10" s="216">
        <f>+H27基本表!AP9</f>
        <v>13542</v>
      </c>
      <c r="H10" s="214">
        <f t="shared" si="1"/>
        <v>1.2908941629792487E-3</v>
      </c>
      <c r="I10" s="362">
        <v>0.23349686800485506</v>
      </c>
      <c r="J10" s="362">
        <v>5.8003940153580597E-2</v>
      </c>
    </row>
    <row r="11" spans="1:10" x14ac:dyDescent="0.15">
      <c r="A11" s="197" t="s">
        <v>40</v>
      </c>
      <c r="B11" s="198" t="s">
        <v>70</v>
      </c>
      <c r="C11" s="214">
        <v>0.11217539268369632</v>
      </c>
      <c r="D11" s="214">
        <v>0.2718348685537551</v>
      </c>
      <c r="E11" s="214">
        <f>+H27基本表!BJ10</f>
        <v>2.6856647054038674E-2</v>
      </c>
      <c r="F11" s="214">
        <f t="shared" si="0"/>
        <v>2.6856647054038674E-2</v>
      </c>
      <c r="G11" s="216">
        <f>+H27基本表!AP10</f>
        <v>86666</v>
      </c>
      <c r="H11" s="214">
        <f t="shared" si="1"/>
        <v>8.2614557324442155E-3</v>
      </c>
      <c r="I11" s="362">
        <v>0.20029497135644653</v>
      </c>
      <c r="J11" s="362">
        <v>2.6939157259421205E-2</v>
      </c>
    </row>
    <row r="12" spans="1:10" x14ac:dyDescent="0.15">
      <c r="A12" s="197" t="s">
        <v>41</v>
      </c>
      <c r="B12" s="198" t="s">
        <v>71</v>
      </c>
      <c r="C12" s="214">
        <v>9.9544831887822573E-3</v>
      </c>
      <c r="D12" s="214">
        <v>0.31052176556276229</v>
      </c>
      <c r="E12" s="214">
        <f>+H27基本表!BJ11</f>
        <v>0.1630883903807635</v>
      </c>
      <c r="F12" s="214">
        <f t="shared" si="0"/>
        <v>0.1630883903807635</v>
      </c>
      <c r="G12" s="216">
        <f>+H27基本表!AP11</f>
        <v>86084</v>
      </c>
      <c r="H12" s="214">
        <f t="shared" si="1"/>
        <v>8.20597645295419E-3</v>
      </c>
      <c r="I12" s="362">
        <v>0.19636393192438267</v>
      </c>
      <c r="J12" s="362">
        <v>2.1219492730162302E-2</v>
      </c>
    </row>
    <row r="13" spans="1:10" x14ac:dyDescent="0.15">
      <c r="A13" s="197" t="s">
        <v>42</v>
      </c>
      <c r="B13" s="198" t="s">
        <v>656</v>
      </c>
      <c r="C13" s="214">
        <v>0.30243272735053101</v>
      </c>
      <c r="D13" s="214">
        <v>0.52919486780826319</v>
      </c>
      <c r="E13" s="214">
        <f>+H27基本表!BJ12</f>
        <v>4.8494627217367081E-2</v>
      </c>
      <c r="F13" s="214">
        <f t="shared" si="0"/>
        <v>4.8494627217367081E-2</v>
      </c>
      <c r="G13" s="216">
        <f>+H27基本表!AP12</f>
        <v>31666</v>
      </c>
      <c r="H13" s="214">
        <f t="shared" si="1"/>
        <v>3.0185684954143325E-3</v>
      </c>
      <c r="I13" s="362">
        <v>0.18202198670756728</v>
      </c>
      <c r="J13" s="362">
        <v>3.0404336512004349E-2</v>
      </c>
    </row>
    <row r="14" spans="1:10" x14ac:dyDescent="0.15">
      <c r="A14" s="197" t="s">
        <v>43</v>
      </c>
      <c r="B14" s="198" t="s">
        <v>72</v>
      </c>
      <c r="C14" s="214">
        <v>0.21106205037208214</v>
      </c>
      <c r="D14" s="214">
        <v>0.46717286345066644</v>
      </c>
      <c r="E14" s="214">
        <f>+H27基本表!BJ13</f>
        <v>0.20179950812290004</v>
      </c>
      <c r="F14" s="214">
        <f t="shared" si="0"/>
        <v>0.20179950812290004</v>
      </c>
      <c r="G14" s="216">
        <f>+H27基本表!AP13</f>
        <v>4536</v>
      </c>
      <c r="H14" s="214">
        <f t="shared" si="1"/>
        <v>4.323952092212282E-4</v>
      </c>
      <c r="I14" s="362">
        <v>0.17440420627094513</v>
      </c>
      <c r="J14" s="362">
        <v>5.2555253025537728E-2</v>
      </c>
    </row>
    <row r="15" spans="1:10" x14ac:dyDescent="0.15">
      <c r="A15" s="197" t="s">
        <v>44</v>
      </c>
      <c r="B15" s="198" t="s">
        <v>73</v>
      </c>
      <c r="C15" s="214">
        <v>0.10179847611427324</v>
      </c>
      <c r="D15" s="214">
        <v>0.28393737156989324</v>
      </c>
      <c r="E15" s="214">
        <f>+H27基本表!BJ14</f>
        <v>8.1897728415636362E-4</v>
      </c>
      <c r="F15" s="214">
        <f t="shared" si="0"/>
        <v>8.1897728415636362E-4</v>
      </c>
      <c r="G15" s="216">
        <f>+H27基本表!AP14</f>
        <v>-569</v>
      </c>
      <c r="H15" s="214">
        <f t="shared" si="1"/>
        <v>-5.4240051597636431E-5</v>
      </c>
      <c r="I15" s="362">
        <v>5.915135091480242E-2</v>
      </c>
      <c r="J15" s="362">
        <v>2.707816710740028E-2</v>
      </c>
    </row>
    <row r="16" spans="1:10" x14ac:dyDescent="0.15">
      <c r="A16" s="197" t="s">
        <v>45</v>
      </c>
      <c r="B16" s="198" t="s">
        <v>74</v>
      </c>
      <c r="C16" s="214">
        <v>0.12568791052725015</v>
      </c>
      <c r="D16" s="214">
        <v>0.33497248357891002</v>
      </c>
      <c r="E16" s="214">
        <f>+H27基本表!BJ15</f>
        <v>3.0197988218531036E-3</v>
      </c>
      <c r="F16" s="214">
        <f t="shared" si="0"/>
        <v>3.0197988218531036E-3</v>
      </c>
      <c r="G16" s="216">
        <f>+H27基本表!AP15</f>
        <v>5151</v>
      </c>
      <c r="H16" s="214">
        <f t="shared" si="1"/>
        <v>4.9102022105347142E-4</v>
      </c>
      <c r="I16" s="362">
        <v>0.10162141323543349</v>
      </c>
      <c r="J16" s="362">
        <v>2.9411655995861995E-2</v>
      </c>
    </row>
    <row r="17" spans="1:10" x14ac:dyDescent="0.15">
      <c r="A17" s="197" t="s">
        <v>46</v>
      </c>
      <c r="B17" s="198" t="s">
        <v>75</v>
      </c>
      <c r="C17" s="214">
        <v>0.31319405608372614</v>
      </c>
      <c r="D17" s="214">
        <v>0.44958190194668585</v>
      </c>
      <c r="E17" s="214">
        <f>+H27基本表!BJ16</f>
        <v>0.13515495010602196</v>
      </c>
      <c r="F17" s="214">
        <f t="shared" si="0"/>
        <v>0.13515495010602196</v>
      </c>
      <c r="G17" s="216">
        <f>+H27基本表!AP16</f>
        <v>7987</v>
      </c>
      <c r="H17" s="214">
        <f t="shared" si="1"/>
        <v>7.6136255203923054E-4</v>
      </c>
      <c r="I17" s="362">
        <v>0.13281570784749258</v>
      </c>
      <c r="J17" s="362">
        <v>4.3831298767209842E-2</v>
      </c>
    </row>
    <row r="18" spans="1:10" x14ac:dyDescent="0.15">
      <c r="A18" s="197" t="s">
        <v>47</v>
      </c>
      <c r="B18" s="198" t="s">
        <v>361</v>
      </c>
      <c r="C18" s="214">
        <v>0.20190209291888356</v>
      </c>
      <c r="D18" s="214">
        <v>0.46735916735471361</v>
      </c>
      <c r="E18" s="214">
        <f>+H27基本表!BJ17</f>
        <v>7.2196151389775864E-2</v>
      </c>
      <c r="F18" s="214">
        <f t="shared" si="0"/>
        <v>7.2196151389775864E-2</v>
      </c>
      <c r="G18" s="216">
        <f>+H27基本表!AP17</f>
        <v>410</v>
      </c>
      <c r="H18" s="214">
        <f t="shared" si="1"/>
        <v>3.9083341221495495E-5</v>
      </c>
      <c r="I18" s="362">
        <v>0.1028494212078634</v>
      </c>
      <c r="J18" s="362">
        <v>1.3194883965273208E-2</v>
      </c>
    </row>
    <row r="19" spans="1:10" x14ac:dyDescent="0.15">
      <c r="A19" s="197" t="s">
        <v>48</v>
      </c>
      <c r="B19" s="198" t="s">
        <v>362</v>
      </c>
      <c r="C19" s="214">
        <v>0.25673805684977591</v>
      </c>
      <c r="D19" s="214">
        <v>0.48634615140474047</v>
      </c>
      <c r="E19" s="214">
        <f>+H27基本表!BJ18</f>
        <v>2.8462107675925385E-2</v>
      </c>
      <c r="F19" s="214">
        <f t="shared" si="0"/>
        <v>2.8462107675925385E-2</v>
      </c>
      <c r="G19" s="216">
        <f>+H27基本表!AP18</f>
        <v>249</v>
      </c>
      <c r="H19" s="214">
        <f t="shared" si="1"/>
        <v>2.3735980400371654E-5</v>
      </c>
      <c r="I19" s="362">
        <v>0.12245219012281004</v>
      </c>
      <c r="J19" s="362">
        <v>1.1635144444581075E-2</v>
      </c>
    </row>
    <row r="20" spans="1:10" x14ac:dyDescent="0.15">
      <c r="A20" s="197" t="s">
        <v>49</v>
      </c>
      <c r="B20" s="198" t="s">
        <v>363</v>
      </c>
      <c r="C20" s="214">
        <v>0.2172089240065071</v>
      </c>
      <c r="D20" s="214">
        <v>0.49495700673948406</v>
      </c>
      <c r="E20" s="214">
        <f>+H27基本表!BJ19</f>
        <v>2.9356638789100775E-2</v>
      </c>
      <c r="F20" s="214">
        <f t="shared" si="0"/>
        <v>2.9356638789100775E-2</v>
      </c>
      <c r="G20" s="216">
        <f>+H27基本表!AP19</f>
        <v>3771</v>
      </c>
      <c r="H20" s="214">
        <f t="shared" si="1"/>
        <v>3.594714140152671E-4</v>
      </c>
      <c r="I20" s="362">
        <v>0.17571592604245978</v>
      </c>
      <c r="J20" s="362">
        <v>1.3860496878000344E-2</v>
      </c>
    </row>
    <row r="21" spans="1:10" x14ac:dyDescent="0.15">
      <c r="A21" s="197" t="s">
        <v>50</v>
      </c>
      <c r="B21" s="198" t="s">
        <v>78</v>
      </c>
      <c r="C21" s="214">
        <v>0.34947961400495126</v>
      </c>
      <c r="D21" s="214">
        <v>0.37029505380690142</v>
      </c>
      <c r="E21" s="214">
        <f>+H27基本表!BJ20</f>
        <v>7.8731966212343907E-2</v>
      </c>
      <c r="F21" s="214">
        <f t="shared" si="0"/>
        <v>7.8731966212343907E-2</v>
      </c>
      <c r="G21" s="216">
        <f>+H27基本表!AP20</f>
        <v>5079</v>
      </c>
      <c r="H21" s="214">
        <f t="shared" si="1"/>
        <v>4.8415680503408688E-4</v>
      </c>
      <c r="I21" s="362">
        <v>5.8936764006462181E-2</v>
      </c>
      <c r="J21" s="362">
        <v>9.511640978592693E-3</v>
      </c>
    </row>
    <row r="22" spans="1:10" x14ac:dyDescent="0.15">
      <c r="A22" s="197" t="s">
        <v>51</v>
      </c>
      <c r="B22" s="198" t="s">
        <v>76</v>
      </c>
      <c r="C22" s="214">
        <v>0.26788291354663035</v>
      </c>
      <c r="D22" s="214">
        <v>0.40789652825051054</v>
      </c>
      <c r="E22" s="214">
        <f>+H27基本表!BJ21</f>
        <v>3.7197865438945321E-2</v>
      </c>
      <c r="F22" s="214">
        <f t="shared" si="0"/>
        <v>3.7197865438945321E-2</v>
      </c>
      <c r="G22" s="216">
        <f>+H27基本表!AP21</f>
        <v>95413</v>
      </c>
      <c r="H22" s="214">
        <f t="shared" si="1"/>
        <v>9.0952654535769503E-3</v>
      </c>
      <c r="I22" s="362">
        <v>0.17344672221905641</v>
      </c>
      <c r="J22" s="362">
        <v>9.1142445996991728E-3</v>
      </c>
    </row>
    <row r="23" spans="1:10" x14ac:dyDescent="0.15">
      <c r="A23" s="197" t="s">
        <v>52</v>
      </c>
      <c r="B23" s="198" t="s">
        <v>657</v>
      </c>
      <c r="C23" s="214">
        <v>0.20480355165012937</v>
      </c>
      <c r="D23" s="214">
        <v>0.35231560418955005</v>
      </c>
      <c r="E23" s="214">
        <f>+H27基本表!BJ22</f>
        <v>9.8989915466078382E-2</v>
      </c>
      <c r="F23" s="214">
        <f t="shared" si="0"/>
        <v>9.8989915466078382E-2</v>
      </c>
      <c r="G23" s="216">
        <f>+H27基本表!AP22</f>
        <v>140228</v>
      </c>
      <c r="H23" s="214">
        <f t="shared" si="1"/>
        <v>1.3367265299531391E-2</v>
      </c>
      <c r="I23" s="362">
        <v>0.17793432092939027</v>
      </c>
      <c r="J23" s="362">
        <v>7.9091600037316089E-3</v>
      </c>
    </row>
    <row r="24" spans="1:10" x14ac:dyDescent="0.15">
      <c r="A24" s="197" t="s">
        <v>105</v>
      </c>
      <c r="B24" s="198" t="s">
        <v>79</v>
      </c>
      <c r="C24" s="214">
        <v>0.18844582289902881</v>
      </c>
      <c r="D24" s="214">
        <v>0.30621784087982423</v>
      </c>
      <c r="E24" s="214">
        <f>+H27基本表!BJ23</f>
        <v>0.10843815442422311</v>
      </c>
      <c r="F24" s="214">
        <f t="shared" si="0"/>
        <v>0.10843815442422311</v>
      </c>
      <c r="G24" s="216">
        <f>+H27基本表!AP23</f>
        <v>110677</v>
      </c>
      <c r="H24" s="214">
        <f t="shared" si="1"/>
        <v>1.0550309649686481E-2</v>
      </c>
      <c r="I24" s="362">
        <v>8.6643705768600074E-2</v>
      </c>
      <c r="J24" s="362">
        <v>1.5744121851926307E-2</v>
      </c>
    </row>
    <row r="25" spans="1:10" x14ac:dyDescent="0.15">
      <c r="A25" s="197" t="s">
        <v>117</v>
      </c>
      <c r="B25" s="198" t="s">
        <v>1</v>
      </c>
      <c r="C25" s="214">
        <v>0.31303367552528061</v>
      </c>
      <c r="D25" s="214">
        <v>0.51007387508394897</v>
      </c>
      <c r="E25" s="214">
        <f>+H27基本表!BJ24</f>
        <v>9.0764750899454794E-2</v>
      </c>
      <c r="F25" s="214">
        <f t="shared" si="0"/>
        <v>9.0764750899454794E-2</v>
      </c>
      <c r="G25" s="216">
        <f>+H27基本表!AP24</f>
        <v>109965</v>
      </c>
      <c r="H25" s="214">
        <f t="shared" si="1"/>
        <v>1.0482438091272566E-2</v>
      </c>
      <c r="I25" s="362">
        <v>0.31630659187034799</v>
      </c>
      <c r="J25" s="362">
        <v>3.5669638098325747E-2</v>
      </c>
    </row>
    <row r="26" spans="1:10" x14ac:dyDescent="0.15">
      <c r="A26" s="197" t="s">
        <v>118</v>
      </c>
      <c r="B26" s="198" t="s">
        <v>24</v>
      </c>
      <c r="C26" s="214">
        <v>0.3488165657833317</v>
      </c>
      <c r="D26" s="214">
        <v>0.46356262291569417</v>
      </c>
      <c r="E26" s="214">
        <f>+H27基本表!BJ25</f>
        <v>1</v>
      </c>
      <c r="F26" s="214">
        <f t="shared" si="0"/>
        <v>1</v>
      </c>
      <c r="G26" s="216">
        <f>+H27基本表!AP25</f>
        <v>0</v>
      </c>
      <c r="H26" s="214">
        <f t="shared" si="1"/>
        <v>0</v>
      </c>
      <c r="I26" s="362">
        <v>0</v>
      </c>
      <c r="J26" s="362">
        <v>0</v>
      </c>
    </row>
    <row r="27" spans="1:10" x14ac:dyDescent="0.15">
      <c r="A27" s="197" t="s">
        <v>120</v>
      </c>
      <c r="B27" s="198" t="s">
        <v>80</v>
      </c>
      <c r="C27" s="214">
        <v>6.6506041286991932E-2</v>
      </c>
      <c r="D27" s="214">
        <v>0.33923464060341529</v>
      </c>
      <c r="E27" s="214">
        <f>+H27基本表!BJ26</f>
        <v>0.86571260591008492</v>
      </c>
      <c r="F27" s="214">
        <f t="shared" si="0"/>
        <v>0.86571260591008492</v>
      </c>
      <c r="G27" s="216">
        <f>+H27基本表!AP26</f>
        <v>232736</v>
      </c>
      <c r="H27" s="214">
        <f t="shared" si="1"/>
        <v>2.2185610981770673E-2</v>
      </c>
      <c r="I27" s="362">
        <v>0</v>
      </c>
      <c r="J27" s="362">
        <v>0</v>
      </c>
    </row>
    <row r="28" spans="1:10" x14ac:dyDescent="0.15">
      <c r="A28" s="197" t="s">
        <v>121</v>
      </c>
      <c r="B28" s="198" t="s">
        <v>367</v>
      </c>
      <c r="C28" s="214">
        <v>0.14875252611101666</v>
      </c>
      <c r="D28" s="214">
        <v>0.50694090316731821</v>
      </c>
      <c r="E28" s="214">
        <f>+H27基本表!BJ27</f>
        <v>0.99955033897523404</v>
      </c>
      <c r="F28" s="214">
        <f t="shared" si="0"/>
        <v>0.99955033897523404</v>
      </c>
      <c r="G28" s="216">
        <f>+H27基本表!AP27</f>
        <v>55173</v>
      </c>
      <c r="H28" s="214">
        <f t="shared" si="1"/>
        <v>5.2593785005209046E-3</v>
      </c>
      <c r="I28" s="362">
        <v>0</v>
      </c>
      <c r="J28" s="362">
        <v>0</v>
      </c>
    </row>
    <row r="29" spans="1:10" x14ac:dyDescent="0.15">
      <c r="A29" s="197" t="s">
        <v>122</v>
      </c>
      <c r="B29" s="198" t="s">
        <v>368</v>
      </c>
      <c r="C29" s="214">
        <v>0.45706423014948611</v>
      </c>
      <c r="D29" s="214">
        <v>0.62157741956898271</v>
      </c>
      <c r="E29" s="214">
        <f>+H27基本表!BJ28</f>
        <v>0.87308832402088088</v>
      </c>
      <c r="F29" s="214">
        <f t="shared" si="0"/>
        <v>0.87308832402088088</v>
      </c>
      <c r="G29" s="216">
        <f>+H27基本表!AP28</f>
        <v>1764</v>
      </c>
      <c r="H29" s="214">
        <f t="shared" si="1"/>
        <v>1.6815369247492209E-4</v>
      </c>
      <c r="I29" s="362">
        <v>0</v>
      </c>
      <c r="J29" s="362">
        <v>0</v>
      </c>
    </row>
    <row r="30" spans="1:10" x14ac:dyDescent="0.15">
      <c r="A30" s="197" t="s">
        <v>369</v>
      </c>
      <c r="B30" s="198" t="s">
        <v>5</v>
      </c>
      <c r="C30" s="214">
        <v>0.44396743827154589</v>
      </c>
      <c r="D30" s="214">
        <v>0.73836500459642329</v>
      </c>
      <c r="E30" s="214">
        <f>+H27基本表!BJ29</f>
        <v>0.55950092063956869</v>
      </c>
      <c r="F30" s="215">
        <v>1</v>
      </c>
      <c r="G30" s="216">
        <f>+H27基本表!AP29</f>
        <v>1530996</v>
      </c>
      <c r="H30" s="214">
        <f t="shared" si="1"/>
        <v>0.14594253433352369</v>
      </c>
      <c r="I30" s="362">
        <v>-173.03459102907175</v>
      </c>
      <c r="J30" s="362">
        <v>0</v>
      </c>
    </row>
    <row r="31" spans="1:10" x14ac:dyDescent="0.15">
      <c r="A31" s="197" t="s">
        <v>123</v>
      </c>
      <c r="B31" s="198" t="s">
        <v>6</v>
      </c>
      <c r="C31" s="214">
        <v>0.32161112695522454</v>
      </c>
      <c r="D31" s="214">
        <v>0.67401694240647358</v>
      </c>
      <c r="E31" s="214">
        <f>+H27基本表!BJ30</f>
        <v>0.46004542169738039</v>
      </c>
      <c r="F31" s="215">
        <v>1</v>
      </c>
      <c r="G31" s="216">
        <f>+H27基本表!AP30</f>
        <v>638435</v>
      </c>
      <c r="H31" s="214">
        <f t="shared" si="1"/>
        <v>6.0858958421330427E-2</v>
      </c>
      <c r="I31" s="362">
        <v>0</v>
      </c>
      <c r="J31" s="362">
        <v>0</v>
      </c>
    </row>
    <row r="32" spans="1:10" x14ac:dyDescent="0.15">
      <c r="A32" s="197" t="s">
        <v>372</v>
      </c>
      <c r="B32" s="198" t="s">
        <v>81</v>
      </c>
      <c r="C32" s="214">
        <v>6.1822401996181643E-2</v>
      </c>
      <c r="D32" s="214">
        <v>0.84227862037286105</v>
      </c>
      <c r="E32" s="214">
        <f>+H27基本表!BJ31</f>
        <v>0.99613698899371073</v>
      </c>
      <c r="F32" s="215">
        <v>1</v>
      </c>
      <c r="G32" s="216">
        <f>+H27基本表!AP31</f>
        <v>2537699</v>
      </c>
      <c r="H32" s="214">
        <f t="shared" si="1"/>
        <v>0.24190672179133632</v>
      </c>
      <c r="I32" s="362">
        <v>0</v>
      </c>
      <c r="J32" s="362">
        <v>0</v>
      </c>
    </row>
    <row r="33" spans="1:10" x14ac:dyDescent="0.15">
      <c r="A33" s="197" t="s">
        <v>119</v>
      </c>
      <c r="B33" s="198" t="s">
        <v>419</v>
      </c>
      <c r="C33" s="214">
        <v>0.24471366477011336</v>
      </c>
      <c r="D33" s="214">
        <v>0.54970419645536739</v>
      </c>
      <c r="E33" s="214">
        <f>+H27基本表!BJ32</f>
        <v>0.55028624063319564</v>
      </c>
      <c r="F33" s="215">
        <v>1</v>
      </c>
      <c r="G33" s="216">
        <f>+H27基本表!AP32</f>
        <v>625560</v>
      </c>
      <c r="H33" s="214">
        <f t="shared" si="1"/>
        <v>5.9631646181752977E-2</v>
      </c>
      <c r="I33" s="362">
        <v>0</v>
      </c>
      <c r="J33" s="362">
        <v>-0.32657455751472891</v>
      </c>
    </row>
    <row r="34" spans="1:10" x14ac:dyDescent="0.15">
      <c r="A34" s="197" t="s">
        <v>375</v>
      </c>
      <c r="B34" s="198" t="s">
        <v>82</v>
      </c>
      <c r="C34" s="214">
        <v>0.26948493388688544</v>
      </c>
      <c r="D34" s="214">
        <v>0.60321962618395841</v>
      </c>
      <c r="E34" s="214">
        <f>+H27基本表!BJ33</f>
        <v>0.53695975167058885</v>
      </c>
      <c r="F34" s="215">
        <v>1</v>
      </c>
      <c r="G34" s="216">
        <f>+H27基本表!AP33</f>
        <v>400595</v>
      </c>
      <c r="H34" s="214">
        <f t="shared" si="1"/>
        <v>3.8186807503963381E-2</v>
      </c>
      <c r="I34" s="362">
        <v>4.1768910156901172E-2</v>
      </c>
      <c r="J34" s="362">
        <v>4.1083551813920855E-3</v>
      </c>
    </row>
    <row r="35" spans="1:10" x14ac:dyDescent="0.15">
      <c r="A35" s="197" t="s">
        <v>376</v>
      </c>
      <c r="B35" s="198" t="s">
        <v>7</v>
      </c>
      <c r="C35" s="214">
        <v>0.36778493513019322</v>
      </c>
      <c r="D35" s="214">
        <v>0.72039054485054466</v>
      </c>
      <c r="E35" s="214">
        <f>+H27基本表!BJ34</f>
        <v>1</v>
      </c>
      <c r="F35" s="215">
        <v>1</v>
      </c>
      <c r="G35" s="216">
        <f>+H27基本表!AP34</f>
        <v>46239</v>
      </c>
      <c r="H35" s="214">
        <f t="shared" si="1"/>
        <v>4.4077429627822689E-3</v>
      </c>
      <c r="I35" s="362">
        <v>0</v>
      </c>
      <c r="J35" s="362">
        <v>0</v>
      </c>
    </row>
    <row r="36" spans="1:10" x14ac:dyDescent="0.15">
      <c r="A36" s="197" t="s">
        <v>378</v>
      </c>
      <c r="B36" s="198" t="s">
        <v>83</v>
      </c>
      <c r="C36" s="214">
        <v>0.48525688834732189</v>
      </c>
      <c r="D36" s="214">
        <v>0.69008106409680481</v>
      </c>
      <c r="E36" s="214">
        <f>+H27基本表!BJ35</f>
        <v>0.7617279346593665</v>
      </c>
      <c r="F36" s="215">
        <v>1</v>
      </c>
      <c r="G36" s="216">
        <f>+H27基本表!AP35</f>
        <v>334185</v>
      </c>
      <c r="H36" s="214">
        <f t="shared" si="1"/>
        <v>3.1856259478306032E-2</v>
      </c>
      <c r="I36" s="362">
        <v>0</v>
      </c>
      <c r="J36" s="362">
        <v>1.3798717042961616E-5</v>
      </c>
    </row>
    <row r="37" spans="1:10" x14ac:dyDescent="0.15">
      <c r="A37" s="197" t="s">
        <v>380</v>
      </c>
      <c r="B37" s="198" t="s">
        <v>381</v>
      </c>
      <c r="C37" s="214">
        <v>0.48770441229327061</v>
      </c>
      <c r="D37" s="214">
        <v>0.60247328973184389</v>
      </c>
      <c r="E37" s="214">
        <f>+H27基本表!BJ36</f>
        <v>0.88708789910583485</v>
      </c>
      <c r="F37" s="215">
        <v>1</v>
      </c>
      <c r="G37" s="216">
        <f>+H27基本表!AP36</f>
        <v>499540</v>
      </c>
      <c r="H37" s="214">
        <f t="shared" si="1"/>
        <v>4.7618761643380143E-2</v>
      </c>
      <c r="I37" s="362">
        <v>0</v>
      </c>
      <c r="J37" s="362">
        <v>0</v>
      </c>
    </row>
    <row r="38" spans="1:10" x14ac:dyDescent="0.15">
      <c r="A38" s="197" t="s">
        <v>382</v>
      </c>
      <c r="B38" s="198" t="s">
        <v>658</v>
      </c>
      <c r="C38" s="214">
        <v>0.49987852015461071</v>
      </c>
      <c r="D38" s="214">
        <v>0.61760353395913858</v>
      </c>
      <c r="E38" s="214">
        <f>+H27基本表!BJ37</f>
        <v>0.70353101034919219</v>
      </c>
      <c r="F38" s="215">
        <v>1</v>
      </c>
      <c r="G38" s="216">
        <f>+H27基本表!AP37</f>
        <v>74533</v>
      </c>
      <c r="H38" s="214">
        <f t="shared" si="1"/>
        <v>7.1048748079554237E-3</v>
      </c>
      <c r="I38" s="362">
        <v>0</v>
      </c>
      <c r="J38" s="362">
        <v>0</v>
      </c>
    </row>
    <row r="39" spans="1:10" x14ac:dyDescent="0.15">
      <c r="A39" s="197" t="s">
        <v>384</v>
      </c>
      <c r="B39" s="198" t="s">
        <v>84</v>
      </c>
      <c r="C39" s="214">
        <v>0.36117684352197355</v>
      </c>
      <c r="D39" s="214">
        <v>0.66854026508820996</v>
      </c>
      <c r="E39" s="214">
        <f>+H27基本表!BJ38</f>
        <v>0.59214200900533842</v>
      </c>
      <c r="F39" s="215">
        <v>1</v>
      </c>
      <c r="G39" s="216">
        <f>+H27基本表!AP38</f>
        <v>111983</v>
      </c>
      <c r="H39" s="214">
        <f t="shared" si="1"/>
        <v>1.0674804390260317E-2</v>
      </c>
      <c r="I39" s="362">
        <v>0</v>
      </c>
      <c r="J39" s="362">
        <v>0</v>
      </c>
    </row>
    <row r="40" spans="1:10" x14ac:dyDescent="0.15">
      <c r="A40" s="197" t="s">
        <v>385</v>
      </c>
      <c r="B40" s="198" t="s">
        <v>85</v>
      </c>
      <c r="C40" s="214">
        <v>0.28584667581180562</v>
      </c>
      <c r="D40" s="214">
        <v>0.52379917693749545</v>
      </c>
      <c r="E40" s="214">
        <f>+H27基本表!BJ39</f>
        <v>0.54446320414179283</v>
      </c>
      <c r="F40" s="215">
        <v>1</v>
      </c>
      <c r="G40" s="216">
        <f>+H27基本表!AP39</f>
        <v>1510244</v>
      </c>
      <c r="H40" s="214">
        <f t="shared" si="1"/>
        <v>0.14396434531638108</v>
      </c>
      <c r="I40" s="362">
        <v>1.7652529534375841E-5</v>
      </c>
      <c r="J40" s="362">
        <v>6.2586241076423432E-6</v>
      </c>
    </row>
    <row r="41" spans="1:10" x14ac:dyDescent="0.15">
      <c r="A41" s="197" t="s">
        <v>386</v>
      </c>
      <c r="B41" s="198" t="s">
        <v>9</v>
      </c>
      <c r="C41" s="214">
        <v>0</v>
      </c>
      <c r="D41" s="214">
        <v>0</v>
      </c>
      <c r="E41" s="214">
        <f>+H27基本表!BJ40</f>
        <v>1</v>
      </c>
      <c r="F41" s="215">
        <v>1</v>
      </c>
      <c r="G41" s="216">
        <f>+H27基本表!AP40</f>
        <v>0</v>
      </c>
      <c r="H41" s="214">
        <f t="shared" si="1"/>
        <v>0</v>
      </c>
      <c r="I41" s="362">
        <v>0</v>
      </c>
      <c r="J41" s="362">
        <v>0</v>
      </c>
    </row>
    <row r="42" spans="1:10" x14ac:dyDescent="0.15">
      <c r="A42" s="197" t="s">
        <v>387</v>
      </c>
      <c r="B42" s="199" t="s">
        <v>8</v>
      </c>
      <c r="C42" s="214">
        <v>1.2665454219235506E-2</v>
      </c>
      <c r="D42" s="214">
        <v>0.40388363766851254</v>
      </c>
      <c r="E42" s="214">
        <f>+H27基本表!BJ41</f>
        <v>0.92940940297908214</v>
      </c>
      <c r="F42" s="215">
        <v>1</v>
      </c>
      <c r="G42" s="216">
        <f>+H27基本表!AP41</f>
        <v>309</v>
      </c>
      <c r="H42" s="214">
        <f t="shared" si="1"/>
        <v>2.94554937498588E-5</v>
      </c>
      <c r="I42" s="362">
        <v>2.3505125679551809E-2</v>
      </c>
      <c r="J42" s="362">
        <v>3.0097892967934352E-2</v>
      </c>
    </row>
    <row r="43" spans="1:10" x14ac:dyDescent="0.15">
      <c r="A43" s="200" t="s">
        <v>388</v>
      </c>
      <c r="B43" s="201" t="s">
        <v>389</v>
      </c>
      <c r="G43" s="216">
        <f>+H27基本表!AP42</f>
        <v>10490403</v>
      </c>
      <c r="H43" s="214"/>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43"/>
  <sheetViews>
    <sheetView workbookViewId="0">
      <pane xSplit="2" ySplit="5" topLeftCell="C6" activePane="bottomRight" state="frozen"/>
      <selection activeCell="O26" sqref="O26"/>
      <selection pane="topRight" activeCell="O26" sqref="O26"/>
      <selection pane="bottomLeft" activeCell="O26" sqref="O26"/>
      <selection pane="bottomRight" activeCell="J18" sqref="J18"/>
    </sheetView>
  </sheetViews>
  <sheetFormatPr defaultRowHeight="12" x14ac:dyDescent="0.15"/>
  <cols>
    <col min="1" max="1" width="4.5703125" customWidth="1"/>
    <col min="2" max="2" width="29.85546875" bestFit="1" customWidth="1"/>
    <col min="3" max="3" width="10.7109375" bestFit="1" customWidth="1"/>
    <col min="4" max="5" width="9.28515625" bestFit="1" customWidth="1"/>
    <col min="6" max="6" width="10.7109375" bestFit="1" customWidth="1"/>
    <col min="7" max="7" width="9.28515625" bestFit="1" customWidth="1"/>
    <col min="8" max="9" width="10.7109375" bestFit="1" customWidth="1"/>
    <col min="10" max="12" width="9.28515625" bestFit="1" customWidth="1"/>
    <col min="14" max="14" width="10.7109375" bestFit="1" customWidth="1"/>
  </cols>
  <sheetData>
    <row r="1" spans="1:15" x14ac:dyDescent="0.15">
      <c r="C1" t="s">
        <v>407</v>
      </c>
      <c r="D1" t="s">
        <v>408</v>
      </c>
      <c r="E1" t="s">
        <v>409</v>
      </c>
    </row>
    <row r="2" spans="1:15" x14ac:dyDescent="0.15">
      <c r="F2" t="s">
        <v>410</v>
      </c>
    </row>
    <row r="3" spans="1:15" x14ac:dyDescent="0.15">
      <c r="G3" t="s">
        <v>411</v>
      </c>
      <c r="H3" t="s">
        <v>412</v>
      </c>
    </row>
    <row r="4" spans="1:15" x14ac:dyDescent="0.15">
      <c r="I4" t="s">
        <v>413</v>
      </c>
      <c r="L4" t="s">
        <v>416</v>
      </c>
    </row>
    <row r="5" spans="1:15" x14ac:dyDescent="0.15">
      <c r="J5" t="s">
        <v>414</v>
      </c>
      <c r="K5" t="s">
        <v>415</v>
      </c>
      <c r="N5" t="s">
        <v>89</v>
      </c>
      <c r="O5" t="s">
        <v>417</v>
      </c>
    </row>
    <row r="6" spans="1:15" x14ac:dyDescent="0.15">
      <c r="A6" t="s">
        <v>55</v>
      </c>
      <c r="B6" t="s">
        <v>655</v>
      </c>
      <c r="C6" s="216">
        <v>7896</v>
      </c>
      <c r="D6" s="216">
        <v>2489</v>
      </c>
      <c r="E6" s="216">
        <v>3691</v>
      </c>
      <c r="F6" s="216">
        <v>1716</v>
      </c>
      <c r="G6" s="216">
        <v>173</v>
      </c>
      <c r="H6" s="216">
        <v>1543</v>
      </c>
      <c r="I6" s="216">
        <v>910</v>
      </c>
      <c r="J6" s="216">
        <v>634</v>
      </c>
      <c r="K6" s="216">
        <v>276</v>
      </c>
      <c r="L6" s="216">
        <v>633</v>
      </c>
      <c r="N6" s="216">
        <f>+H27基本表!BF5</f>
        <v>33194</v>
      </c>
      <c r="O6" s="222">
        <f>C6/N6</f>
        <v>0.23787431463517503</v>
      </c>
    </row>
    <row r="7" spans="1:15" x14ac:dyDescent="0.15">
      <c r="A7" t="s">
        <v>60</v>
      </c>
      <c r="B7" t="s">
        <v>66</v>
      </c>
      <c r="C7" s="216">
        <v>158</v>
      </c>
      <c r="D7" s="216">
        <v>16</v>
      </c>
      <c r="E7" s="216">
        <v>0</v>
      </c>
      <c r="F7" s="216">
        <v>142</v>
      </c>
      <c r="G7" s="216">
        <v>21</v>
      </c>
      <c r="H7" s="216">
        <v>121</v>
      </c>
      <c r="I7" s="216">
        <v>120</v>
      </c>
      <c r="J7" s="216">
        <v>115</v>
      </c>
      <c r="K7" s="216">
        <v>5</v>
      </c>
      <c r="L7" s="216">
        <v>1</v>
      </c>
      <c r="N7" s="216">
        <f>+H27基本表!BF6</f>
        <v>81</v>
      </c>
      <c r="O7" s="222">
        <f t="shared" ref="O7:O42" si="0">C7/N7</f>
        <v>1.9506172839506173</v>
      </c>
    </row>
    <row r="8" spans="1:15" x14ac:dyDescent="0.15">
      <c r="A8" t="s">
        <v>35</v>
      </c>
      <c r="B8" t="s">
        <v>67</v>
      </c>
      <c r="C8" s="216">
        <v>24876</v>
      </c>
      <c r="D8" s="216">
        <v>819</v>
      </c>
      <c r="E8" s="216">
        <v>244</v>
      </c>
      <c r="F8" s="216">
        <v>23813</v>
      </c>
      <c r="G8" s="216">
        <v>651</v>
      </c>
      <c r="H8" s="216">
        <v>23162</v>
      </c>
      <c r="I8" s="216">
        <v>22782</v>
      </c>
      <c r="J8" s="216">
        <v>10092</v>
      </c>
      <c r="K8" s="216">
        <v>12690</v>
      </c>
      <c r="L8" s="216">
        <v>380</v>
      </c>
      <c r="N8" s="216">
        <f>+H27基本表!BF7</f>
        <v>684131</v>
      </c>
      <c r="O8" s="222">
        <f t="shared" si="0"/>
        <v>3.6361457089358618E-2</v>
      </c>
    </row>
    <row r="9" spans="1:15" x14ac:dyDescent="0.15">
      <c r="A9" t="s">
        <v>38</v>
      </c>
      <c r="B9" t="s">
        <v>68</v>
      </c>
      <c r="C9" s="216">
        <v>2644</v>
      </c>
      <c r="D9" s="216">
        <v>639</v>
      </c>
      <c r="E9" s="216">
        <v>269</v>
      </c>
      <c r="F9" s="216">
        <v>1736</v>
      </c>
      <c r="G9" s="216">
        <v>296</v>
      </c>
      <c r="H9" s="216">
        <v>1440</v>
      </c>
      <c r="I9" s="216">
        <v>1372</v>
      </c>
      <c r="J9" s="216">
        <v>844</v>
      </c>
      <c r="K9" s="216">
        <v>528</v>
      </c>
      <c r="L9" s="216">
        <v>68</v>
      </c>
      <c r="N9" s="216">
        <f>+H27基本表!BF8</f>
        <v>9226</v>
      </c>
      <c r="O9" s="222">
        <f t="shared" si="0"/>
        <v>0.28658140039020158</v>
      </c>
    </row>
    <row r="10" spans="1:15" x14ac:dyDescent="0.15">
      <c r="A10" t="s">
        <v>39</v>
      </c>
      <c r="B10" t="s">
        <v>69</v>
      </c>
      <c r="C10" s="216">
        <v>5095</v>
      </c>
      <c r="D10" s="216">
        <v>791</v>
      </c>
      <c r="E10" s="216">
        <v>128</v>
      </c>
      <c r="F10" s="216">
        <v>4176</v>
      </c>
      <c r="G10" s="216">
        <v>500</v>
      </c>
      <c r="H10" s="216">
        <v>3676</v>
      </c>
      <c r="I10" s="216">
        <v>3532</v>
      </c>
      <c r="J10" s="216">
        <v>2885</v>
      </c>
      <c r="K10" s="216">
        <v>647</v>
      </c>
      <c r="L10" s="216">
        <v>144</v>
      </c>
      <c r="N10" s="216">
        <f>+H27基本表!BF9</f>
        <v>89569</v>
      </c>
      <c r="O10" s="222">
        <f t="shared" si="0"/>
        <v>5.6883519967846019E-2</v>
      </c>
    </row>
    <row r="11" spans="1:15" x14ac:dyDescent="0.15">
      <c r="A11" t="s">
        <v>40</v>
      </c>
      <c r="B11" t="s">
        <v>70</v>
      </c>
      <c r="C11" s="216">
        <v>8328</v>
      </c>
      <c r="D11" s="216">
        <v>9</v>
      </c>
      <c r="E11" s="216">
        <v>2</v>
      </c>
      <c r="F11" s="216">
        <v>8317</v>
      </c>
      <c r="G11" s="216">
        <v>235</v>
      </c>
      <c r="H11" s="216">
        <v>8082</v>
      </c>
      <c r="I11" s="216">
        <v>7944</v>
      </c>
      <c r="J11" s="216">
        <v>7052</v>
      </c>
      <c r="K11" s="216">
        <v>892</v>
      </c>
      <c r="L11" s="216">
        <v>138</v>
      </c>
      <c r="N11" s="216">
        <f>+H27基本表!BF10</f>
        <v>193349</v>
      </c>
      <c r="O11" s="222">
        <f t="shared" si="0"/>
        <v>4.3072371721601874E-2</v>
      </c>
    </row>
    <row r="12" spans="1:15" x14ac:dyDescent="0.15">
      <c r="A12" t="s">
        <v>41</v>
      </c>
      <c r="B12" t="s">
        <v>71</v>
      </c>
      <c r="C12" s="216">
        <v>1342</v>
      </c>
      <c r="D12" s="216">
        <v>0</v>
      </c>
      <c r="E12" s="216">
        <v>0</v>
      </c>
      <c r="F12" s="216">
        <v>1342</v>
      </c>
      <c r="G12" s="216">
        <v>33</v>
      </c>
      <c r="H12" s="216">
        <v>1309</v>
      </c>
      <c r="I12" s="216">
        <v>1309</v>
      </c>
      <c r="J12" s="216">
        <v>1165</v>
      </c>
      <c r="K12" s="216">
        <v>144</v>
      </c>
      <c r="L12" s="216">
        <v>0</v>
      </c>
      <c r="N12" s="216">
        <f>+H27基本表!BF11</f>
        <v>1266565</v>
      </c>
      <c r="O12" s="222">
        <f t="shared" si="0"/>
        <v>1.0595587277399897E-3</v>
      </c>
    </row>
    <row r="13" spans="1:15" x14ac:dyDescent="0.15">
      <c r="A13" t="s">
        <v>42</v>
      </c>
      <c r="B13" t="s">
        <v>656</v>
      </c>
      <c r="C13" s="216">
        <v>7892</v>
      </c>
      <c r="D13" s="216">
        <v>68</v>
      </c>
      <c r="E13" s="216">
        <v>25</v>
      </c>
      <c r="F13" s="216">
        <v>7799</v>
      </c>
      <c r="G13" s="216">
        <v>557</v>
      </c>
      <c r="H13" s="216">
        <v>7242</v>
      </c>
      <c r="I13" s="216">
        <v>7182</v>
      </c>
      <c r="J13" s="216">
        <v>5707</v>
      </c>
      <c r="K13" s="216">
        <v>1475</v>
      </c>
      <c r="L13" s="216">
        <v>60</v>
      </c>
      <c r="N13" s="216">
        <f>+H27基本表!BF12</f>
        <v>140213</v>
      </c>
      <c r="O13" s="222">
        <f t="shared" si="0"/>
        <v>5.628579375664168E-2</v>
      </c>
    </row>
    <row r="14" spans="1:15" x14ac:dyDescent="0.15">
      <c r="A14" t="s">
        <v>43</v>
      </c>
      <c r="B14" t="s">
        <v>72</v>
      </c>
      <c r="C14" s="216">
        <v>3234</v>
      </c>
      <c r="D14" s="216">
        <v>43</v>
      </c>
      <c r="E14" s="216">
        <v>22</v>
      </c>
      <c r="F14" s="216">
        <v>3169</v>
      </c>
      <c r="G14" s="216">
        <v>260</v>
      </c>
      <c r="H14" s="216">
        <v>2909</v>
      </c>
      <c r="I14" s="216">
        <v>2853</v>
      </c>
      <c r="J14" s="216">
        <v>2572</v>
      </c>
      <c r="K14" s="216">
        <v>281</v>
      </c>
      <c r="L14" s="216">
        <v>56</v>
      </c>
      <c r="N14" s="216">
        <f>+H27基本表!BF13</f>
        <v>72699</v>
      </c>
      <c r="O14" s="222">
        <f t="shared" si="0"/>
        <v>4.4484793463458919E-2</v>
      </c>
    </row>
    <row r="15" spans="1:15" x14ac:dyDescent="0.15">
      <c r="A15" t="s">
        <v>44</v>
      </c>
      <c r="B15" t="s">
        <v>73</v>
      </c>
      <c r="C15" s="216">
        <v>2475</v>
      </c>
      <c r="D15" s="216">
        <v>22</v>
      </c>
      <c r="E15" s="216">
        <v>22</v>
      </c>
      <c r="F15" s="216">
        <v>2431</v>
      </c>
      <c r="G15" s="216">
        <v>132</v>
      </c>
      <c r="H15" s="216">
        <v>2299</v>
      </c>
      <c r="I15" s="216">
        <v>2286</v>
      </c>
      <c r="J15" s="216">
        <v>2211</v>
      </c>
      <c r="K15" s="216">
        <v>75</v>
      </c>
      <c r="L15" s="216">
        <v>13</v>
      </c>
      <c r="N15" s="216">
        <f>+H27基本表!BF14</f>
        <v>54991</v>
      </c>
      <c r="O15" s="222">
        <f t="shared" si="0"/>
        <v>4.5007364841519522E-2</v>
      </c>
    </row>
    <row r="16" spans="1:15" x14ac:dyDescent="0.15">
      <c r="A16" t="s">
        <v>45</v>
      </c>
      <c r="B16" t="s">
        <v>74</v>
      </c>
      <c r="C16" s="216">
        <v>2296</v>
      </c>
      <c r="D16" s="216">
        <v>194</v>
      </c>
      <c r="E16" s="216">
        <v>4</v>
      </c>
      <c r="F16" s="216">
        <v>2098</v>
      </c>
      <c r="G16" s="216">
        <v>103</v>
      </c>
      <c r="H16" s="216">
        <v>1995</v>
      </c>
      <c r="I16" s="216">
        <v>1988</v>
      </c>
      <c r="J16" s="216">
        <v>1857</v>
      </c>
      <c r="K16" s="216">
        <v>131</v>
      </c>
      <c r="L16" s="216">
        <v>7</v>
      </c>
      <c r="N16" s="216">
        <f>+H27基本表!BF15</f>
        <v>56330</v>
      </c>
      <c r="O16" s="222">
        <f t="shared" si="0"/>
        <v>4.075980827267886E-2</v>
      </c>
    </row>
    <row r="17" spans="1:15" x14ac:dyDescent="0.15">
      <c r="A17" t="s">
        <v>46</v>
      </c>
      <c r="B17" t="s">
        <v>75</v>
      </c>
      <c r="C17" s="216">
        <v>16869</v>
      </c>
      <c r="D17" s="216">
        <v>1317</v>
      </c>
      <c r="E17" s="216">
        <v>204</v>
      </c>
      <c r="F17" s="216">
        <v>15348</v>
      </c>
      <c r="G17" s="216">
        <v>1835</v>
      </c>
      <c r="H17" s="216">
        <v>13513</v>
      </c>
      <c r="I17" s="216">
        <v>13247</v>
      </c>
      <c r="J17" s="216">
        <v>11237</v>
      </c>
      <c r="K17" s="216">
        <v>2010</v>
      </c>
      <c r="L17" s="216">
        <v>266</v>
      </c>
      <c r="N17" s="216">
        <f>+H27基本表!BF16</f>
        <v>150204</v>
      </c>
      <c r="O17" s="222">
        <f t="shared" si="0"/>
        <v>0.11230726212351202</v>
      </c>
    </row>
    <row r="18" spans="1:15" x14ac:dyDescent="0.15">
      <c r="A18" t="s">
        <v>47</v>
      </c>
      <c r="B18" t="s">
        <v>361</v>
      </c>
      <c r="C18" s="216">
        <v>14556</v>
      </c>
      <c r="D18" s="216">
        <v>324</v>
      </c>
      <c r="E18" s="216">
        <v>61</v>
      </c>
      <c r="F18" s="216">
        <v>14171</v>
      </c>
      <c r="G18" s="216">
        <v>659</v>
      </c>
      <c r="H18" s="216">
        <v>13512</v>
      </c>
      <c r="I18" s="216">
        <v>13403</v>
      </c>
      <c r="J18" s="216">
        <v>12430</v>
      </c>
      <c r="K18" s="216">
        <v>973</v>
      </c>
      <c r="L18" s="216">
        <v>109</v>
      </c>
      <c r="N18" s="216">
        <f>+H27基本表!BF17</f>
        <v>291889</v>
      </c>
      <c r="O18" s="222">
        <f t="shared" si="0"/>
        <v>4.9868271843063632E-2</v>
      </c>
    </row>
    <row r="19" spans="1:15" x14ac:dyDescent="0.15">
      <c r="A19" t="s">
        <v>48</v>
      </c>
      <c r="B19" t="s">
        <v>362</v>
      </c>
      <c r="C19" s="216">
        <v>13886</v>
      </c>
      <c r="D19" s="216">
        <v>84</v>
      </c>
      <c r="E19" s="216">
        <v>10</v>
      </c>
      <c r="F19" s="216">
        <v>13792</v>
      </c>
      <c r="G19" s="216">
        <v>1323</v>
      </c>
      <c r="H19" s="216">
        <v>12469</v>
      </c>
      <c r="I19" s="216">
        <v>12315</v>
      </c>
      <c r="J19" s="216">
        <v>11120</v>
      </c>
      <c r="K19" s="216">
        <v>1195</v>
      </c>
      <c r="L19" s="216">
        <v>154</v>
      </c>
      <c r="N19" s="216">
        <f>+H27基本表!BF18</f>
        <v>236307</v>
      </c>
      <c r="O19" s="222">
        <f t="shared" si="0"/>
        <v>5.8762541947551282E-2</v>
      </c>
    </row>
    <row r="20" spans="1:15" x14ac:dyDescent="0.15">
      <c r="A20" t="s">
        <v>49</v>
      </c>
      <c r="B20" t="s">
        <v>363</v>
      </c>
      <c r="C20" s="216">
        <v>8288</v>
      </c>
      <c r="D20" s="216">
        <v>118</v>
      </c>
      <c r="E20" s="216">
        <v>66</v>
      </c>
      <c r="F20" s="216">
        <v>8104</v>
      </c>
      <c r="G20" s="216">
        <v>369</v>
      </c>
      <c r="H20" s="216">
        <v>7735</v>
      </c>
      <c r="I20" s="216">
        <v>7683</v>
      </c>
      <c r="J20" s="216">
        <v>6975</v>
      </c>
      <c r="K20" s="216">
        <v>708</v>
      </c>
      <c r="L20" s="216">
        <v>52</v>
      </c>
      <c r="N20" s="216">
        <f>+H27基本表!BF19</f>
        <v>86060</v>
      </c>
      <c r="O20" s="222">
        <f t="shared" si="0"/>
        <v>9.630490355565885E-2</v>
      </c>
    </row>
    <row r="21" spans="1:15" x14ac:dyDescent="0.15">
      <c r="A21" t="s">
        <v>50</v>
      </c>
      <c r="B21" t="s">
        <v>78</v>
      </c>
      <c r="C21" s="216">
        <v>10864</v>
      </c>
      <c r="D21" s="216">
        <v>110</v>
      </c>
      <c r="E21" s="216">
        <v>15</v>
      </c>
      <c r="F21" s="216">
        <v>10739</v>
      </c>
      <c r="G21" s="216">
        <v>386</v>
      </c>
      <c r="H21" s="216">
        <v>10353</v>
      </c>
      <c r="I21" s="216">
        <v>10332</v>
      </c>
      <c r="J21" s="216">
        <v>9354</v>
      </c>
      <c r="K21" s="216">
        <v>978</v>
      </c>
      <c r="L21" s="216">
        <v>21</v>
      </c>
      <c r="N21" s="216">
        <f>+H27基本表!BF20</f>
        <v>79172</v>
      </c>
      <c r="O21" s="222">
        <f t="shared" si="0"/>
        <v>0.13722022937402112</v>
      </c>
    </row>
    <row r="22" spans="1:15" x14ac:dyDescent="0.15">
      <c r="A22" t="s">
        <v>51</v>
      </c>
      <c r="B22" t="s">
        <v>76</v>
      </c>
      <c r="C22" s="216">
        <v>13490</v>
      </c>
      <c r="D22" s="216">
        <v>120</v>
      </c>
      <c r="E22" s="216">
        <v>34</v>
      </c>
      <c r="F22" s="216">
        <v>13336</v>
      </c>
      <c r="G22" s="216">
        <v>806</v>
      </c>
      <c r="H22" s="216">
        <v>12530</v>
      </c>
      <c r="I22" s="216">
        <v>12369</v>
      </c>
      <c r="J22" s="216">
        <v>10813</v>
      </c>
      <c r="K22" s="216">
        <v>1556</v>
      </c>
      <c r="L22" s="216">
        <v>161</v>
      </c>
      <c r="N22" s="216">
        <f>+H27基本表!BF21</f>
        <v>110175</v>
      </c>
      <c r="O22" s="222">
        <f t="shared" si="0"/>
        <v>0.12244157022918085</v>
      </c>
    </row>
    <row r="23" spans="1:15" x14ac:dyDescent="0.15">
      <c r="A23" t="s">
        <v>52</v>
      </c>
      <c r="B23" t="s">
        <v>657</v>
      </c>
      <c r="C23" s="216">
        <v>11940</v>
      </c>
      <c r="D23" s="216">
        <v>46</v>
      </c>
      <c r="E23" s="216">
        <v>27</v>
      </c>
      <c r="F23" s="216">
        <v>11867</v>
      </c>
      <c r="G23" s="216">
        <v>227</v>
      </c>
      <c r="H23" s="216">
        <v>11640</v>
      </c>
      <c r="I23" s="216">
        <v>11599</v>
      </c>
      <c r="J23" s="216">
        <v>10846</v>
      </c>
      <c r="K23" s="216">
        <v>753</v>
      </c>
      <c r="L23" s="216">
        <v>41</v>
      </c>
      <c r="N23" s="216">
        <f>+H27基本表!BF22</f>
        <v>217589</v>
      </c>
      <c r="O23" s="222">
        <f t="shared" si="0"/>
        <v>5.4874097495737378E-2</v>
      </c>
    </row>
    <row r="24" spans="1:15" x14ac:dyDescent="0.15">
      <c r="A24" t="s">
        <v>105</v>
      </c>
      <c r="B24" t="s">
        <v>79</v>
      </c>
      <c r="C24" s="216">
        <v>15643</v>
      </c>
      <c r="D24" s="216">
        <v>270</v>
      </c>
      <c r="E24" s="216">
        <v>35</v>
      </c>
      <c r="F24" s="216">
        <v>15338</v>
      </c>
      <c r="G24" s="216">
        <v>372</v>
      </c>
      <c r="H24" s="216">
        <v>14966</v>
      </c>
      <c r="I24" s="216">
        <v>14728</v>
      </c>
      <c r="J24" s="216">
        <v>13226</v>
      </c>
      <c r="K24" s="216">
        <v>1502</v>
      </c>
      <c r="L24" s="216">
        <v>238</v>
      </c>
      <c r="N24" s="216">
        <f>+H27基本表!BF23</f>
        <v>547473</v>
      </c>
      <c r="O24" s="222">
        <f t="shared" si="0"/>
        <v>2.857309858203053E-2</v>
      </c>
    </row>
    <row r="25" spans="1:15" x14ac:dyDescent="0.15">
      <c r="A25" t="s">
        <v>117</v>
      </c>
      <c r="B25" t="s">
        <v>1</v>
      </c>
      <c r="C25" s="216">
        <v>12451</v>
      </c>
      <c r="D25" s="216">
        <v>2313</v>
      </c>
      <c r="E25" s="216">
        <v>401</v>
      </c>
      <c r="F25" s="216">
        <v>9737</v>
      </c>
      <c r="G25" s="216">
        <v>1573</v>
      </c>
      <c r="H25" s="216">
        <v>8164</v>
      </c>
      <c r="I25" s="216">
        <v>7949</v>
      </c>
      <c r="J25" s="216">
        <v>6208</v>
      </c>
      <c r="K25" s="216">
        <v>1741</v>
      </c>
      <c r="L25" s="216">
        <v>215</v>
      </c>
      <c r="N25" s="216">
        <f>+H27基本表!BF24</f>
        <v>83384</v>
      </c>
      <c r="O25" s="222">
        <f t="shared" si="0"/>
        <v>0.14932121270267676</v>
      </c>
    </row>
    <row r="26" spans="1:15" x14ac:dyDescent="0.15">
      <c r="A26" t="s">
        <v>118</v>
      </c>
      <c r="B26" t="s">
        <v>24</v>
      </c>
      <c r="C26" s="216">
        <v>112673</v>
      </c>
      <c r="D26" s="216">
        <v>10439</v>
      </c>
      <c r="E26" s="216">
        <v>2473</v>
      </c>
      <c r="F26" s="216">
        <v>99761</v>
      </c>
      <c r="G26" s="216">
        <v>17781</v>
      </c>
      <c r="H26" s="216">
        <v>81980</v>
      </c>
      <c r="I26" s="216">
        <v>76548</v>
      </c>
      <c r="J26" s="216">
        <v>63972</v>
      </c>
      <c r="K26" s="216">
        <v>12576</v>
      </c>
      <c r="L26" s="216">
        <v>5432</v>
      </c>
      <c r="N26" s="216">
        <f>+H27基本表!BF25</f>
        <v>1306790</v>
      </c>
      <c r="O26" s="222">
        <f t="shared" si="0"/>
        <v>8.6221198509324373E-2</v>
      </c>
    </row>
    <row r="27" spans="1:15" x14ac:dyDescent="0.15">
      <c r="A27" t="s">
        <v>120</v>
      </c>
      <c r="B27" t="s">
        <v>80</v>
      </c>
      <c r="C27" s="216">
        <v>8631</v>
      </c>
      <c r="D27" s="216">
        <v>0</v>
      </c>
      <c r="E27" s="216">
        <v>0</v>
      </c>
      <c r="F27" s="216">
        <v>8631</v>
      </c>
      <c r="G27" s="216">
        <v>108</v>
      </c>
      <c r="H27" s="216">
        <v>8523</v>
      </c>
      <c r="I27" s="216">
        <v>8523</v>
      </c>
      <c r="J27" s="216">
        <v>8032</v>
      </c>
      <c r="K27" s="216">
        <v>491</v>
      </c>
      <c r="L27" s="216">
        <v>0</v>
      </c>
      <c r="N27" s="216">
        <f>+H27基本表!BF26</f>
        <v>1233512</v>
      </c>
      <c r="O27" s="222">
        <f t="shared" si="0"/>
        <v>6.9970944749625456E-3</v>
      </c>
    </row>
    <row r="28" spans="1:15" x14ac:dyDescent="0.15">
      <c r="A28" t="s">
        <v>121</v>
      </c>
      <c r="B28" t="s">
        <v>367</v>
      </c>
      <c r="C28" s="216">
        <v>1963</v>
      </c>
      <c r="D28" s="216">
        <v>0</v>
      </c>
      <c r="E28" s="216">
        <v>0</v>
      </c>
      <c r="F28" s="216">
        <v>1963</v>
      </c>
      <c r="G28" s="216">
        <v>4</v>
      </c>
      <c r="H28" s="216">
        <v>1959</v>
      </c>
      <c r="I28" s="216">
        <v>1956</v>
      </c>
      <c r="J28" s="216">
        <v>1648</v>
      </c>
      <c r="K28" s="216">
        <v>308</v>
      </c>
      <c r="L28" s="216">
        <v>3</v>
      </c>
      <c r="N28" s="216">
        <f>+H27基本表!BF27</f>
        <v>105894</v>
      </c>
      <c r="O28" s="222">
        <f t="shared" si="0"/>
        <v>1.8537405329858161E-2</v>
      </c>
    </row>
    <row r="29" spans="1:15" x14ac:dyDescent="0.15">
      <c r="A29" t="s">
        <v>122</v>
      </c>
      <c r="B29" t="s">
        <v>368</v>
      </c>
      <c r="C29" s="216">
        <v>10381</v>
      </c>
      <c r="D29" s="216">
        <v>88</v>
      </c>
      <c r="E29" s="216">
        <v>9</v>
      </c>
      <c r="F29" s="216">
        <v>10284</v>
      </c>
      <c r="G29" s="216">
        <v>717</v>
      </c>
      <c r="H29" s="216">
        <v>9567</v>
      </c>
      <c r="I29" s="216">
        <v>9495</v>
      </c>
      <c r="J29" s="216">
        <v>7825</v>
      </c>
      <c r="K29" s="216">
        <v>1670</v>
      </c>
      <c r="L29" s="216">
        <v>72</v>
      </c>
      <c r="N29" s="216">
        <f>+H27基本表!BF28</f>
        <v>165701</v>
      </c>
      <c r="O29" s="222">
        <f t="shared" si="0"/>
        <v>6.2648988237850103E-2</v>
      </c>
    </row>
    <row r="30" spans="1:15" x14ac:dyDescent="0.15">
      <c r="A30" t="s">
        <v>369</v>
      </c>
      <c r="B30" t="s">
        <v>5</v>
      </c>
      <c r="C30" s="216">
        <v>312215</v>
      </c>
      <c r="D30" s="216">
        <v>9271</v>
      </c>
      <c r="E30" s="216">
        <v>3314</v>
      </c>
      <c r="F30" s="216">
        <v>299630</v>
      </c>
      <c r="G30" s="216">
        <v>19119</v>
      </c>
      <c r="H30" s="216">
        <v>280511</v>
      </c>
      <c r="I30" s="216">
        <v>272812</v>
      </c>
      <c r="J30" s="216">
        <v>138774</v>
      </c>
      <c r="K30" s="216">
        <v>134038</v>
      </c>
      <c r="L30" s="216">
        <v>7699</v>
      </c>
      <c r="N30" s="216">
        <f>+H27基本表!BF29</f>
        <v>2613989</v>
      </c>
      <c r="O30" s="222">
        <f t="shared" si="0"/>
        <v>0.11944005885258124</v>
      </c>
    </row>
    <row r="31" spans="1:15" x14ac:dyDescent="0.15">
      <c r="A31" t="s">
        <v>123</v>
      </c>
      <c r="B31" t="s">
        <v>6</v>
      </c>
      <c r="C31" s="216">
        <v>40066</v>
      </c>
      <c r="D31" s="216">
        <v>1347</v>
      </c>
      <c r="E31" s="216">
        <v>101</v>
      </c>
      <c r="F31" s="216">
        <v>38618</v>
      </c>
      <c r="G31" s="216">
        <v>1312</v>
      </c>
      <c r="H31" s="216">
        <v>37306</v>
      </c>
      <c r="I31" s="216">
        <v>36944</v>
      </c>
      <c r="J31" s="216">
        <v>27135</v>
      </c>
      <c r="K31" s="216">
        <v>9809</v>
      </c>
      <c r="L31" s="216">
        <v>362</v>
      </c>
      <c r="N31" s="216">
        <f>+H27基本表!BF30</f>
        <v>638162</v>
      </c>
      <c r="O31" s="222">
        <f t="shared" si="0"/>
        <v>6.2783431166380951E-2</v>
      </c>
    </row>
    <row r="32" spans="1:15" x14ac:dyDescent="0.15">
      <c r="A32" t="s">
        <v>372</v>
      </c>
      <c r="B32" t="s">
        <v>81</v>
      </c>
      <c r="C32" s="216">
        <v>36432</v>
      </c>
      <c r="D32" s="216">
        <v>5538</v>
      </c>
      <c r="E32" s="216">
        <v>1120</v>
      </c>
      <c r="F32" s="216">
        <v>29774</v>
      </c>
      <c r="G32" s="216">
        <v>9318</v>
      </c>
      <c r="H32" s="216">
        <v>20456</v>
      </c>
      <c r="I32" s="216">
        <v>19548</v>
      </c>
      <c r="J32" s="216">
        <v>13152</v>
      </c>
      <c r="K32" s="216">
        <v>6396</v>
      </c>
      <c r="L32" s="216">
        <v>908</v>
      </c>
      <c r="N32" s="216">
        <f>+H27基本表!BF31</f>
        <v>3204518</v>
      </c>
      <c r="O32" s="222">
        <f t="shared" si="0"/>
        <v>1.1368948465884729E-2</v>
      </c>
    </row>
    <row r="33" spans="1:15" x14ac:dyDescent="0.15">
      <c r="A33" t="s">
        <v>119</v>
      </c>
      <c r="B33" t="s">
        <v>419</v>
      </c>
      <c r="C33" s="216">
        <v>100593</v>
      </c>
      <c r="D33" s="216">
        <v>5728</v>
      </c>
      <c r="E33" s="216">
        <v>852</v>
      </c>
      <c r="F33" s="216">
        <v>94013</v>
      </c>
      <c r="G33" s="216">
        <v>3716</v>
      </c>
      <c r="H33" s="216">
        <v>90297</v>
      </c>
      <c r="I33" s="216">
        <v>86392</v>
      </c>
      <c r="J33" s="216">
        <v>60882</v>
      </c>
      <c r="K33" s="216">
        <v>25510</v>
      </c>
      <c r="L33" s="216">
        <v>3905</v>
      </c>
      <c r="N33" s="216">
        <f>+H27基本表!BF32</f>
        <v>2075871</v>
      </c>
      <c r="O33" s="222">
        <f t="shared" si="0"/>
        <v>4.8458213443898973E-2</v>
      </c>
    </row>
    <row r="34" spans="1:15" x14ac:dyDescent="0.15">
      <c r="A34" t="s">
        <v>375</v>
      </c>
      <c r="B34" t="s">
        <v>82</v>
      </c>
      <c r="C34" s="216">
        <v>61391</v>
      </c>
      <c r="D34" s="216">
        <v>3553</v>
      </c>
      <c r="E34" s="216">
        <v>258</v>
      </c>
      <c r="F34" s="216">
        <v>57580</v>
      </c>
      <c r="G34" s="216">
        <v>2951</v>
      </c>
      <c r="H34" s="216">
        <v>54629</v>
      </c>
      <c r="I34" s="216">
        <v>53740</v>
      </c>
      <c r="J34" s="216">
        <v>48154</v>
      </c>
      <c r="K34" s="216">
        <v>5586</v>
      </c>
      <c r="L34" s="216">
        <v>889</v>
      </c>
      <c r="N34" s="216">
        <f>+H27基本表!BF33</f>
        <v>1484955</v>
      </c>
      <c r="O34" s="222">
        <f t="shared" si="0"/>
        <v>4.1341993528423424E-2</v>
      </c>
    </row>
    <row r="35" spans="1:15" x14ac:dyDescent="0.15">
      <c r="A35" t="s">
        <v>376</v>
      </c>
      <c r="B35" t="s">
        <v>7</v>
      </c>
      <c r="C35" s="216">
        <v>37137</v>
      </c>
      <c r="D35" s="216">
        <v>0</v>
      </c>
      <c r="E35" s="216">
        <v>0</v>
      </c>
      <c r="F35" s="216">
        <v>37137</v>
      </c>
      <c r="G35" s="216">
        <v>0</v>
      </c>
      <c r="H35" s="216">
        <v>37137</v>
      </c>
      <c r="I35" s="216">
        <v>36790</v>
      </c>
      <c r="J35" s="216">
        <v>30757</v>
      </c>
      <c r="K35" s="216">
        <v>6033</v>
      </c>
      <c r="L35" s="216">
        <v>347</v>
      </c>
      <c r="N35" s="216">
        <f>+H27基本表!BF34</f>
        <v>716435</v>
      </c>
      <c r="O35" s="222">
        <f t="shared" si="0"/>
        <v>5.1835825999567299E-2</v>
      </c>
    </row>
    <row r="36" spans="1:15" x14ac:dyDescent="0.15">
      <c r="A36" t="s">
        <v>378</v>
      </c>
      <c r="B36" t="s">
        <v>83</v>
      </c>
      <c r="C36" s="216">
        <v>118990</v>
      </c>
      <c r="D36" s="216">
        <v>343</v>
      </c>
      <c r="E36" s="216">
        <v>94</v>
      </c>
      <c r="F36" s="216">
        <v>118553</v>
      </c>
      <c r="G36" s="216">
        <v>1183</v>
      </c>
      <c r="H36" s="216">
        <v>117370</v>
      </c>
      <c r="I36" s="216">
        <v>114282</v>
      </c>
      <c r="J36" s="216">
        <v>75716</v>
      </c>
      <c r="K36" s="216">
        <v>38566</v>
      </c>
      <c r="L36" s="216">
        <v>3088</v>
      </c>
      <c r="N36" s="216">
        <f>+H27基本表!BF35</f>
        <v>1618349</v>
      </c>
      <c r="O36" s="222">
        <f t="shared" si="0"/>
        <v>7.3525549804152254E-2</v>
      </c>
    </row>
    <row r="37" spans="1:15" x14ac:dyDescent="0.15">
      <c r="A37" t="s">
        <v>380</v>
      </c>
      <c r="B37" t="s">
        <v>381</v>
      </c>
      <c r="C37" s="216">
        <v>206859</v>
      </c>
      <c r="D37" s="216">
        <v>5847</v>
      </c>
      <c r="E37" s="216">
        <v>2253</v>
      </c>
      <c r="F37" s="216">
        <v>198759</v>
      </c>
      <c r="G37" s="216">
        <v>5329</v>
      </c>
      <c r="H37" s="216">
        <v>193430</v>
      </c>
      <c r="I37" s="216">
        <v>182010</v>
      </c>
      <c r="J37" s="216">
        <v>101427</v>
      </c>
      <c r="K37" s="216">
        <v>80583</v>
      </c>
      <c r="L37" s="216">
        <v>11420</v>
      </c>
      <c r="N37" s="216">
        <f>+H27基本表!BF36</f>
        <v>1855747</v>
      </c>
      <c r="O37" s="222">
        <f t="shared" si="0"/>
        <v>0.11146939749868921</v>
      </c>
    </row>
    <row r="38" spans="1:15" x14ac:dyDescent="0.15">
      <c r="A38" t="s">
        <v>382</v>
      </c>
      <c r="B38" t="s">
        <v>658</v>
      </c>
      <c r="C38" s="216">
        <v>3728</v>
      </c>
      <c r="D38" s="216">
        <v>106</v>
      </c>
      <c r="E38" s="216">
        <v>213</v>
      </c>
      <c r="F38" s="216">
        <v>3409</v>
      </c>
      <c r="G38" s="216">
        <v>1725</v>
      </c>
      <c r="H38" s="216">
        <v>1684</v>
      </c>
      <c r="I38" s="216">
        <v>1622</v>
      </c>
      <c r="J38" s="216">
        <v>1384</v>
      </c>
      <c r="K38" s="216">
        <v>238</v>
      </c>
      <c r="L38" s="216">
        <v>62</v>
      </c>
      <c r="N38" s="216">
        <f>+H27基本表!BF37</f>
        <v>90550</v>
      </c>
      <c r="O38" s="222">
        <f t="shared" si="0"/>
        <v>4.1170623964660411E-2</v>
      </c>
    </row>
    <row r="39" spans="1:15" x14ac:dyDescent="0.15">
      <c r="A39" t="s">
        <v>384</v>
      </c>
      <c r="B39" t="s">
        <v>84</v>
      </c>
      <c r="C39" s="216">
        <v>335900</v>
      </c>
      <c r="D39" s="216">
        <v>26123</v>
      </c>
      <c r="E39" s="216">
        <v>2341</v>
      </c>
      <c r="F39" s="216">
        <v>307436</v>
      </c>
      <c r="G39" s="216">
        <v>5295</v>
      </c>
      <c r="H39" s="216">
        <v>302141</v>
      </c>
      <c r="I39" s="216">
        <v>282761</v>
      </c>
      <c r="J39" s="216">
        <v>107319</v>
      </c>
      <c r="K39" s="216">
        <v>175442</v>
      </c>
      <c r="L39" s="216">
        <v>19380</v>
      </c>
      <c r="N39" s="216">
        <f>+H27基本表!BF38</f>
        <v>3337606</v>
      </c>
      <c r="O39" s="222">
        <f t="shared" si="0"/>
        <v>0.10064099836829152</v>
      </c>
    </row>
    <row r="40" spans="1:15" x14ac:dyDescent="0.15">
      <c r="A40" t="s">
        <v>385</v>
      </c>
      <c r="B40" t="s">
        <v>85</v>
      </c>
      <c r="C40" s="216">
        <v>236344</v>
      </c>
      <c r="D40" s="216">
        <v>23534</v>
      </c>
      <c r="E40" s="216">
        <v>4520</v>
      </c>
      <c r="F40" s="216">
        <v>208290</v>
      </c>
      <c r="G40" s="216">
        <v>7183</v>
      </c>
      <c r="H40" s="216">
        <v>201107</v>
      </c>
      <c r="I40" s="216">
        <v>189070</v>
      </c>
      <c r="J40" s="216">
        <v>47249</v>
      </c>
      <c r="K40" s="216">
        <v>141821</v>
      </c>
      <c r="L40" s="216">
        <v>12037</v>
      </c>
      <c r="N40" s="216">
        <f>+H27基本表!BF39</f>
        <v>1527952</v>
      </c>
      <c r="O40" s="222">
        <f t="shared" si="0"/>
        <v>0.15468025173565661</v>
      </c>
    </row>
    <row r="41" spans="1:15" x14ac:dyDescent="0.15">
      <c r="A41" t="s">
        <v>386</v>
      </c>
      <c r="B41" t="s">
        <v>9</v>
      </c>
      <c r="C41" s="216">
        <v>0</v>
      </c>
      <c r="D41" s="216">
        <v>0</v>
      </c>
      <c r="E41" s="216">
        <v>0</v>
      </c>
      <c r="F41" s="216">
        <v>0</v>
      </c>
      <c r="G41" s="216">
        <v>0</v>
      </c>
      <c r="H41" s="216">
        <v>0</v>
      </c>
      <c r="I41" s="216">
        <v>0</v>
      </c>
      <c r="J41" s="216">
        <v>0</v>
      </c>
      <c r="K41" s="216">
        <v>0</v>
      </c>
      <c r="L41" s="216">
        <v>0</v>
      </c>
      <c r="N41" s="216">
        <f>+H27基本表!BF40</f>
        <v>39715</v>
      </c>
      <c r="O41" s="222">
        <f t="shared" si="0"/>
        <v>0</v>
      </c>
    </row>
    <row r="42" spans="1:15" x14ac:dyDescent="0.15">
      <c r="A42" t="s">
        <v>387</v>
      </c>
      <c r="B42" t="s">
        <v>8</v>
      </c>
      <c r="C42" s="216">
        <v>364</v>
      </c>
      <c r="D42" s="216">
        <v>1</v>
      </c>
      <c r="E42" s="216">
        <v>0</v>
      </c>
      <c r="F42" s="216">
        <v>363</v>
      </c>
      <c r="G42" s="216">
        <v>29</v>
      </c>
      <c r="H42" s="216">
        <v>334</v>
      </c>
      <c r="I42" s="216">
        <v>332</v>
      </c>
      <c r="J42" s="216">
        <v>305</v>
      </c>
      <c r="K42" s="216">
        <v>27</v>
      </c>
      <c r="L42" s="216">
        <v>2</v>
      </c>
      <c r="N42" s="216">
        <f>+H27基本表!BF41</f>
        <v>122617</v>
      </c>
      <c r="O42" s="222">
        <f t="shared" si="0"/>
        <v>2.9685932619457336E-3</v>
      </c>
    </row>
    <row r="43" spans="1:15" x14ac:dyDescent="0.15">
      <c r="A43" t="s">
        <v>663</v>
      </c>
      <c r="C43" s="216">
        <v>1807890</v>
      </c>
      <c r="D43" s="216">
        <v>101710</v>
      </c>
      <c r="E43" s="216">
        <v>22808</v>
      </c>
      <c r="F43" s="216">
        <v>1683372</v>
      </c>
      <c r="G43" s="216">
        <v>86281</v>
      </c>
      <c r="H43" s="216">
        <v>1597091</v>
      </c>
      <c r="I43" s="216">
        <v>1528728</v>
      </c>
      <c r="J43" s="216">
        <v>861074</v>
      </c>
      <c r="K43" s="216">
        <v>667654</v>
      </c>
      <c r="L43" s="216">
        <v>68363</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V292"/>
  <sheetViews>
    <sheetView topLeftCell="BB1" workbookViewId="0">
      <selection activeCell="BJ1" sqref="BJ1"/>
    </sheetView>
  </sheetViews>
  <sheetFormatPr defaultColWidth="14.42578125" defaultRowHeight="14.25" x14ac:dyDescent="0.15"/>
  <cols>
    <col min="1" max="1" width="10.28515625" style="189" customWidth="1"/>
    <col min="2" max="2" width="35" style="190" customWidth="1"/>
    <col min="3" max="16384" width="14.42578125" style="190"/>
  </cols>
  <sheetData>
    <row r="1" spans="1:168" ht="20.100000000000001" customHeight="1" x14ac:dyDescent="0.15">
      <c r="A1" s="187" t="s">
        <v>350</v>
      </c>
      <c r="B1" s="188"/>
    </row>
    <row r="2" spans="1:168" ht="20.100000000000001" customHeight="1" x14ac:dyDescent="0.15">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8" t="s">
        <v>421</v>
      </c>
    </row>
    <row r="3" spans="1:168" s="189" customFormat="1" ht="20.100000000000001" customHeight="1" x14ac:dyDescent="0.15">
      <c r="A3" s="191"/>
      <c r="B3" s="192"/>
      <c r="C3" s="191" t="s">
        <v>55</v>
      </c>
      <c r="D3" s="229" t="s">
        <v>60</v>
      </c>
      <c r="E3" s="229" t="s">
        <v>35</v>
      </c>
      <c r="F3" s="229" t="s">
        <v>38</v>
      </c>
      <c r="G3" s="229" t="s">
        <v>39</v>
      </c>
      <c r="H3" s="229" t="s">
        <v>40</v>
      </c>
      <c r="I3" s="229" t="s">
        <v>41</v>
      </c>
      <c r="J3" s="229" t="s">
        <v>42</v>
      </c>
      <c r="K3" s="229" t="s">
        <v>43</v>
      </c>
      <c r="L3" s="229" t="s">
        <v>44</v>
      </c>
      <c r="M3" s="229" t="s">
        <v>45</v>
      </c>
      <c r="N3" s="229" t="s">
        <v>46</v>
      </c>
      <c r="O3" s="229" t="s">
        <v>47</v>
      </c>
      <c r="P3" s="229" t="s">
        <v>48</v>
      </c>
      <c r="Q3" s="229" t="s">
        <v>49</v>
      </c>
      <c r="R3" s="229" t="s">
        <v>50</v>
      </c>
      <c r="S3" s="229" t="s">
        <v>51</v>
      </c>
      <c r="T3" s="229" t="s">
        <v>52</v>
      </c>
      <c r="U3" s="229" t="s">
        <v>105</v>
      </c>
      <c r="V3" s="229" t="s">
        <v>117</v>
      </c>
      <c r="W3" s="229" t="s">
        <v>118</v>
      </c>
      <c r="X3" s="229" t="s">
        <v>120</v>
      </c>
      <c r="Y3" s="229" t="s">
        <v>121</v>
      </c>
      <c r="Z3" s="229" t="s">
        <v>122</v>
      </c>
      <c r="AA3" s="229" t="s">
        <v>369</v>
      </c>
      <c r="AB3" s="229" t="s">
        <v>123</v>
      </c>
      <c r="AC3" s="229" t="s">
        <v>372</v>
      </c>
      <c r="AD3" s="229" t="s">
        <v>119</v>
      </c>
      <c r="AE3" s="229" t="s">
        <v>375</v>
      </c>
      <c r="AF3" s="229" t="s">
        <v>376</v>
      </c>
      <c r="AG3" s="229" t="s">
        <v>378</v>
      </c>
      <c r="AH3" s="229" t="s">
        <v>380</v>
      </c>
      <c r="AI3" s="229" t="s">
        <v>382</v>
      </c>
      <c r="AJ3" s="229" t="s">
        <v>384</v>
      </c>
      <c r="AK3" s="229" t="s">
        <v>385</v>
      </c>
      <c r="AL3" s="229" t="s">
        <v>386</v>
      </c>
      <c r="AM3" s="192" t="s">
        <v>387</v>
      </c>
      <c r="AN3" s="359" t="s">
        <v>388</v>
      </c>
      <c r="AO3" s="230" t="s">
        <v>390</v>
      </c>
      <c r="AP3" s="231" t="s">
        <v>422</v>
      </c>
      <c r="AQ3" s="231" t="s">
        <v>423</v>
      </c>
      <c r="AR3" s="231" t="s">
        <v>424</v>
      </c>
      <c r="AS3" s="231" t="s">
        <v>425</v>
      </c>
      <c r="AT3" s="232" t="s">
        <v>426</v>
      </c>
      <c r="AU3" s="359" t="s">
        <v>427</v>
      </c>
      <c r="AV3" s="359" t="s">
        <v>428</v>
      </c>
      <c r="AW3" s="230" t="s">
        <v>572</v>
      </c>
      <c r="AX3" s="230" t="s">
        <v>429</v>
      </c>
      <c r="AY3" s="233" t="s">
        <v>430</v>
      </c>
      <c r="AZ3" s="234" t="s">
        <v>431</v>
      </c>
      <c r="BA3" s="359" t="s">
        <v>575</v>
      </c>
      <c r="BB3" s="359" t="s">
        <v>576</v>
      </c>
      <c r="BC3" s="359" t="s">
        <v>577</v>
      </c>
      <c r="BD3" s="359" t="s">
        <v>432</v>
      </c>
      <c r="BE3" s="233" t="s">
        <v>433</v>
      </c>
      <c r="BF3" s="234" t="s">
        <v>398</v>
      </c>
      <c r="BG3" s="656" t="s">
        <v>434</v>
      </c>
    </row>
    <row r="4" spans="1:168" s="239" customFormat="1" ht="50.1" customHeight="1" x14ac:dyDescent="0.15">
      <c r="A4" s="193"/>
      <c r="B4" s="194"/>
      <c r="C4" s="193" t="s">
        <v>655</v>
      </c>
      <c r="D4" s="235" t="s">
        <v>66</v>
      </c>
      <c r="E4" s="235" t="s">
        <v>67</v>
      </c>
      <c r="F4" s="235" t="s">
        <v>68</v>
      </c>
      <c r="G4" s="235" t="s">
        <v>69</v>
      </c>
      <c r="H4" s="235" t="s">
        <v>70</v>
      </c>
      <c r="I4" s="235" t="s">
        <v>71</v>
      </c>
      <c r="J4" s="235" t="s">
        <v>656</v>
      </c>
      <c r="K4" s="235" t="s">
        <v>72</v>
      </c>
      <c r="L4" s="235" t="s">
        <v>73</v>
      </c>
      <c r="M4" s="235" t="s">
        <v>74</v>
      </c>
      <c r="N4" s="235" t="s">
        <v>75</v>
      </c>
      <c r="O4" s="235" t="s">
        <v>361</v>
      </c>
      <c r="P4" s="235" t="s">
        <v>362</v>
      </c>
      <c r="Q4" s="235" t="s">
        <v>363</v>
      </c>
      <c r="R4" s="235" t="s">
        <v>78</v>
      </c>
      <c r="S4" s="235" t="s">
        <v>76</v>
      </c>
      <c r="T4" s="235" t="s">
        <v>657</v>
      </c>
      <c r="U4" s="235" t="s">
        <v>79</v>
      </c>
      <c r="V4" s="235" t="s">
        <v>1</v>
      </c>
      <c r="W4" s="235" t="s">
        <v>24</v>
      </c>
      <c r="X4" s="235" t="s">
        <v>80</v>
      </c>
      <c r="Y4" s="235" t="s">
        <v>367</v>
      </c>
      <c r="Z4" s="235" t="s">
        <v>368</v>
      </c>
      <c r="AA4" s="235" t="s">
        <v>5</v>
      </c>
      <c r="AB4" s="235" t="s">
        <v>6</v>
      </c>
      <c r="AC4" s="235" t="s">
        <v>81</v>
      </c>
      <c r="AD4" s="235" t="s">
        <v>419</v>
      </c>
      <c r="AE4" s="235" t="s">
        <v>82</v>
      </c>
      <c r="AF4" s="235" t="s">
        <v>7</v>
      </c>
      <c r="AG4" s="235" t="s">
        <v>83</v>
      </c>
      <c r="AH4" s="235" t="s">
        <v>381</v>
      </c>
      <c r="AI4" s="235" t="s">
        <v>658</v>
      </c>
      <c r="AJ4" s="235" t="s">
        <v>84</v>
      </c>
      <c r="AK4" s="235" t="s">
        <v>85</v>
      </c>
      <c r="AL4" s="235" t="s">
        <v>9</v>
      </c>
      <c r="AM4" s="194" t="s">
        <v>8</v>
      </c>
      <c r="AN4" s="236" t="s">
        <v>389</v>
      </c>
      <c r="AO4" s="210" t="s">
        <v>124</v>
      </c>
      <c r="AP4" s="237" t="s">
        <v>125</v>
      </c>
      <c r="AQ4" s="237" t="s">
        <v>126</v>
      </c>
      <c r="AR4" s="237" t="s">
        <v>127</v>
      </c>
      <c r="AS4" s="237" t="s">
        <v>128</v>
      </c>
      <c r="AT4" s="238" t="s">
        <v>129</v>
      </c>
      <c r="AU4" s="236" t="s">
        <v>130</v>
      </c>
      <c r="AV4" s="236" t="s">
        <v>131</v>
      </c>
      <c r="AW4" s="236" t="s">
        <v>659</v>
      </c>
      <c r="AX4" s="236" t="s">
        <v>660</v>
      </c>
      <c r="AY4" s="236" t="s">
        <v>435</v>
      </c>
      <c r="AZ4" s="236" t="s">
        <v>132</v>
      </c>
      <c r="BA4" s="236" t="s">
        <v>11</v>
      </c>
      <c r="BB4" s="236" t="s">
        <v>661</v>
      </c>
      <c r="BC4" s="236" t="s">
        <v>662</v>
      </c>
      <c r="BD4" s="360" t="s">
        <v>436</v>
      </c>
      <c r="BE4" s="360" t="s">
        <v>133</v>
      </c>
      <c r="BF4" s="360" t="s">
        <v>12</v>
      </c>
      <c r="BG4" s="657"/>
      <c r="BI4" s="239" t="s">
        <v>437</v>
      </c>
      <c r="BJ4" s="239" t="s">
        <v>438</v>
      </c>
    </row>
    <row r="5" spans="1:168" ht="20.100000000000001" customHeight="1" x14ac:dyDescent="0.15">
      <c r="A5" s="195" t="s">
        <v>55</v>
      </c>
      <c r="B5" s="196" t="s">
        <v>655</v>
      </c>
      <c r="C5" s="240">
        <v>1185</v>
      </c>
      <c r="D5" s="241">
        <v>0</v>
      </c>
      <c r="E5" s="241">
        <v>166506</v>
      </c>
      <c r="F5" s="241">
        <v>19</v>
      </c>
      <c r="G5" s="241">
        <v>550</v>
      </c>
      <c r="H5" s="241">
        <v>188</v>
      </c>
      <c r="I5" s="241">
        <v>0</v>
      </c>
      <c r="J5" s="241">
        <v>273</v>
      </c>
      <c r="K5" s="241">
        <v>0</v>
      </c>
      <c r="L5" s="241">
        <v>0</v>
      </c>
      <c r="M5" s="241">
        <v>5</v>
      </c>
      <c r="N5" s="241">
        <v>0</v>
      </c>
      <c r="O5" s="241">
        <v>0</v>
      </c>
      <c r="P5" s="241">
        <v>0</v>
      </c>
      <c r="Q5" s="241">
        <v>0</v>
      </c>
      <c r="R5" s="241">
        <v>0</v>
      </c>
      <c r="S5" s="241">
        <v>0</v>
      </c>
      <c r="T5" s="241">
        <v>0</v>
      </c>
      <c r="U5" s="241">
        <v>0</v>
      </c>
      <c r="V5" s="241">
        <v>816</v>
      </c>
      <c r="W5" s="241">
        <v>1256</v>
      </c>
      <c r="X5" s="241">
        <v>0</v>
      </c>
      <c r="Y5" s="241">
        <v>0</v>
      </c>
      <c r="Z5" s="241">
        <v>0</v>
      </c>
      <c r="AA5" s="241">
        <v>380</v>
      </c>
      <c r="AB5" s="241">
        <v>0</v>
      </c>
      <c r="AC5" s="241">
        <v>6</v>
      </c>
      <c r="AD5" s="241">
        <v>0</v>
      </c>
      <c r="AE5" s="241">
        <v>0</v>
      </c>
      <c r="AF5" s="241">
        <v>14</v>
      </c>
      <c r="AG5" s="241">
        <v>2849</v>
      </c>
      <c r="AH5" s="241">
        <v>5366</v>
      </c>
      <c r="AI5" s="241">
        <v>211</v>
      </c>
      <c r="AJ5" s="241">
        <v>18</v>
      </c>
      <c r="AK5" s="241">
        <v>34409</v>
      </c>
      <c r="AL5" s="241">
        <v>0</v>
      </c>
      <c r="AM5" s="242">
        <v>0</v>
      </c>
      <c r="AN5" s="243">
        <v>214051</v>
      </c>
      <c r="AO5" s="240">
        <v>1721</v>
      </c>
      <c r="AP5" s="241">
        <v>133373</v>
      </c>
      <c r="AQ5" s="241">
        <v>0</v>
      </c>
      <c r="AR5" s="241">
        <v>0</v>
      </c>
      <c r="AS5" s="241">
        <v>1350</v>
      </c>
      <c r="AT5" s="241">
        <v>673</v>
      </c>
      <c r="AU5" s="243">
        <v>137117</v>
      </c>
      <c r="AV5" s="243">
        <v>351168</v>
      </c>
      <c r="AW5" s="243">
        <v>12844</v>
      </c>
      <c r="AX5" s="243">
        <v>153</v>
      </c>
      <c r="AY5" s="243">
        <v>12997</v>
      </c>
      <c r="AZ5" s="242">
        <v>150114</v>
      </c>
      <c r="BA5" s="243">
        <v>364165</v>
      </c>
      <c r="BB5" s="243">
        <v>-247576</v>
      </c>
      <c r="BC5" s="243">
        <v>-83395</v>
      </c>
      <c r="BD5" s="243">
        <v>-330971</v>
      </c>
      <c r="BE5" s="242">
        <v>-180857</v>
      </c>
      <c r="BF5" s="242">
        <v>33194</v>
      </c>
      <c r="BG5" s="358" t="s">
        <v>55</v>
      </c>
      <c r="BH5" s="227"/>
      <c r="BI5" s="244">
        <f>-BD5/AV5</f>
        <v>0.94248621742299987</v>
      </c>
      <c r="BJ5" s="244">
        <f>1-BI5</f>
        <v>5.7513782577000128E-2</v>
      </c>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row>
    <row r="6" spans="1:168" ht="20.100000000000001" customHeight="1" x14ac:dyDescent="0.15">
      <c r="A6" s="197" t="s">
        <v>60</v>
      </c>
      <c r="B6" s="198" t="s">
        <v>66</v>
      </c>
      <c r="C6" s="245">
        <v>0</v>
      </c>
      <c r="D6" s="246">
        <v>0</v>
      </c>
      <c r="E6" s="246">
        <v>139</v>
      </c>
      <c r="F6" s="246">
        <v>1</v>
      </c>
      <c r="G6" s="246">
        <v>2</v>
      </c>
      <c r="H6" s="246">
        <v>522</v>
      </c>
      <c r="I6" s="246">
        <v>740630</v>
      </c>
      <c r="J6" s="246">
        <v>14</v>
      </c>
      <c r="K6" s="246">
        <v>4390</v>
      </c>
      <c r="L6" s="246">
        <v>21</v>
      </c>
      <c r="M6" s="246">
        <v>3404</v>
      </c>
      <c r="N6" s="246">
        <v>36</v>
      </c>
      <c r="O6" s="246">
        <v>11</v>
      </c>
      <c r="P6" s="246">
        <v>5</v>
      </c>
      <c r="Q6" s="246">
        <v>3</v>
      </c>
      <c r="R6" s="246">
        <v>19</v>
      </c>
      <c r="S6" s="246">
        <v>6</v>
      </c>
      <c r="T6" s="246">
        <v>2</v>
      </c>
      <c r="U6" s="246">
        <v>75</v>
      </c>
      <c r="V6" s="246">
        <v>38</v>
      </c>
      <c r="W6" s="246">
        <v>6869</v>
      </c>
      <c r="X6" s="246">
        <v>421826</v>
      </c>
      <c r="Y6" s="246">
        <v>0</v>
      </c>
      <c r="Z6" s="246">
        <v>0</v>
      </c>
      <c r="AA6" s="246">
        <v>7</v>
      </c>
      <c r="AB6" s="246">
        <v>1</v>
      </c>
      <c r="AC6" s="246">
        <v>2</v>
      </c>
      <c r="AD6" s="246">
        <v>27</v>
      </c>
      <c r="AE6" s="246">
        <v>0</v>
      </c>
      <c r="AF6" s="246">
        <v>3</v>
      </c>
      <c r="AG6" s="246">
        <v>100</v>
      </c>
      <c r="AH6" s="246">
        <v>14</v>
      </c>
      <c r="AI6" s="246">
        <v>4</v>
      </c>
      <c r="AJ6" s="246">
        <v>12</v>
      </c>
      <c r="AK6" s="246">
        <v>45</v>
      </c>
      <c r="AL6" s="246">
        <v>0</v>
      </c>
      <c r="AM6" s="247">
        <v>27</v>
      </c>
      <c r="AN6" s="248">
        <v>1178255</v>
      </c>
      <c r="AO6" s="245">
        <v>-136</v>
      </c>
      <c r="AP6" s="246">
        <v>-210</v>
      </c>
      <c r="AQ6" s="246">
        <v>0</v>
      </c>
      <c r="AR6" s="246">
        <v>0</v>
      </c>
      <c r="AS6" s="246">
        <v>-123</v>
      </c>
      <c r="AT6" s="246">
        <v>-4767</v>
      </c>
      <c r="AU6" s="248">
        <v>-5236</v>
      </c>
      <c r="AV6" s="248">
        <v>1173019</v>
      </c>
      <c r="AW6" s="248">
        <v>63</v>
      </c>
      <c r="AX6" s="248">
        <v>3</v>
      </c>
      <c r="AY6" s="248">
        <v>66</v>
      </c>
      <c r="AZ6" s="247">
        <v>-5170</v>
      </c>
      <c r="BA6" s="248">
        <v>1173085</v>
      </c>
      <c r="BB6" s="248">
        <v>-9576</v>
      </c>
      <c r="BC6" s="248">
        <v>-1163428</v>
      </c>
      <c r="BD6" s="248">
        <v>-1173004</v>
      </c>
      <c r="BE6" s="247">
        <v>-1178174</v>
      </c>
      <c r="BF6" s="247">
        <v>81</v>
      </c>
      <c r="BG6" s="363" t="s">
        <v>60</v>
      </c>
      <c r="BH6" s="227"/>
      <c r="BI6" s="244">
        <f t="shared" ref="BI6:BI41" si="0">-BD6/AV6</f>
        <v>0.99998721248334421</v>
      </c>
      <c r="BJ6" s="244">
        <f t="shared" ref="BJ6:BJ41" si="1">1-BI6</f>
        <v>1.2787516655787812E-5</v>
      </c>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row>
    <row r="7" spans="1:168" ht="20.100000000000001" customHeight="1" x14ac:dyDescent="0.15">
      <c r="A7" s="197" t="s">
        <v>35</v>
      </c>
      <c r="B7" s="198" t="s">
        <v>67</v>
      </c>
      <c r="C7" s="245">
        <v>697</v>
      </c>
      <c r="D7" s="246">
        <v>0</v>
      </c>
      <c r="E7" s="246">
        <v>124029</v>
      </c>
      <c r="F7" s="246">
        <v>32</v>
      </c>
      <c r="G7" s="246">
        <v>47</v>
      </c>
      <c r="H7" s="246">
        <v>1434</v>
      </c>
      <c r="I7" s="246">
        <v>6</v>
      </c>
      <c r="J7" s="246">
        <v>2</v>
      </c>
      <c r="K7" s="246">
        <v>16</v>
      </c>
      <c r="L7" s="246">
        <v>0</v>
      </c>
      <c r="M7" s="246">
        <v>0</v>
      </c>
      <c r="N7" s="246">
        <v>0</v>
      </c>
      <c r="O7" s="246">
        <v>0</v>
      </c>
      <c r="P7" s="246">
        <v>0</v>
      </c>
      <c r="Q7" s="246">
        <v>0</v>
      </c>
      <c r="R7" s="246">
        <v>0</v>
      </c>
      <c r="S7" s="246">
        <v>0</v>
      </c>
      <c r="T7" s="246">
        <v>0</v>
      </c>
      <c r="U7" s="246">
        <v>0</v>
      </c>
      <c r="V7" s="246">
        <v>117</v>
      </c>
      <c r="W7" s="246">
        <v>0</v>
      </c>
      <c r="X7" s="246">
        <v>0</v>
      </c>
      <c r="Y7" s="246">
        <v>0</v>
      </c>
      <c r="Z7" s="246">
        <v>0</v>
      </c>
      <c r="AA7" s="246">
        <v>305</v>
      </c>
      <c r="AB7" s="246">
        <v>0</v>
      </c>
      <c r="AC7" s="246">
        <v>0</v>
      </c>
      <c r="AD7" s="246">
        <v>0</v>
      </c>
      <c r="AE7" s="246">
        <v>0</v>
      </c>
      <c r="AF7" s="246">
        <v>176</v>
      </c>
      <c r="AG7" s="246">
        <v>7519</v>
      </c>
      <c r="AH7" s="246">
        <v>15895</v>
      </c>
      <c r="AI7" s="246">
        <v>144</v>
      </c>
      <c r="AJ7" s="246">
        <v>9</v>
      </c>
      <c r="AK7" s="246">
        <v>207731</v>
      </c>
      <c r="AL7" s="246">
        <v>0</v>
      </c>
      <c r="AM7" s="247">
        <v>375</v>
      </c>
      <c r="AN7" s="248">
        <v>358534</v>
      </c>
      <c r="AO7" s="245">
        <v>22090</v>
      </c>
      <c r="AP7" s="246">
        <v>909499</v>
      </c>
      <c r="AQ7" s="246">
        <v>0</v>
      </c>
      <c r="AR7" s="246">
        <v>0</v>
      </c>
      <c r="AS7" s="246">
        <v>0</v>
      </c>
      <c r="AT7" s="246">
        <v>-7567</v>
      </c>
      <c r="AU7" s="248">
        <v>924022</v>
      </c>
      <c r="AV7" s="248">
        <v>1282556</v>
      </c>
      <c r="AW7" s="248">
        <v>576529</v>
      </c>
      <c r="AX7" s="248">
        <v>2291</v>
      </c>
      <c r="AY7" s="248">
        <v>578820</v>
      </c>
      <c r="AZ7" s="247">
        <v>1502842</v>
      </c>
      <c r="BA7" s="248">
        <v>1861376</v>
      </c>
      <c r="BB7" s="248">
        <v>-958119</v>
      </c>
      <c r="BC7" s="248">
        <v>-219126</v>
      </c>
      <c r="BD7" s="248">
        <v>-1177245</v>
      </c>
      <c r="BE7" s="247">
        <v>325597</v>
      </c>
      <c r="BF7" s="247">
        <v>684131</v>
      </c>
      <c r="BG7" s="363" t="s">
        <v>35</v>
      </c>
      <c r="BH7" s="227"/>
      <c r="BI7" s="244">
        <f t="shared" si="0"/>
        <v>0.91788974516512345</v>
      </c>
      <c r="BJ7" s="244">
        <f t="shared" si="1"/>
        <v>8.211025483487655E-2</v>
      </c>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row>
    <row r="8" spans="1:168" ht="20.100000000000001" customHeight="1" x14ac:dyDescent="0.15">
      <c r="A8" s="197" t="s">
        <v>38</v>
      </c>
      <c r="B8" s="198" t="s">
        <v>68</v>
      </c>
      <c r="C8" s="245">
        <v>219</v>
      </c>
      <c r="D8" s="246">
        <v>0</v>
      </c>
      <c r="E8" s="246">
        <v>866</v>
      </c>
      <c r="F8" s="246">
        <v>2389</v>
      </c>
      <c r="G8" s="246">
        <v>386</v>
      </c>
      <c r="H8" s="246">
        <v>93</v>
      </c>
      <c r="I8" s="246">
        <v>15</v>
      </c>
      <c r="J8" s="246">
        <v>779</v>
      </c>
      <c r="K8" s="246">
        <v>302</v>
      </c>
      <c r="L8" s="246">
        <v>25</v>
      </c>
      <c r="M8" s="246">
        <v>349</v>
      </c>
      <c r="N8" s="246">
        <v>160</v>
      </c>
      <c r="O8" s="246">
        <v>170</v>
      </c>
      <c r="P8" s="246">
        <v>584</v>
      </c>
      <c r="Q8" s="246">
        <v>94</v>
      </c>
      <c r="R8" s="246">
        <v>287</v>
      </c>
      <c r="S8" s="246">
        <v>158</v>
      </c>
      <c r="T8" s="246">
        <v>671</v>
      </c>
      <c r="U8" s="246">
        <v>796</v>
      </c>
      <c r="V8" s="246">
        <v>217</v>
      </c>
      <c r="W8" s="246">
        <v>4154</v>
      </c>
      <c r="X8" s="246">
        <v>169</v>
      </c>
      <c r="Y8" s="246">
        <v>105</v>
      </c>
      <c r="Z8" s="246">
        <v>351</v>
      </c>
      <c r="AA8" s="246">
        <v>9503</v>
      </c>
      <c r="AB8" s="246">
        <v>804</v>
      </c>
      <c r="AC8" s="246">
        <v>58</v>
      </c>
      <c r="AD8" s="246">
        <v>3739</v>
      </c>
      <c r="AE8" s="246">
        <v>1323</v>
      </c>
      <c r="AF8" s="246">
        <v>2797</v>
      </c>
      <c r="AG8" s="246">
        <v>927</v>
      </c>
      <c r="AH8" s="246">
        <v>5621</v>
      </c>
      <c r="AI8" s="246">
        <v>1778</v>
      </c>
      <c r="AJ8" s="246">
        <v>7158</v>
      </c>
      <c r="AK8" s="246">
        <v>5095</v>
      </c>
      <c r="AL8" s="246">
        <v>775</v>
      </c>
      <c r="AM8" s="247">
        <v>63</v>
      </c>
      <c r="AN8" s="248">
        <v>52980</v>
      </c>
      <c r="AO8" s="245">
        <v>2800</v>
      </c>
      <c r="AP8" s="246">
        <v>146895</v>
      </c>
      <c r="AQ8" s="246">
        <v>0</v>
      </c>
      <c r="AR8" s="246">
        <v>22</v>
      </c>
      <c r="AS8" s="246">
        <v>6708</v>
      </c>
      <c r="AT8" s="246">
        <v>5416</v>
      </c>
      <c r="AU8" s="248">
        <v>161841</v>
      </c>
      <c r="AV8" s="248">
        <v>214821</v>
      </c>
      <c r="AW8" s="248">
        <v>7316</v>
      </c>
      <c r="AX8" s="248">
        <v>686</v>
      </c>
      <c r="AY8" s="248">
        <v>8002</v>
      </c>
      <c r="AZ8" s="247">
        <v>169843</v>
      </c>
      <c r="BA8" s="248">
        <v>222823</v>
      </c>
      <c r="BB8" s="248">
        <v>-65417</v>
      </c>
      <c r="BC8" s="248">
        <v>-148180</v>
      </c>
      <c r="BD8" s="248">
        <v>-213597</v>
      </c>
      <c r="BE8" s="247">
        <v>-43754</v>
      </c>
      <c r="BF8" s="247">
        <v>9226</v>
      </c>
      <c r="BG8" s="363" t="s">
        <v>38</v>
      </c>
      <c r="BH8" s="227"/>
      <c r="BI8" s="244">
        <f t="shared" si="0"/>
        <v>0.99430223302191123</v>
      </c>
      <c r="BJ8" s="244">
        <f t="shared" si="1"/>
        <v>5.6977669780887696E-3</v>
      </c>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row>
    <row r="9" spans="1:168" ht="20.100000000000001" customHeight="1" x14ac:dyDescent="0.15">
      <c r="A9" s="197" t="s">
        <v>39</v>
      </c>
      <c r="B9" s="198" t="s">
        <v>69</v>
      </c>
      <c r="C9" s="245">
        <v>677</v>
      </c>
      <c r="D9" s="246">
        <v>0</v>
      </c>
      <c r="E9" s="246">
        <v>8301</v>
      </c>
      <c r="F9" s="246">
        <v>67</v>
      </c>
      <c r="G9" s="246">
        <v>30159</v>
      </c>
      <c r="H9" s="246">
        <v>1832</v>
      </c>
      <c r="I9" s="246">
        <v>8</v>
      </c>
      <c r="J9" s="246">
        <v>793</v>
      </c>
      <c r="K9" s="246">
        <v>953</v>
      </c>
      <c r="L9" s="246">
        <v>24</v>
      </c>
      <c r="M9" s="246">
        <v>433</v>
      </c>
      <c r="N9" s="246">
        <v>616</v>
      </c>
      <c r="O9" s="246">
        <v>122</v>
      </c>
      <c r="P9" s="246">
        <v>181</v>
      </c>
      <c r="Q9" s="246">
        <v>403</v>
      </c>
      <c r="R9" s="246">
        <v>437</v>
      </c>
      <c r="S9" s="246">
        <v>757</v>
      </c>
      <c r="T9" s="246">
        <v>1082</v>
      </c>
      <c r="U9" s="246">
        <v>1606</v>
      </c>
      <c r="V9" s="246">
        <v>5903</v>
      </c>
      <c r="W9" s="246">
        <v>71298</v>
      </c>
      <c r="X9" s="246">
        <v>2550</v>
      </c>
      <c r="Y9" s="246">
        <v>337</v>
      </c>
      <c r="Z9" s="246">
        <v>637</v>
      </c>
      <c r="AA9" s="246">
        <v>16533</v>
      </c>
      <c r="AB9" s="246">
        <v>2876</v>
      </c>
      <c r="AC9" s="246">
        <v>1461</v>
      </c>
      <c r="AD9" s="246">
        <v>8852</v>
      </c>
      <c r="AE9" s="246">
        <v>11617</v>
      </c>
      <c r="AF9" s="246">
        <v>970</v>
      </c>
      <c r="AG9" s="246">
        <v>12519</v>
      </c>
      <c r="AH9" s="246">
        <v>11140</v>
      </c>
      <c r="AI9" s="246">
        <v>1605</v>
      </c>
      <c r="AJ9" s="246">
        <v>10747</v>
      </c>
      <c r="AK9" s="246">
        <v>9188</v>
      </c>
      <c r="AL9" s="246">
        <v>17155</v>
      </c>
      <c r="AM9" s="247">
        <v>150</v>
      </c>
      <c r="AN9" s="248">
        <v>233989</v>
      </c>
      <c r="AO9" s="245">
        <v>1825</v>
      </c>
      <c r="AP9" s="246">
        <v>13542</v>
      </c>
      <c r="AQ9" s="246">
        <v>6</v>
      </c>
      <c r="AR9" s="246">
        <v>391</v>
      </c>
      <c r="AS9" s="246">
        <v>9162</v>
      </c>
      <c r="AT9" s="246">
        <v>-1561</v>
      </c>
      <c r="AU9" s="248">
        <v>23365</v>
      </c>
      <c r="AV9" s="248">
        <v>257354</v>
      </c>
      <c r="AW9" s="248">
        <v>75752</v>
      </c>
      <c r="AX9" s="248">
        <v>4209</v>
      </c>
      <c r="AY9" s="248">
        <v>79961</v>
      </c>
      <c r="AZ9" s="247">
        <v>103326</v>
      </c>
      <c r="BA9" s="248">
        <v>337315</v>
      </c>
      <c r="BB9" s="248">
        <v>-197656</v>
      </c>
      <c r="BC9" s="248">
        <v>-50090</v>
      </c>
      <c r="BD9" s="248">
        <v>-247746</v>
      </c>
      <c r="BE9" s="247">
        <v>-144420</v>
      </c>
      <c r="BF9" s="247">
        <v>89569</v>
      </c>
      <c r="BG9" s="363" t="s">
        <v>39</v>
      </c>
      <c r="BH9" s="227"/>
      <c r="BI9" s="244">
        <f t="shared" si="0"/>
        <v>0.96266621074473291</v>
      </c>
      <c r="BJ9" s="244">
        <f t="shared" si="1"/>
        <v>3.7333789255267091E-2</v>
      </c>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c r="EC9" s="227"/>
      <c r="ED9" s="227"/>
      <c r="EE9" s="227"/>
      <c r="EF9" s="227"/>
      <c r="EG9" s="227"/>
      <c r="EH9" s="227"/>
      <c r="EI9" s="227"/>
      <c r="EJ9" s="227"/>
      <c r="EK9" s="227"/>
      <c r="EL9" s="227"/>
      <c r="EM9" s="227"/>
      <c r="EN9" s="227"/>
      <c r="EO9" s="227"/>
      <c r="EP9" s="227"/>
      <c r="EQ9" s="227"/>
      <c r="ER9" s="227"/>
      <c r="ES9" s="227"/>
      <c r="ET9" s="227"/>
      <c r="EU9" s="227"/>
      <c r="EV9" s="227"/>
      <c r="EW9" s="227"/>
      <c r="EX9" s="227"/>
      <c r="EY9" s="227"/>
      <c r="EZ9" s="227"/>
      <c r="FA9" s="227"/>
      <c r="FB9" s="227"/>
      <c r="FC9" s="227"/>
      <c r="FD9" s="227"/>
      <c r="FE9" s="227"/>
      <c r="FF9" s="227"/>
      <c r="FG9" s="227"/>
      <c r="FH9" s="227"/>
      <c r="FI9" s="227"/>
      <c r="FJ9" s="227"/>
      <c r="FK9" s="227"/>
      <c r="FL9" s="227"/>
    </row>
    <row r="10" spans="1:168" ht="20.100000000000001" customHeight="1" x14ac:dyDescent="0.15">
      <c r="A10" s="197" t="s">
        <v>40</v>
      </c>
      <c r="B10" s="198" t="s">
        <v>70</v>
      </c>
      <c r="C10" s="245">
        <v>2263</v>
      </c>
      <c r="D10" s="246">
        <v>2</v>
      </c>
      <c r="E10" s="246">
        <v>6444</v>
      </c>
      <c r="F10" s="246">
        <v>401</v>
      </c>
      <c r="G10" s="246">
        <v>2457</v>
      </c>
      <c r="H10" s="246">
        <v>63312</v>
      </c>
      <c r="I10" s="246">
        <v>1949</v>
      </c>
      <c r="J10" s="246">
        <v>19452</v>
      </c>
      <c r="K10" s="246">
        <v>2170</v>
      </c>
      <c r="L10" s="246">
        <v>96</v>
      </c>
      <c r="M10" s="246">
        <v>3633</v>
      </c>
      <c r="N10" s="246">
        <v>1335</v>
      </c>
      <c r="O10" s="246">
        <v>443</v>
      </c>
      <c r="P10" s="246">
        <v>939</v>
      </c>
      <c r="Q10" s="246">
        <v>531</v>
      </c>
      <c r="R10" s="246">
        <v>923</v>
      </c>
      <c r="S10" s="246">
        <v>952</v>
      </c>
      <c r="T10" s="246">
        <v>2066</v>
      </c>
      <c r="U10" s="246">
        <v>6239</v>
      </c>
      <c r="V10" s="246">
        <v>2289</v>
      </c>
      <c r="W10" s="246">
        <v>7541</v>
      </c>
      <c r="X10" s="246">
        <v>1166</v>
      </c>
      <c r="Y10" s="246">
        <v>959</v>
      </c>
      <c r="Z10" s="246">
        <v>2595</v>
      </c>
      <c r="AA10" s="246">
        <v>21</v>
      </c>
      <c r="AB10" s="246">
        <v>11</v>
      </c>
      <c r="AC10" s="246">
        <v>113</v>
      </c>
      <c r="AD10" s="246">
        <v>713</v>
      </c>
      <c r="AE10" s="246">
        <v>1014</v>
      </c>
      <c r="AF10" s="246">
        <v>627</v>
      </c>
      <c r="AG10" s="246">
        <v>20155</v>
      </c>
      <c r="AH10" s="246">
        <v>250738</v>
      </c>
      <c r="AI10" s="246">
        <v>194</v>
      </c>
      <c r="AJ10" s="246">
        <v>13584</v>
      </c>
      <c r="AK10" s="246">
        <v>9305</v>
      </c>
      <c r="AL10" s="246">
        <v>371</v>
      </c>
      <c r="AM10" s="247">
        <v>898</v>
      </c>
      <c r="AN10" s="248">
        <v>427901</v>
      </c>
      <c r="AO10" s="245">
        <v>4383</v>
      </c>
      <c r="AP10" s="246">
        <v>86666</v>
      </c>
      <c r="AQ10" s="246">
        <v>0</v>
      </c>
      <c r="AR10" s="246">
        <v>0</v>
      </c>
      <c r="AS10" s="246">
        <v>0</v>
      </c>
      <c r="AT10" s="246">
        <v>-2616</v>
      </c>
      <c r="AU10" s="248">
        <v>88433</v>
      </c>
      <c r="AV10" s="248">
        <v>516334</v>
      </c>
      <c r="AW10" s="248">
        <v>146652</v>
      </c>
      <c r="AX10" s="248">
        <v>32830</v>
      </c>
      <c r="AY10" s="248">
        <v>179482</v>
      </c>
      <c r="AZ10" s="247">
        <v>267915</v>
      </c>
      <c r="BA10" s="248">
        <v>695816</v>
      </c>
      <c r="BB10" s="248">
        <v>-360150</v>
      </c>
      <c r="BC10" s="248">
        <v>-142317</v>
      </c>
      <c r="BD10" s="248">
        <v>-502467</v>
      </c>
      <c r="BE10" s="247">
        <v>-234552</v>
      </c>
      <c r="BF10" s="247">
        <v>193349</v>
      </c>
      <c r="BG10" s="363" t="s">
        <v>40</v>
      </c>
      <c r="BH10" s="227"/>
      <c r="BI10" s="244">
        <f t="shared" si="0"/>
        <v>0.97314335294596133</v>
      </c>
      <c r="BJ10" s="244">
        <f t="shared" si="1"/>
        <v>2.6856647054038674E-2</v>
      </c>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c r="DT10" s="227"/>
      <c r="DU10" s="227"/>
      <c r="DV10" s="227"/>
      <c r="DW10" s="227"/>
      <c r="DX10" s="227"/>
      <c r="DY10" s="227"/>
      <c r="DZ10" s="227"/>
      <c r="EA10" s="227"/>
      <c r="EB10" s="227"/>
      <c r="EC10" s="227"/>
      <c r="ED10" s="227"/>
      <c r="EE10" s="227"/>
      <c r="EF10" s="227"/>
      <c r="EG10" s="227"/>
      <c r="EH10" s="227"/>
      <c r="EI10" s="227"/>
      <c r="EJ10" s="227"/>
      <c r="EK10" s="227"/>
      <c r="EL10" s="227"/>
      <c r="EM10" s="227"/>
      <c r="EN10" s="227"/>
      <c r="EO10" s="227"/>
      <c r="EP10" s="227"/>
      <c r="EQ10" s="227"/>
      <c r="ER10" s="227"/>
      <c r="ES10" s="227"/>
      <c r="ET10" s="227"/>
      <c r="EU10" s="227"/>
      <c r="EV10" s="227"/>
      <c r="EW10" s="227"/>
      <c r="EX10" s="227"/>
      <c r="EY10" s="227"/>
      <c r="EZ10" s="227"/>
      <c r="FA10" s="227"/>
      <c r="FB10" s="227"/>
      <c r="FC10" s="227"/>
      <c r="FD10" s="227"/>
      <c r="FE10" s="227"/>
      <c r="FF10" s="227"/>
      <c r="FG10" s="227"/>
      <c r="FH10" s="227"/>
      <c r="FI10" s="227"/>
      <c r="FJ10" s="227"/>
      <c r="FK10" s="227"/>
      <c r="FL10" s="227"/>
    </row>
    <row r="11" spans="1:168" ht="20.100000000000001" customHeight="1" x14ac:dyDescent="0.15">
      <c r="A11" s="197" t="s">
        <v>41</v>
      </c>
      <c r="B11" s="198" t="s">
        <v>71</v>
      </c>
      <c r="C11" s="245">
        <v>358</v>
      </c>
      <c r="D11" s="246">
        <v>3</v>
      </c>
      <c r="E11" s="246">
        <v>2101</v>
      </c>
      <c r="F11" s="246">
        <v>21</v>
      </c>
      <c r="G11" s="246">
        <v>199</v>
      </c>
      <c r="H11" s="246">
        <v>32479</v>
      </c>
      <c r="I11" s="246">
        <v>72520</v>
      </c>
      <c r="J11" s="246">
        <v>227</v>
      </c>
      <c r="K11" s="246">
        <v>1341</v>
      </c>
      <c r="L11" s="246">
        <v>274</v>
      </c>
      <c r="M11" s="246">
        <v>89</v>
      </c>
      <c r="N11" s="246">
        <v>457</v>
      </c>
      <c r="O11" s="246">
        <v>375</v>
      </c>
      <c r="P11" s="246">
        <v>146</v>
      </c>
      <c r="Q11" s="246">
        <v>84</v>
      </c>
      <c r="R11" s="246">
        <v>117</v>
      </c>
      <c r="S11" s="246">
        <v>108</v>
      </c>
      <c r="T11" s="246">
        <v>175</v>
      </c>
      <c r="U11" s="246">
        <v>1716</v>
      </c>
      <c r="V11" s="246">
        <v>165</v>
      </c>
      <c r="W11" s="246">
        <v>13635</v>
      </c>
      <c r="X11" s="246">
        <v>57225</v>
      </c>
      <c r="Y11" s="246">
        <v>1370</v>
      </c>
      <c r="Z11" s="246">
        <v>2050</v>
      </c>
      <c r="AA11" s="246">
        <v>3958</v>
      </c>
      <c r="AB11" s="246">
        <v>323</v>
      </c>
      <c r="AC11" s="246">
        <v>787</v>
      </c>
      <c r="AD11" s="246">
        <v>117202</v>
      </c>
      <c r="AE11" s="246">
        <v>945</v>
      </c>
      <c r="AF11" s="246">
        <v>5671</v>
      </c>
      <c r="AG11" s="246">
        <v>7287</v>
      </c>
      <c r="AH11" s="246">
        <v>3898</v>
      </c>
      <c r="AI11" s="246">
        <v>299</v>
      </c>
      <c r="AJ11" s="246">
        <v>6780</v>
      </c>
      <c r="AK11" s="246">
        <v>7763</v>
      </c>
      <c r="AL11" s="246">
        <v>0</v>
      </c>
      <c r="AM11" s="247">
        <v>2373</v>
      </c>
      <c r="AN11" s="248">
        <v>344521</v>
      </c>
      <c r="AO11" s="245">
        <v>402</v>
      </c>
      <c r="AP11" s="246">
        <v>86084</v>
      </c>
      <c r="AQ11" s="246">
        <v>0</v>
      </c>
      <c r="AR11" s="246">
        <v>0</v>
      </c>
      <c r="AS11" s="246">
        <v>0</v>
      </c>
      <c r="AT11" s="246">
        <v>-26110</v>
      </c>
      <c r="AU11" s="248">
        <v>60376</v>
      </c>
      <c r="AV11" s="248">
        <v>404897</v>
      </c>
      <c r="AW11" s="248">
        <v>1088799</v>
      </c>
      <c r="AX11" s="248">
        <v>111732</v>
      </c>
      <c r="AY11" s="248">
        <v>1200531</v>
      </c>
      <c r="AZ11" s="247">
        <v>1260907</v>
      </c>
      <c r="BA11" s="248">
        <v>1605428</v>
      </c>
      <c r="BB11" s="248">
        <v>-273775</v>
      </c>
      <c r="BC11" s="248">
        <v>-65088</v>
      </c>
      <c r="BD11" s="248">
        <v>-338863</v>
      </c>
      <c r="BE11" s="247">
        <v>922044</v>
      </c>
      <c r="BF11" s="247">
        <v>1266565</v>
      </c>
      <c r="BG11" s="363" t="s">
        <v>41</v>
      </c>
      <c r="BH11" s="227"/>
      <c r="BI11" s="244">
        <f t="shared" si="0"/>
        <v>0.8369116096192365</v>
      </c>
      <c r="BJ11" s="244">
        <f t="shared" si="1"/>
        <v>0.1630883903807635</v>
      </c>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row>
    <row r="12" spans="1:168" ht="20.100000000000001" customHeight="1" x14ac:dyDescent="0.15">
      <c r="A12" s="197" t="s">
        <v>42</v>
      </c>
      <c r="B12" s="198" t="s">
        <v>656</v>
      </c>
      <c r="C12" s="245">
        <v>381</v>
      </c>
      <c r="D12" s="246">
        <v>0</v>
      </c>
      <c r="E12" s="246">
        <v>8390</v>
      </c>
      <c r="F12" s="246">
        <v>121</v>
      </c>
      <c r="G12" s="246">
        <v>1220</v>
      </c>
      <c r="H12" s="246">
        <v>2455</v>
      </c>
      <c r="I12" s="246">
        <v>168</v>
      </c>
      <c r="J12" s="246">
        <v>23070</v>
      </c>
      <c r="K12" s="246">
        <v>1076</v>
      </c>
      <c r="L12" s="246">
        <v>59</v>
      </c>
      <c r="M12" s="246">
        <v>1180</v>
      </c>
      <c r="N12" s="246">
        <v>675</v>
      </c>
      <c r="O12" s="246">
        <v>1502</v>
      </c>
      <c r="P12" s="246">
        <v>5846</v>
      </c>
      <c r="Q12" s="246">
        <v>2653</v>
      </c>
      <c r="R12" s="246">
        <v>1466</v>
      </c>
      <c r="S12" s="246">
        <v>3292</v>
      </c>
      <c r="T12" s="246">
        <v>9961</v>
      </c>
      <c r="U12" s="246">
        <v>17235</v>
      </c>
      <c r="V12" s="246">
        <v>3889</v>
      </c>
      <c r="W12" s="246">
        <v>17597</v>
      </c>
      <c r="X12" s="246">
        <v>0</v>
      </c>
      <c r="Y12" s="246">
        <v>4195</v>
      </c>
      <c r="Z12" s="246">
        <v>2564</v>
      </c>
      <c r="AA12" s="246">
        <v>14844</v>
      </c>
      <c r="AB12" s="246">
        <v>1831</v>
      </c>
      <c r="AC12" s="246">
        <v>1800</v>
      </c>
      <c r="AD12" s="246">
        <v>3992</v>
      </c>
      <c r="AE12" s="246">
        <v>6084</v>
      </c>
      <c r="AF12" s="246">
        <v>1223</v>
      </c>
      <c r="AG12" s="246">
        <v>9664</v>
      </c>
      <c r="AH12" s="246">
        <v>3674</v>
      </c>
      <c r="AI12" s="246">
        <v>590</v>
      </c>
      <c r="AJ12" s="246">
        <v>22795</v>
      </c>
      <c r="AK12" s="246">
        <v>4215</v>
      </c>
      <c r="AL12" s="246">
        <v>1878</v>
      </c>
      <c r="AM12" s="247">
        <v>481</v>
      </c>
      <c r="AN12" s="248">
        <v>182066</v>
      </c>
      <c r="AO12" s="245">
        <v>642</v>
      </c>
      <c r="AP12" s="246">
        <v>31666</v>
      </c>
      <c r="AQ12" s="246">
        <v>15</v>
      </c>
      <c r="AR12" s="246">
        <v>0</v>
      </c>
      <c r="AS12" s="246">
        <v>-13</v>
      </c>
      <c r="AT12" s="246">
        <v>-3033</v>
      </c>
      <c r="AU12" s="248">
        <v>29277</v>
      </c>
      <c r="AV12" s="248">
        <v>211343</v>
      </c>
      <c r="AW12" s="248">
        <v>116291</v>
      </c>
      <c r="AX12" s="248">
        <v>13673</v>
      </c>
      <c r="AY12" s="248">
        <v>129964</v>
      </c>
      <c r="AZ12" s="247">
        <v>159241</v>
      </c>
      <c r="BA12" s="248">
        <v>341307</v>
      </c>
      <c r="BB12" s="248">
        <v>-158638</v>
      </c>
      <c r="BC12" s="248">
        <v>-42456</v>
      </c>
      <c r="BD12" s="248">
        <v>-201094</v>
      </c>
      <c r="BE12" s="247">
        <v>-41853</v>
      </c>
      <c r="BF12" s="247">
        <v>140213</v>
      </c>
      <c r="BG12" s="363" t="s">
        <v>42</v>
      </c>
      <c r="BH12" s="227"/>
      <c r="BI12" s="244">
        <f t="shared" si="0"/>
        <v>0.95150537278263292</v>
      </c>
      <c r="BJ12" s="244">
        <f t="shared" si="1"/>
        <v>4.8494627217367081E-2</v>
      </c>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row>
    <row r="13" spans="1:168" ht="20.100000000000001" customHeight="1" x14ac:dyDescent="0.15">
      <c r="A13" s="197" t="s">
        <v>43</v>
      </c>
      <c r="B13" s="198" t="s">
        <v>72</v>
      </c>
      <c r="C13" s="245">
        <v>37</v>
      </c>
      <c r="D13" s="246">
        <v>0</v>
      </c>
      <c r="E13" s="246">
        <v>1472</v>
      </c>
      <c r="F13" s="246">
        <v>5</v>
      </c>
      <c r="G13" s="246">
        <v>555</v>
      </c>
      <c r="H13" s="246">
        <v>1053</v>
      </c>
      <c r="I13" s="246">
        <v>176</v>
      </c>
      <c r="J13" s="246">
        <v>321</v>
      </c>
      <c r="K13" s="246">
        <v>8035</v>
      </c>
      <c r="L13" s="246">
        <v>49</v>
      </c>
      <c r="M13" s="246">
        <v>10489</v>
      </c>
      <c r="N13" s="246">
        <v>522</v>
      </c>
      <c r="O13" s="246">
        <v>831</v>
      </c>
      <c r="P13" s="246">
        <v>877</v>
      </c>
      <c r="Q13" s="246">
        <v>1184</v>
      </c>
      <c r="R13" s="246">
        <v>3706</v>
      </c>
      <c r="S13" s="246">
        <v>865</v>
      </c>
      <c r="T13" s="246">
        <v>852</v>
      </c>
      <c r="U13" s="246">
        <v>2133</v>
      </c>
      <c r="V13" s="246">
        <v>288</v>
      </c>
      <c r="W13" s="246">
        <v>67687</v>
      </c>
      <c r="X13" s="246">
        <v>56</v>
      </c>
      <c r="Y13" s="246">
        <v>504</v>
      </c>
      <c r="Z13" s="246">
        <v>89</v>
      </c>
      <c r="AA13" s="246">
        <v>507</v>
      </c>
      <c r="AB13" s="246">
        <v>6</v>
      </c>
      <c r="AC13" s="246">
        <v>218</v>
      </c>
      <c r="AD13" s="246">
        <v>42</v>
      </c>
      <c r="AE13" s="246">
        <v>8</v>
      </c>
      <c r="AF13" s="246">
        <v>150</v>
      </c>
      <c r="AG13" s="246">
        <v>2669</v>
      </c>
      <c r="AH13" s="246">
        <v>1500</v>
      </c>
      <c r="AI13" s="246">
        <v>32</v>
      </c>
      <c r="AJ13" s="246">
        <v>1437</v>
      </c>
      <c r="AK13" s="246">
        <v>2058</v>
      </c>
      <c r="AL13" s="246">
        <v>198</v>
      </c>
      <c r="AM13" s="247">
        <v>578</v>
      </c>
      <c r="AN13" s="248">
        <v>111189</v>
      </c>
      <c r="AO13" s="245">
        <v>298</v>
      </c>
      <c r="AP13" s="246">
        <v>4536</v>
      </c>
      <c r="AQ13" s="246">
        <v>0</v>
      </c>
      <c r="AR13" s="246">
        <v>0</v>
      </c>
      <c r="AS13" s="246">
        <v>0</v>
      </c>
      <c r="AT13" s="246">
        <v>-547</v>
      </c>
      <c r="AU13" s="248">
        <v>4287</v>
      </c>
      <c r="AV13" s="248">
        <v>115476</v>
      </c>
      <c r="AW13" s="248">
        <v>27353</v>
      </c>
      <c r="AX13" s="248">
        <v>22043</v>
      </c>
      <c r="AY13" s="248">
        <v>49396</v>
      </c>
      <c r="AZ13" s="247">
        <v>53683</v>
      </c>
      <c r="BA13" s="248">
        <v>164872</v>
      </c>
      <c r="BB13" s="248">
        <v>-78107</v>
      </c>
      <c r="BC13" s="248">
        <v>-14066</v>
      </c>
      <c r="BD13" s="248">
        <v>-92173</v>
      </c>
      <c r="BE13" s="247">
        <v>-38490</v>
      </c>
      <c r="BF13" s="247">
        <v>72699</v>
      </c>
      <c r="BG13" s="363" t="s">
        <v>43</v>
      </c>
      <c r="BH13" s="227"/>
      <c r="BI13" s="244">
        <f t="shared" si="0"/>
        <v>0.79820049187709996</v>
      </c>
      <c r="BJ13" s="244">
        <f t="shared" si="1"/>
        <v>0.20179950812290004</v>
      </c>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row>
    <row r="14" spans="1:168" ht="20.100000000000001" customHeight="1" x14ac:dyDescent="0.15">
      <c r="A14" s="197" t="s">
        <v>44</v>
      </c>
      <c r="B14" s="198" t="s">
        <v>73</v>
      </c>
      <c r="C14" s="245">
        <v>1</v>
      </c>
      <c r="D14" s="246">
        <v>0</v>
      </c>
      <c r="E14" s="246">
        <v>0</v>
      </c>
      <c r="F14" s="246">
        <v>2</v>
      </c>
      <c r="G14" s="246">
        <v>750</v>
      </c>
      <c r="H14" s="246">
        <v>1</v>
      </c>
      <c r="I14" s="246">
        <v>0</v>
      </c>
      <c r="J14" s="246">
        <v>333</v>
      </c>
      <c r="K14" s="246">
        <v>173</v>
      </c>
      <c r="L14" s="246">
        <v>31067</v>
      </c>
      <c r="M14" s="246">
        <v>120</v>
      </c>
      <c r="N14" s="246">
        <v>37610</v>
      </c>
      <c r="O14" s="246">
        <v>40437</v>
      </c>
      <c r="P14" s="246">
        <v>17568</v>
      </c>
      <c r="Q14" s="246">
        <v>1911</v>
      </c>
      <c r="R14" s="246">
        <v>381</v>
      </c>
      <c r="S14" s="246">
        <v>5038</v>
      </c>
      <c r="T14" s="246">
        <v>2044</v>
      </c>
      <c r="U14" s="246">
        <v>39800</v>
      </c>
      <c r="V14" s="246">
        <v>238</v>
      </c>
      <c r="W14" s="246">
        <v>33786</v>
      </c>
      <c r="X14" s="246">
        <v>0</v>
      </c>
      <c r="Y14" s="246">
        <v>3</v>
      </c>
      <c r="Z14" s="246">
        <v>0</v>
      </c>
      <c r="AA14" s="246">
        <v>0</v>
      </c>
      <c r="AB14" s="246">
        <v>0</v>
      </c>
      <c r="AC14" s="246">
        <v>0</v>
      </c>
      <c r="AD14" s="246">
        <v>510</v>
      </c>
      <c r="AE14" s="246">
        <v>0</v>
      </c>
      <c r="AF14" s="246">
        <v>11</v>
      </c>
      <c r="AG14" s="246">
        <v>0</v>
      </c>
      <c r="AH14" s="246">
        <v>4</v>
      </c>
      <c r="AI14" s="246">
        <v>0</v>
      </c>
      <c r="AJ14" s="246">
        <v>263</v>
      </c>
      <c r="AK14" s="246">
        <v>39</v>
      </c>
      <c r="AL14" s="246">
        <v>1</v>
      </c>
      <c r="AM14" s="247">
        <v>602</v>
      </c>
      <c r="AN14" s="248">
        <v>212693</v>
      </c>
      <c r="AO14" s="245">
        <v>0</v>
      </c>
      <c r="AP14" s="246">
        <v>-569</v>
      </c>
      <c r="AQ14" s="246">
        <v>0</v>
      </c>
      <c r="AR14" s="246">
        <v>-727</v>
      </c>
      <c r="AS14" s="246">
        <v>-1947</v>
      </c>
      <c r="AT14" s="246">
        <v>-653</v>
      </c>
      <c r="AU14" s="248">
        <v>-3896</v>
      </c>
      <c r="AV14" s="248">
        <v>208797</v>
      </c>
      <c r="AW14" s="248">
        <v>48074</v>
      </c>
      <c r="AX14" s="248">
        <v>6746</v>
      </c>
      <c r="AY14" s="248">
        <v>54820</v>
      </c>
      <c r="AZ14" s="247">
        <v>50924</v>
      </c>
      <c r="BA14" s="248">
        <v>263617</v>
      </c>
      <c r="BB14" s="248">
        <v>-200697</v>
      </c>
      <c r="BC14" s="248">
        <v>-7929</v>
      </c>
      <c r="BD14" s="248">
        <v>-208626</v>
      </c>
      <c r="BE14" s="247">
        <v>-157702</v>
      </c>
      <c r="BF14" s="247">
        <v>54991</v>
      </c>
      <c r="BG14" s="363" t="s">
        <v>44</v>
      </c>
      <c r="BH14" s="227"/>
      <c r="BI14" s="244">
        <f t="shared" si="0"/>
        <v>0.99918102271584364</v>
      </c>
      <c r="BJ14" s="244">
        <f t="shared" si="1"/>
        <v>8.1897728415636362E-4</v>
      </c>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row>
    <row r="15" spans="1:168" ht="20.100000000000001" customHeight="1" x14ac:dyDescent="0.15">
      <c r="A15" s="197" t="s">
        <v>45</v>
      </c>
      <c r="B15" s="198" t="s">
        <v>74</v>
      </c>
      <c r="C15" s="245">
        <v>0</v>
      </c>
      <c r="D15" s="246">
        <v>0</v>
      </c>
      <c r="E15" s="246">
        <v>1101</v>
      </c>
      <c r="F15" s="246">
        <v>0</v>
      </c>
      <c r="G15" s="246">
        <v>236</v>
      </c>
      <c r="H15" s="246">
        <v>727</v>
      </c>
      <c r="I15" s="246">
        <v>16</v>
      </c>
      <c r="J15" s="246">
        <v>229</v>
      </c>
      <c r="K15" s="246">
        <v>231</v>
      </c>
      <c r="L15" s="246">
        <v>205</v>
      </c>
      <c r="M15" s="246">
        <v>6778</v>
      </c>
      <c r="N15" s="246">
        <v>7046</v>
      </c>
      <c r="O15" s="246">
        <v>11229</v>
      </c>
      <c r="P15" s="246">
        <v>5054</v>
      </c>
      <c r="Q15" s="246">
        <v>3124</v>
      </c>
      <c r="R15" s="246">
        <v>4172</v>
      </c>
      <c r="S15" s="246">
        <v>6488</v>
      </c>
      <c r="T15" s="246">
        <v>10597</v>
      </c>
      <c r="U15" s="246">
        <v>21449</v>
      </c>
      <c r="V15" s="246">
        <v>879</v>
      </c>
      <c r="W15" s="246">
        <v>13179</v>
      </c>
      <c r="X15" s="246">
        <v>192</v>
      </c>
      <c r="Y15" s="246">
        <v>25</v>
      </c>
      <c r="Z15" s="246">
        <v>1</v>
      </c>
      <c r="AA15" s="246">
        <v>25</v>
      </c>
      <c r="AB15" s="246">
        <v>0</v>
      </c>
      <c r="AC15" s="246">
        <v>0</v>
      </c>
      <c r="AD15" s="246">
        <v>31</v>
      </c>
      <c r="AE15" s="246">
        <v>33</v>
      </c>
      <c r="AF15" s="246">
        <v>84</v>
      </c>
      <c r="AG15" s="246">
        <v>241</v>
      </c>
      <c r="AH15" s="246">
        <v>2179</v>
      </c>
      <c r="AI15" s="246">
        <v>17</v>
      </c>
      <c r="AJ15" s="246">
        <v>935</v>
      </c>
      <c r="AK15" s="246">
        <v>512</v>
      </c>
      <c r="AL15" s="246">
        <v>37</v>
      </c>
      <c r="AM15" s="247">
        <v>469</v>
      </c>
      <c r="AN15" s="248">
        <v>97521</v>
      </c>
      <c r="AO15" s="245">
        <v>33</v>
      </c>
      <c r="AP15" s="246">
        <v>5151</v>
      </c>
      <c r="AQ15" s="246">
        <v>0</v>
      </c>
      <c r="AR15" s="246">
        <v>0</v>
      </c>
      <c r="AS15" s="246">
        <v>-3864</v>
      </c>
      <c r="AT15" s="246">
        <v>-4795</v>
      </c>
      <c r="AU15" s="248">
        <v>-3475</v>
      </c>
      <c r="AV15" s="248">
        <v>94046</v>
      </c>
      <c r="AW15" s="248">
        <v>50231</v>
      </c>
      <c r="AX15" s="248">
        <v>5815</v>
      </c>
      <c r="AY15" s="248">
        <v>56046</v>
      </c>
      <c r="AZ15" s="247">
        <v>52571</v>
      </c>
      <c r="BA15" s="248">
        <v>150092</v>
      </c>
      <c r="BB15" s="248">
        <v>-64678</v>
      </c>
      <c r="BC15" s="248">
        <v>-29084</v>
      </c>
      <c r="BD15" s="248">
        <v>-93762</v>
      </c>
      <c r="BE15" s="247">
        <v>-41191</v>
      </c>
      <c r="BF15" s="247">
        <v>56330</v>
      </c>
      <c r="BG15" s="363" t="s">
        <v>45</v>
      </c>
      <c r="BH15" s="227"/>
      <c r="BI15" s="244">
        <f t="shared" si="0"/>
        <v>0.9969802011781469</v>
      </c>
      <c r="BJ15" s="244">
        <f t="shared" si="1"/>
        <v>3.0197988218531036E-3</v>
      </c>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c r="EC15" s="227"/>
      <c r="ED15" s="227"/>
      <c r="EE15" s="227"/>
      <c r="EF15" s="227"/>
      <c r="EG15" s="227"/>
      <c r="EH15" s="227"/>
      <c r="EI15" s="227"/>
      <c r="EJ15" s="227"/>
      <c r="EK15" s="227"/>
      <c r="EL15" s="227"/>
      <c r="EM15" s="227"/>
      <c r="EN15" s="227"/>
      <c r="EO15" s="227"/>
      <c r="EP15" s="227"/>
      <c r="EQ15" s="227"/>
      <c r="ER15" s="227"/>
      <c r="ES15" s="227"/>
      <c r="ET15" s="227"/>
      <c r="EU15" s="227"/>
      <c r="EV15" s="227"/>
      <c r="EW15" s="227"/>
      <c r="EX15" s="227"/>
      <c r="EY15" s="227"/>
      <c r="EZ15" s="227"/>
      <c r="FA15" s="227"/>
      <c r="FB15" s="227"/>
      <c r="FC15" s="227"/>
      <c r="FD15" s="227"/>
      <c r="FE15" s="227"/>
      <c r="FF15" s="227"/>
      <c r="FG15" s="227"/>
      <c r="FH15" s="227"/>
      <c r="FI15" s="227"/>
      <c r="FJ15" s="227"/>
      <c r="FK15" s="227"/>
      <c r="FL15" s="227"/>
    </row>
    <row r="16" spans="1:168" ht="20.100000000000001" customHeight="1" x14ac:dyDescent="0.15">
      <c r="A16" s="197" t="s">
        <v>46</v>
      </c>
      <c r="B16" s="198" t="s">
        <v>75</v>
      </c>
      <c r="C16" s="245">
        <v>18</v>
      </c>
      <c r="D16" s="246">
        <v>2</v>
      </c>
      <c r="E16" s="246">
        <v>5789</v>
      </c>
      <c r="F16" s="246">
        <v>41</v>
      </c>
      <c r="G16" s="246">
        <v>1088</v>
      </c>
      <c r="H16" s="246">
        <v>1111</v>
      </c>
      <c r="I16" s="246">
        <v>522</v>
      </c>
      <c r="J16" s="246">
        <v>1324</v>
      </c>
      <c r="K16" s="246">
        <v>564</v>
      </c>
      <c r="L16" s="246">
        <v>39</v>
      </c>
      <c r="M16" s="246">
        <v>370</v>
      </c>
      <c r="N16" s="246">
        <v>9372</v>
      </c>
      <c r="O16" s="246">
        <v>9654</v>
      </c>
      <c r="P16" s="246">
        <v>7574</v>
      </c>
      <c r="Q16" s="246">
        <v>3062</v>
      </c>
      <c r="R16" s="246">
        <v>1948</v>
      </c>
      <c r="S16" s="246">
        <v>2998</v>
      </c>
      <c r="T16" s="246">
        <v>6404</v>
      </c>
      <c r="U16" s="246">
        <v>10730</v>
      </c>
      <c r="V16" s="246">
        <v>782</v>
      </c>
      <c r="W16" s="246">
        <v>124973</v>
      </c>
      <c r="X16" s="246">
        <v>624</v>
      </c>
      <c r="Y16" s="246">
        <v>84</v>
      </c>
      <c r="Z16" s="246">
        <v>28</v>
      </c>
      <c r="AA16" s="246">
        <v>5182</v>
      </c>
      <c r="AB16" s="246">
        <v>71</v>
      </c>
      <c r="AC16" s="246">
        <v>989</v>
      </c>
      <c r="AD16" s="246">
        <v>2348</v>
      </c>
      <c r="AE16" s="246">
        <v>460</v>
      </c>
      <c r="AF16" s="246">
        <v>2160</v>
      </c>
      <c r="AG16" s="246">
        <v>317</v>
      </c>
      <c r="AH16" s="246">
        <v>658</v>
      </c>
      <c r="AI16" s="246">
        <v>192</v>
      </c>
      <c r="AJ16" s="246">
        <v>2808</v>
      </c>
      <c r="AK16" s="246">
        <v>4098</v>
      </c>
      <c r="AL16" s="246">
        <v>15</v>
      </c>
      <c r="AM16" s="247">
        <v>713</v>
      </c>
      <c r="AN16" s="248">
        <v>209112</v>
      </c>
      <c r="AO16" s="245">
        <v>763</v>
      </c>
      <c r="AP16" s="246">
        <v>7987</v>
      </c>
      <c r="AQ16" s="246">
        <v>3</v>
      </c>
      <c r="AR16" s="246">
        <v>624</v>
      </c>
      <c r="AS16" s="246">
        <v>8915</v>
      </c>
      <c r="AT16" s="246">
        <v>379</v>
      </c>
      <c r="AU16" s="248">
        <v>18671</v>
      </c>
      <c r="AV16" s="248">
        <v>227783</v>
      </c>
      <c r="AW16" s="248">
        <v>117675</v>
      </c>
      <c r="AX16" s="248">
        <v>1743</v>
      </c>
      <c r="AY16" s="248">
        <v>119418</v>
      </c>
      <c r="AZ16" s="247">
        <v>138089</v>
      </c>
      <c r="BA16" s="248">
        <v>347201</v>
      </c>
      <c r="BB16" s="248">
        <v>-172863</v>
      </c>
      <c r="BC16" s="248">
        <v>-24134</v>
      </c>
      <c r="BD16" s="248">
        <v>-196997</v>
      </c>
      <c r="BE16" s="247">
        <v>-58908</v>
      </c>
      <c r="BF16" s="247">
        <v>150204</v>
      </c>
      <c r="BG16" s="363" t="s">
        <v>46</v>
      </c>
      <c r="BH16" s="227"/>
      <c r="BI16" s="244">
        <f t="shared" si="0"/>
        <v>0.86484504989397804</v>
      </c>
      <c r="BJ16" s="244">
        <f t="shared" si="1"/>
        <v>0.13515495010602196</v>
      </c>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row>
    <row r="17" spans="1:168" ht="20.100000000000001" customHeight="1" x14ac:dyDescent="0.15">
      <c r="A17" s="197" t="s">
        <v>47</v>
      </c>
      <c r="B17" s="198" t="s">
        <v>361</v>
      </c>
      <c r="C17" s="245">
        <v>0</v>
      </c>
      <c r="D17" s="246">
        <v>0</v>
      </c>
      <c r="E17" s="246">
        <v>0</v>
      </c>
      <c r="F17" s="246">
        <v>0</v>
      </c>
      <c r="G17" s="246">
        <v>104</v>
      </c>
      <c r="H17" s="246">
        <v>7</v>
      </c>
      <c r="I17" s="246">
        <v>0</v>
      </c>
      <c r="J17" s="246">
        <v>37</v>
      </c>
      <c r="K17" s="246">
        <v>298</v>
      </c>
      <c r="L17" s="246">
        <v>5</v>
      </c>
      <c r="M17" s="246">
        <v>0</v>
      </c>
      <c r="N17" s="246">
        <v>167</v>
      </c>
      <c r="O17" s="246">
        <v>43010</v>
      </c>
      <c r="P17" s="246">
        <v>9102</v>
      </c>
      <c r="Q17" s="246">
        <v>1051</v>
      </c>
      <c r="R17" s="246">
        <v>154</v>
      </c>
      <c r="S17" s="246">
        <v>1128</v>
      </c>
      <c r="T17" s="246">
        <v>619</v>
      </c>
      <c r="U17" s="246">
        <v>7711</v>
      </c>
      <c r="V17" s="246">
        <v>22</v>
      </c>
      <c r="W17" s="246">
        <v>7742</v>
      </c>
      <c r="X17" s="246">
        <v>0</v>
      </c>
      <c r="Y17" s="246">
        <v>1227</v>
      </c>
      <c r="Z17" s="246">
        <v>0</v>
      </c>
      <c r="AA17" s="246">
        <v>9</v>
      </c>
      <c r="AB17" s="246">
        <v>0</v>
      </c>
      <c r="AC17" s="246">
        <v>0</v>
      </c>
      <c r="AD17" s="246">
        <v>288</v>
      </c>
      <c r="AE17" s="246">
        <v>5</v>
      </c>
      <c r="AF17" s="246">
        <v>140</v>
      </c>
      <c r="AG17" s="246">
        <v>0</v>
      </c>
      <c r="AH17" s="246">
        <v>1</v>
      </c>
      <c r="AI17" s="246">
        <v>0</v>
      </c>
      <c r="AJ17" s="246">
        <v>16883</v>
      </c>
      <c r="AK17" s="246">
        <v>11</v>
      </c>
      <c r="AL17" s="246">
        <v>0</v>
      </c>
      <c r="AM17" s="247">
        <v>0</v>
      </c>
      <c r="AN17" s="248">
        <v>89721</v>
      </c>
      <c r="AO17" s="245">
        <v>0</v>
      </c>
      <c r="AP17" s="246">
        <v>410</v>
      </c>
      <c r="AQ17" s="246">
        <v>0</v>
      </c>
      <c r="AR17" s="246">
        <v>4266</v>
      </c>
      <c r="AS17" s="246">
        <v>64092</v>
      </c>
      <c r="AT17" s="246">
        <v>21576</v>
      </c>
      <c r="AU17" s="248">
        <v>90344</v>
      </c>
      <c r="AV17" s="248">
        <v>180065</v>
      </c>
      <c r="AW17" s="248">
        <v>160130</v>
      </c>
      <c r="AX17" s="248">
        <v>118759</v>
      </c>
      <c r="AY17" s="248">
        <v>278889</v>
      </c>
      <c r="AZ17" s="247">
        <v>369233</v>
      </c>
      <c r="BA17" s="248">
        <v>458954</v>
      </c>
      <c r="BB17" s="248">
        <v>-133629</v>
      </c>
      <c r="BC17" s="248">
        <v>-33436</v>
      </c>
      <c r="BD17" s="248">
        <v>-167065</v>
      </c>
      <c r="BE17" s="247">
        <v>202168</v>
      </c>
      <c r="BF17" s="247">
        <v>291889</v>
      </c>
      <c r="BG17" s="363" t="s">
        <v>47</v>
      </c>
      <c r="BH17" s="227"/>
      <c r="BI17" s="244">
        <f t="shared" si="0"/>
        <v>0.92780384861022414</v>
      </c>
      <c r="BJ17" s="244">
        <f t="shared" si="1"/>
        <v>7.2196151389775864E-2</v>
      </c>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c r="EC17" s="227"/>
      <c r="ED17" s="227"/>
      <c r="EE17" s="227"/>
      <c r="EF17" s="227"/>
      <c r="EG17" s="227"/>
      <c r="EH17" s="227"/>
      <c r="EI17" s="227"/>
      <c r="EJ17" s="227"/>
      <c r="EK17" s="227"/>
      <c r="EL17" s="227"/>
      <c r="EM17" s="227"/>
      <c r="EN17" s="227"/>
      <c r="EO17" s="227"/>
      <c r="EP17" s="227"/>
      <c r="EQ17" s="227"/>
      <c r="ER17" s="227"/>
      <c r="ES17" s="227"/>
      <c r="ET17" s="227"/>
      <c r="EU17" s="227"/>
      <c r="EV17" s="227"/>
      <c r="EW17" s="227"/>
      <c r="EX17" s="227"/>
      <c r="EY17" s="227"/>
      <c r="EZ17" s="227"/>
      <c r="FA17" s="227"/>
      <c r="FB17" s="227"/>
      <c r="FC17" s="227"/>
      <c r="FD17" s="227"/>
      <c r="FE17" s="227"/>
      <c r="FF17" s="227"/>
      <c r="FG17" s="227"/>
      <c r="FH17" s="227"/>
      <c r="FI17" s="227"/>
      <c r="FJ17" s="227"/>
      <c r="FK17" s="227"/>
      <c r="FL17" s="227"/>
    </row>
    <row r="18" spans="1:168" ht="20.100000000000001" customHeight="1" x14ac:dyDescent="0.15">
      <c r="A18" s="197" t="s">
        <v>48</v>
      </c>
      <c r="B18" s="198" t="s">
        <v>362</v>
      </c>
      <c r="C18" s="245">
        <v>0</v>
      </c>
      <c r="D18" s="246">
        <v>0</v>
      </c>
      <c r="E18" s="246">
        <v>0</v>
      </c>
      <c r="F18" s="246">
        <v>0</v>
      </c>
      <c r="G18" s="246">
        <v>10</v>
      </c>
      <c r="H18" s="246">
        <v>0</v>
      </c>
      <c r="I18" s="246">
        <v>17</v>
      </c>
      <c r="J18" s="246">
        <v>242</v>
      </c>
      <c r="K18" s="246">
        <v>31</v>
      </c>
      <c r="L18" s="246">
        <v>16</v>
      </c>
      <c r="M18" s="246">
        <v>8</v>
      </c>
      <c r="N18" s="246">
        <v>120</v>
      </c>
      <c r="O18" s="246">
        <v>891</v>
      </c>
      <c r="P18" s="246">
        <v>32507</v>
      </c>
      <c r="Q18" s="246">
        <v>168</v>
      </c>
      <c r="R18" s="246">
        <v>216</v>
      </c>
      <c r="S18" s="246">
        <v>338</v>
      </c>
      <c r="T18" s="246">
        <v>264</v>
      </c>
      <c r="U18" s="246">
        <v>965</v>
      </c>
      <c r="V18" s="246">
        <v>4</v>
      </c>
      <c r="W18" s="246">
        <v>81</v>
      </c>
      <c r="X18" s="246">
        <v>9</v>
      </c>
      <c r="Y18" s="246">
        <v>30</v>
      </c>
      <c r="Z18" s="246">
        <v>0</v>
      </c>
      <c r="AA18" s="246">
        <v>6</v>
      </c>
      <c r="AB18" s="246">
        <v>0</v>
      </c>
      <c r="AC18" s="246">
        <v>0</v>
      </c>
      <c r="AD18" s="246">
        <v>86</v>
      </c>
      <c r="AE18" s="246">
        <v>3</v>
      </c>
      <c r="AF18" s="246">
        <v>7</v>
      </c>
      <c r="AG18" s="246">
        <v>0</v>
      </c>
      <c r="AH18" s="246">
        <v>0</v>
      </c>
      <c r="AI18" s="246">
        <v>0</v>
      </c>
      <c r="AJ18" s="246">
        <v>24508</v>
      </c>
      <c r="AK18" s="246">
        <v>16</v>
      </c>
      <c r="AL18" s="246">
        <v>0</v>
      </c>
      <c r="AM18" s="247">
        <v>0</v>
      </c>
      <c r="AN18" s="248">
        <v>60543</v>
      </c>
      <c r="AO18" s="245">
        <v>0</v>
      </c>
      <c r="AP18" s="246">
        <v>249</v>
      </c>
      <c r="AQ18" s="246">
        <v>0</v>
      </c>
      <c r="AR18" s="246">
        <v>2341</v>
      </c>
      <c r="AS18" s="246">
        <v>98444</v>
      </c>
      <c r="AT18" s="246">
        <v>4644</v>
      </c>
      <c r="AU18" s="248">
        <v>105678</v>
      </c>
      <c r="AV18" s="248">
        <v>166221</v>
      </c>
      <c r="AW18" s="248">
        <v>97799</v>
      </c>
      <c r="AX18" s="248">
        <v>133777</v>
      </c>
      <c r="AY18" s="248">
        <v>231576</v>
      </c>
      <c r="AZ18" s="247">
        <v>337254</v>
      </c>
      <c r="BA18" s="248">
        <v>397797</v>
      </c>
      <c r="BB18" s="248">
        <v>-132987</v>
      </c>
      <c r="BC18" s="248">
        <v>-28503</v>
      </c>
      <c r="BD18" s="248">
        <v>-161490</v>
      </c>
      <c r="BE18" s="247">
        <v>175764</v>
      </c>
      <c r="BF18" s="247">
        <v>236307</v>
      </c>
      <c r="BG18" s="363" t="s">
        <v>48</v>
      </c>
      <c r="BH18" s="227"/>
      <c r="BI18" s="244">
        <f t="shared" si="0"/>
        <v>0.97153789232407461</v>
      </c>
      <c r="BJ18" s="244">
        <f t="shared" si="1"/>
        <v>2.8462107675925385E-2</v>
      </c>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227"/>
      <c r="EZ18" s="227"/>
      <c r="FA18" s="227"/>
      <c r="FB18" s="227"/>
      <c r="FC18" s="227"/>
      <c r="FD18" s="227"/>
      <c r="FE18" s="227"/>
      <c r="FF18" s="227"/>
      <c r="FG18" s="227"/>
      <c r="FH18" s="227"/>
      <c r="FI18" s="227"/>
      <c r="FJ18" s="227"/>
      <c r="FK18" s="227"/>
      <c r="FL18" s="227"/>
    </row>
    <row r="19" spans="1:168" ht="20.100000000000001" customHeight="1" x14ac:dyDescent="0.15">
      <c r="A19" s="197" t="s">
        <v>49</v>
      </c>
      <c r="B19" s="198" t="s">
        <v>363</v>
      </c>
      <c r="C19" s="245">
        <v>113</v>
      </c>
      <c r="D19" s="246">
        <v>0</v>
      </c>
      <c r="E19" s="246">
        <v>0</v>
      </c>
      <c r="F19" s="246">
        <v>0</v>
      </c>
      <c r="G19" s="246">
        <v>0</v>
      </c>
      <c r="H19" s="246">
        <v>0</v>
      </c>
      <c r="I19" s="246">
        <v>0</v>
      </c>
      <c r="J19" s="246">
        <v>0</v>
      </c>
      <c r="K19" s="246">
        <v>0</v>
      </c>
      <c r="L19" s="246">
        <v>0</v>
      </c>
      <c r="M19" s="246">
        <v>0</v>
      </c>
      <c r="N19" s="246">
        <v>2</v>
      </c>
      <c r="O19" s="246">
        <v>518</v>
      </c>
      <c r="P19" s="246">
        <v>1207</v>
      </c>
      <c r="Q19" s="246">
        <v>3368</v>
      </c>
      <c r="R19" s="246">
        <v>0</v>
      </c>
      <c r="S19" s="246">
        <v>108</v>
      </c>
      <c r="T19" s="246">
        <v>64</v>
      </c>
      <c r="U19" s="246">
        <v>286</v>
      </c>
      <c r="V19" s="246">
        <v>9</v>
      </c>
      <c r="W19" s="246">
        <v>235</v>
      </c>
      <c r="X19" s="246">
        <v>0</v>
      </c>
      <c r="Y19" s="246">
        <v>11</v>
      </c>
      <c r="Z19" s="246">
        <v>5</v>
      </c>
      <c r="AA19" s="246">
        <v>1572</v>
      </c>
      <c r="AB19" s="246">
        <v>6</v>
      </c>
      <c r="AC19" s="246">
        <v>0</v>
      </c>
      <c r="AD19" s="246">
        <v>24</v>
      </c>
      <c r="AE19" s="246">
        <v>152</v>
      </c>
      <c r="AF19" s="246">
        <v>1289</v>
      </c>
      <c r="AG19" s="246">
        <v>0</v>
      </c>
      <c r="AH19" s="246">
        <v>18422</v>
      </c>
      <c r="AI19" s="246">
        <v>0</v>
      </c>
      <c r="AJ19" s="246">
        <v>9216</v>
      </c>
      <c r="AK19" s="246">
        <v>946</v>
      </c>
      <c r="AL19" s="246">
        <v>981</v>
      </c>
      <c r="AM19" s="247">
        <v>0</v>
      </c>
      <c r="AN19" s="248">
        <v>38534</v>
      </c>
      <c r="AO19" s="245">
        <v>59</v>
      </c>
      <c r="AP19" s="246">
        <v>3771</v>
      </c>
      <c r="AQ19" s="246">
        <v>3</v>
      </c>
      <c r="AR19" s="246">
        <v>7409</v>
      </c>
      <c r="AS19" s="246">
        <v>90715</v>
      </c>
      <c r="AT19" s="246">
        <v>363</v>
      </c>
      <c r="AU19" s="248">
        <v>102320</v>
      </c>
      <c r="AV19" s="248">
        <v>140854</v>
      </c>
      <c r="AW19" s="248">
        <v>66654</v>
      </c>
      <c r="AX19" s="248">
        <v>15271</v>
      </c>
      <c r="AY19" s="248">
        <v>81925</v>
      </c>
      <c r="AZ19" s="247">
        <v>184245</v>
      </c>
      <c r="BA19" s="248">
        <v>222779</v>
      </c>
      <c r="BB19" s="248">
        <v>-90667</v>
      </c>
      <c r="BC19" s="248">
        <v>-46052</v>
      </c>
      <c r="BD19" s="248">
        <v>-136719</v>
      </c>
      <c r="BE19" s="247">
        <v>47526</v>
      </c>
      <c r="BF19" s="247">
        <v>86060</v>
      </c>
      <c r="BG19" s="363" t="s">
        <v>49</v>
      </c>
      <c r="BH19" s="227"/>
      <c r="BI19" s="244">
        <f t="shared" si="0"/>
        <v>0.97064336121089922</v>
      </c>
      <c r="BJ19" s="244">
        <f t="shared" si="1"/>
        <v>2.9356638789100775E-2</v>
      </c>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row>
    <row r="20" spans="1:168" ht="20.100000000000001" customHeight="1" x14ac:dyDescent="0.15">
      <c r="A20" s="197" t="s">
        <v>50</v>
      </c>
      <c r="B20" s="198" t="s">
        <v>78</v>
      </c>
      <c r="C20" s="245">
        <v>0</v>
      </c>
      <c r="D20" s="246">
        <v>0</v>
      </c>
      <c r="E20" s="246">
        <v>1</v>
      </c>
      <c r="F20" s="246">
        <v>0</v>
      </c>
      <c r="G20" s="246">
        <v>0</v>
      </c>
      <c r="H20" s="246">
        <v>0</v>
      </c>
      <c r="I20" s="246">
        <v>1</v>
      </c>
      <c r="J20" s="246">
        <v>0</v>
      </c>
      <c r="K20" s="246">
        <v>0</v>
      </c>
      <c r="L20" s="246">
        <v>0</v>
      </c>
      <c r="M20" s="246">
        <v>52</v>
      </c>
      <c r="N20" s="246">
        <v>536</v>
      </c>
      <c r="O20" s="246">
        <v>509</v>
      </c>
      <c r="P20" s="246">
        <v>2270</v>
      </c>
      <c r="Q20" s="246">
        <v>11202</v>
      </c>
      <c r="R20" s="246">
        <v>21451</v>
      </c>
      <c r="S20" s="246">
        <v>18903</v>
      </c>
      <c r="T20" s="246">
        <v>62673</v>
      </c>
      <c r="U20" s="246">
        <v>5299</v>
      </c>
      <c r="V20" s="246">
        <v>263</v>
      </c>
      <c r="W20" s="246">
        <v>496</v>
      </c>
      <c r="X20" s="246">
        <v>6</v>
      </c>
      <c r="Y20" s="246">
        <v>2</v>
      </c>
      <c r="Z20" s="246">
        <v>0</v>
      </c>
      <c r="AA20" s="246">
        <v>65</v>
      </c>
      <c r="AB20" s="246">
        <v>24</v>
      </c>
      <c r="AC20" s="246">
        <v>0</v>
      </c>
      <c r="AD20" s="246">
        <v>10</v>
      </c>
      <c r="AE20" s="246">
        <v>1561</v>
      </c>
      <c r="AF20" s="246">
        <v>879</v>
      </c>
      <c r="AG20" s="246">
        <v>3874</v>
      </c>
      <c r="AH20" s="246">
        <v>15</v>
      </c>
      <c r="AI20" s="246">
        <v>0</v>
      </c>
      <c r="AJ20" s="246">
        <v>24890</v>
      </c>
      <c r="AK20" s="246">
        <v>17</v>
      </c>
      <c r="AL20" s="246">
        <v>1429</v>
      </c>
      <c r="AM20" s="247">
        <v>0</v>
      </c>
      <c r="AN20" s="248">
        <v>156428</v>
      </c>
      <c r="AO20" s="245">
        <v>14</v>
      </c>
      <c r="AP20" s="246">
        <v>5079</v>
      </c>
      <c r="AQ20" s="246">
        <v>0</v>
      </c>
      <c r="AR20" s="246">
        <v>0</v>
      </c>
      <c r="AS20" s="246">
        <v>0</v>
      </c>
      <c r="AT20" s="246">
        <v>-989</v>
      </c>
      <c r="AU20" s="248">
        <v>4104</v>
      </c>
      <c r="AV20" s="248">
        <v>160532</v>
      </c>
      <c r="AW20" s="248">
        <v>60123</v>
      </c>
      <c r="AX20" s="248">
        <v>6410</v>
      </c>
      <c r="AY20" s="248">
        <v>66533</v>
      </c>
      <c r="AZ20" s="247">
        <v>70637</v>
      </c>
      <c r="BA20" s="248">
        <v>227065</v>
      </c>
      <c r="BB20" s="248">
        <v>-91625</v>
      </c>
      <c r="BC20" s="248">
        <v>-56268</v>
      </c>
      <c r="BD20" s="248">
        <v>-147893</v>
      </c>
      <c r="BE20" s="247">
        <v>-77256</v>
      </c>
      <c r="BF20" s="247">
        <v>79172</v>
      </c>
      <c r="BG20" s="363" t="s">
        <v>50</v>
      </c>
      <c r="BH20" s="227"/>
      <c r="BI20" s="244">
        <f t="shared" si="0"/>
        <v>0.92126803378765609</v>
      </c>
      <c r="BJ20" s="244">
        <f t="shared" si="1"/>
        <v>7.8731966212343907E-2</v>
      </c>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c r="EC20" s="227"/>
      <c r="ED20" s="227"/>
      <c r="EE20" s="227"/>
      <c r="EF20" s="227"/>
      <c r="EG20" s="227"/>
      <c r="EH20" s="227"/>
      <c r="EI20" s="227"/>
      <c r="EJ20" s="227"/>
      <c r="EK20" s="227"/>
      <c r="EL20" s="227"/>
      <c r="EM20" s="227"/>
      <c r="EN20" s="227"/>
      <c r="EO20" s="227"/>
      <c r="EP20" s="227"/>
      <c r="EQ20" s="227"/>
      <c r="ER20" s="227"/>
      <c r="ES20" s="227"/>
      <c r="ET20" s="227"/>
      <c r="EU20" s="227"/>
      <c r="EV20" s="227"/>
      <c r="EW20" s="227"/>
      <c r="EX20" s="227"/>
      <c r="EY20" s="227"/>
      <c r="EZ20" s="227"/>
      <c r="FA20" s="227"/>
      <c r="FB20" s="227"/>
      <c r="FC20" s="227"/>
      <c r="FD20" s="227"/>
      <c r="FE20" s="227"/>
      <c r="FF20" s="227"/>
      <c r="FG20" s="227"/>
      <c r="FH20" s="227"/>
      <c r="FI20" s="227"/>
      <c r="FJ20" s="227"/>
      <c r="FK20" s="227"/>
      <c r="FL20" s="227"/>
    </row>
    <row r="21" spans="1:168" ht="20.100000000000001" customHeight="1" x14ac:dyDescent="0.15">
      <c r="A21" s="197" t="s">
        <v>51</v>
      </c>
      <c r="B21" s="198" t="s">
        <v>76</v>
      </c>
      <c r="C21" s="245">
        <v>9</v>
      </c>
      <c r="D21" s="246">
        <v>0</v>
      </c>
      <c r="E21" s="246">
        <v>0</v>
      </c>
      <c r="F21" s="246">
        <v>0</v>
      </c>
      <c r="G21" s="246">
        <v>19</v>
      </c>
      <c r="H21" s="246">
        <v>0</v>
      </c>
      <c r="I21" s="246">
        <v>0</v>
      </c>
      <c r="J21" s="246">
        <v>2</v>
      </c>
      <c r="K21" s="246">
        <v>1</v>
      </c>
      <c r="L21" s="246">
        <v>0</v>
      </c>
      <c r="M21" s="246">
        <v>32</v>
      </c>
      <c r="N21" s="246">
        <v>70</v>
      </c>
      <c r="O21" s="246">
        <v>5564</v>
      </c>
      <c r="P21" s="246">
        <v>4409</v>
      </c>
      <c r="Q21" s="246">
        <v>1723</v>
      </c>
      <c r="R21" s="246">
        <v>1793</v>
      </c>
      <c r="S21" s="246">
        <v>7956</v>
      </c>
      <c r="T21" s="246">
        <v>5263</v>
      </c>
      <c r="U21" s="246">
        <v>21070</v>
      </c>
      <c r="V21" s="246">
        <v>55</v>
      </c>
      <c r="W21" s="246">
        <v>10580</v>
      </c>
      <c r="X21" s="246">
        <v>3</v>
      </c>
      <c r="Y21" s="246">
        <v>22</v>
      </c>
      <c r="Z21" s="246">
        <v>0</v>
      </c>
      <c r="AA21" s="246">
        <v>423</v>
      </c>
      <c r="AB21" s="246">
        <v>1</v>
      </c>
      <c r="AC21" s="246">
        <v>24</v>
      </c>
      <c r="AD21" s="246">
        <v>494</v>
      </c>
      <c r="AE21" s="246">
        <v>223</v>
      </c>
      <c r="AF21" s="246">
        <v>903</v>
      </c>
      <c r="AG21" s="246">
        <v>551</v>
      </c>
      <c r="AH21" s="246">
        <v>125</v>
      </c>
      <c r="AI21" s="246">
        <v>0</v>
      </c>
      <c r="AJ21" s="246">
        <v>14191</v>
      </c>
      <c r="AK21" s="246">
        <v>289</v>
      </c>
      <c r="AL21" s="246">
        <v>0</v>
      </c>
      <c r="AM21" s="247">
        <v>142</v>
      </c>
      <c r="AN21" s="248">
        <v>75937</v>
      </c>
      <c r="AO21" s="245">
        <v>1677</v>
      </c>
      <c r="AP21" s="246">
        <v>95413</v>
      </c>
      <c r="AQ21" s="246">
        <v>0</v>
      </c>
      <c r="AR21" s="246">
        <v>9787</v>
      </c>
      <c r="AS21" s="246">
        <v>63892</v>
      </c>
      <c r="AT21" s="246">
        <v>1776</v>
      </c>
      <c r="AU21" s="248">
        <v>172545</v>
      </c>
      <c r="AV21" s="248">
        <v>248482</v>
      </c>
      <c r="AW21" s="248">
        <v>81091</v>
      </c>
      <c r="AX21" s="248">
        <v>19841</v>
      </c>
      <c r="AY21" s="248">
        <v>100932</v>
      </c>
      <c r="AZ21" s="247">
        <v>273477</v>
      </c>
      <c r="BA21" s="248">
        <v>349414</v>
      </c>
      <c r="BB21" s="248">
        <v>-158380</v>
      </c>
      <c r="BC21" s="248">
        <v>-80859</v>
      </c>
      <c r="BD21" s="248">
        <v>-239239</v>
      </c>
      <c r="BE21" s="247">
        <v>34238</v>
      </c>
      <c r="BF21" s="247">
        <v>110175</v>
      </c>
      <c r="BG21" s="363" t="s">
        <v>51</v>
      </c>
      <c r="BH21" s="227"/>
      <c r="BI21" s="244">
        <f t="shared" si="0"/>
        <v>0.96280213456105468</v>
      </c>
      <c r="BJ21" s="244">
        <f t="shared" si="1"/>
        <v>3.7197865438945321E-2</v>
      </c>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row>
    <row r="22" spans="1:168" ht="20.100000000000001" customHeight="1" x14ac:dyDescent="0.15">
      <c r="A22" s="197" t="s">
        <v>52</v>
      </c>
      <c r="B22" s="198" t="s">
        <v>657</v>
      </c>
      <c r="C22" s="245">
        <v>1</v>
      </c>
      <c r="D22" s="246">
        <v>0</v>
      </c>
      <c r="E22" s="246">
        <v>11</v>
      </c>
      <c r="F22" s="246">
        <v>0</v>
      </c>
      <c r="G22" s="246">
        <v>1</v>
      </c>
      <c r="H22" s="246">
        <v>2</v>
      </c>
      <c r="I22" s="246">
        <v>3</v>
      </c>
      <c r="J22" s="246">
        <v>0</v>
      </c>
      <c r="K22" s="246">
        <v>0</v>
      </c>
      <c r="L22" s="246">
        <v>0</v>
      </c>
      <c r="M22" s="246">
        <v>0</v>
      </c>
      <c r="N22" s="246">
        <v>3</v>
      </c>
      <c r="O22" s="246">
        <v>77</v>
      </c>
      <c r="P22" s="246">
        <v>43</v>
      </c>
      <c r="Q22" s="246">
        <v>2</v>
      </c>
      <c r="R22" s="246">
        <v>5</v>
      </c>
      <c r="S22" s="246">
        <v>6</v>
      </c>
      <c r="T22" s="246">
        <v>3084</v>
      </c>
      <c r="U22" s="246">
        <v>887</v>
      </c>
      <c r="V22" s="246">
        <v>2</v>
      </c>
      <c r="W22" s="246">
        <v>2049</v>
      </c>
      <c r="X22" s="246">
        <v>18</v>
      </c>
      <c r="Y22" s="246">
        <v>1</v>
      </c>
      <c r="Z22" s="246">
        <v>3</v>
      </c>
      <c r="AA22" s="246">
        <v>609</v>
      </c>
      <c r="AB22" s="246">
        <v>78</v>
      </c>
      <c r="AC22" s="246">
        <v>211</v>
      </c>
      <c r="AD22" s="246">
        <v>202</v>
      </c>
      <c r="AE22" s="246">
        <v>329</v>
      </c>
      <c r="AF22" s="246">
        <v>623</v>
      </c>
      <c r="AG22" s="246">
        <v>284</v>
      </c>
      <c r="AH22" s="246">
        <v>69</v>
      </c>
      <c r="AI22" s="246">
        <v>6</v>
      </c>
      <c r="AJ22" s="246">
        <v>3910</v>
      </c>
      <c r="AK22" s="246">
        <v>228</v>
      </c>
      <c r="AL22" s="246">
        <v>0</v>
      </c>
      <c r="AM22" s="247">
        <v>0</v>
      </c>
      <c r="AN22" s="248">
        <v>12747</v>
      </c>
      <c r="AO22" s="245">
        <v>944</v>
      </c>
      <c r="AP22" s="246">
        <v>140228</v>
      </c>
      <c r="AQ22" s="246">
        <v>0</v>
      </c>
      <c r="AR22" s="246">
        <v>25195</v>
      </c>
      <c r="AS22" s="246">
        <v>72915</v>
      </c>
      <c r="AT22" s="246">
        <v>-6802</v>
      </c>
      <c r="AU22" s="248">
        <v>232480</v>
      </c>
      <c r="AV22" s="248">
        <v>245227</v>
      </c>
      <c r="AW22" s="248">
        <v>177864</v>
      </c>
      <c r="AX22" s="248">
        <v>15450</v>
      </c>
      <c r="AY22" s="248">
        <v>193314</v>
      </c>
      <c r="AZ22" s="247">
        <v>425794</v>
      </c>
      <c r="BA22" s="248">
        <v>438541</v>
      </c>
      <c r="BB22" s="248">
        <v>-45617</v>
      </c>
      <c r="BC22" s="248">
        <v>-175335</v>
      </c>
      <c r="BD22" s="248">
        <v>-220952</v>
      </c>
      <c r="BE22" s="247">
        <v>204842</v>
      </c>
      <c r="BF22" s="247">
        <v>217589</v>
      </c>
      <c r="BG22" s="363" t="s">
        <v>52</v>
      </c>
      <c r="BH22" s="227"/>
      <c r="BI22" s="244">
        <f t="shared" si="0"/>
        <v>0.90101008453392162</v>
      </c>
      <c r="BJ22" s="244">
        <f t="shared" si="1"/>
        <v>9.8989915466078382E-2</v>
      </c>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row>
    <row r="23" spans="1:168" ht="20.100000000000001" customHeight="1" x14ac:dyDescent="0.15">
      <c r="A23" s="197" t="s">
        <v>105</v>
      </c>
      <c r="B23" s="198" t="s">
        <v>79</v>
      </c>
      <c r="C23" s="245">
        <v>204</v>
      </c>
      <c r="D23" s="246">
        <v>0</v>
      </c>
      <c r="E23" s="246">
        <v>0</v>
      </c>
      <c r="F23" s="246">
        <v>0</v>
      </c>
      <c r="G23" s="246">
        <v>0</v>
      </c>
      <c r="H23" s="246">
        <v>0</v>
      </c>
      <c r="I23" s="246">
        <v>0</v>
      </c>
      <c r="J23" s="246">
        <v>0</v>
      </c>
      <c r="K23" s="246">
        <v>0</v>
      </c>
      <c r="L23" s="246">
        <v>0</v>
      </c>
      <c r="M23" s="246">
        <v>0</v>
      </c>
      <c r="N23" s="246">
        <v>0</v>
      </c>
      <c r="O23" s="246">
        <v>0</v>
      </c>
      <c r="P23" s="246">
        <v>107</v>
      </c>
      <c r="Q23" s="246">
        <v>0</v>
      </c>
      <c r="R23" s="246">
        <v>0</v>
      </c>
      <c r="S23" s="246">
        <v>0</v>
      </c>
      <c r="T23" s="246">
        <v>0</v>
      </c>
      <c r="U23" s="246">
        <v>165393</v>
      </c>
      <c r="V23" s="246">
        <v>0</v>
      </c>
      <c r="W23" s="246">
        <v>0</v>
      </c>
      <c r="X23" s="246">
        <v>0</v>
      </c>
      <c r="Y23" s="246">
        <v>0</v>
      </c>
      <c r="Z23" s="246">
        <v>0</v>
      </c>
      <c r="AA23" s="246">
        <v>0</v>
      </c>
      <c r="AB23" s="246">
        <v>0</v>
      </c>
      <c r="AC23" s="246">
        <v>0</v>
      </c>
      <c r="AD23" s="246">
        <v>45607</v>
      </c>
      <c r="AE23" s="246">
        <v>0</v>
      </c>
      <c r="AF23" s="246">
        <v>2207</v>
      </c>
      <c r="AG23" s="246">
        <v>58</v>
      </c>
      <c r="AH23" s="246">
        <v>0</v>
      </c>
      <c r="AI23" s="246">
        <v>0</v>
      </c>
      <c r="AJ23" s="246">
        <v>54119</v>
      </c>
      <c r="AK23" s="246">
        <v>53</v>
      </c>
      <c r="AL23" s="246">
        <v>0</v>
      </c>
      <c r="AM23" s="247">
        <v>0</v>
      </c>
      <c r="AN23" s="248">
        <v>267748</v>
      </c>
      <c r="AO23" s="245">
        <v>0</v>
      </c>
      <c r="AP23" s="246">
        <v>110677</v>
      </c>
      <c r="AQ23" s="246">
        <v>0</v>
      </c>
      <c r="AR23" s="246">
        <v>23828</v>
      </c>
      <c r="AS23" s="246">
        <v>99428</v>
      </c>
      <c r="AT23" s="246">
        <v>13562</v>
      </c>
      <c r="AU23" s="248">
        <v>247495</v>
      </c>
      <c r="AV23" s="248">
        <v>515243</v>
      </c>
      <c r="AW23" s="248">
        <v>365808</v>
      </c>
      <c r="AX23" s="248">
        <v>125793</v>
      </c>
      <c r="AY23" s="248">
        <v>491601</v>
      </c>
      <c r="AZ23" s="247">
        <v>739096</v>
      </c>
      <c r="BA23" s="248">
        <v>1006844</v>
      </c>
      <c r="BB23" s="248">
        <v>-403688</v>
      </c>
      <c r="BC23" s="248">
        <v>-55683</v>
      </c>
      <c r="BD23" s="248">
        <v>-459371</v>
      </c>
      <c r="BE23" s="247">
        <v>279725</v>
      </c>
      <c r="BF23" s="247">
        <v>547473</v>
      </c>
      <c r="BG23" s="363" t="s">
        <v>105</v>
      </c>
      <c r="BH23" s="227"/>
      <c r="BI23" s="244">
        <f t="shared" si="0"/>
        <v>0.89156184557577689</v>
      </c>
      <c r="BJ23" s="244">
        <f t="shared" si="1"/>
        <v>0.10843815442422311</v>
      </c>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row>
    <row r="24" spans="1:168" ht="20.100000000000001" customHeight="1" x14ac:dyDescent="0.15">
      <c r="A24" s="197" t="s">
        <v>117</v>
      </c>
      <c r="B24" s="198" t="s">
        <v>1</v>
      </c>
      <c r="C24" s="245">
        <v>44</v>
      </c>
      <c r="D24" s="246">
        <v>0</v>
      </c>
      <c r="E24" s="246">
        <v>6909</v>
      </c>
      <c r="F24" s="246">
        <v>289</v>
      </c>
      <c r="G24" s="246">
        <v>878</v>
      </c>
      <c r="H24" s="246">
        <v>539</v>
      </c>
      <c r="I24" s="246">
        <v>84</v>
      </c>
      <c r="J24" s="246">
        <v>226</v>
      </c>
      <c r="K24" s="246">
        <v>838</v>
      </c>
      <c r="L24" s="246">
        <v>126</v>
      </c>
      <c r="M24" s="246">
        <v>678</v>
      </c>
      <c r="N24" s="246">
        <v>541</v>
      </c>
      <c r="O24" s="246">
        <v>257</v>
      </c>
      <c r="P24" s="246">
        <v>481</v>
      </c>
      <c r="Q24" s="246">
        <v>554</v>
      </c>
      <c r="R24" s="246">
        <v>343</v>
      </c>
      <c r="S24" s="246">
        <v>315</v>
      </c>
      <c r="T24" s="246">
        <v>1336</v>
      </c>
      <c r="U24" s="246">
        <v>958</v>
      </c>
      <c r="V24" s="246">
        <v>3626</v>
      </c>
      <c r="W24" s="246">
        <v>4514</v>
      </c>
      <c r="X24" s="246">
        <v>11235</v>
      </c>
      <c r="Y24" s="246">
        <v>408</v>
      </c>
      <c r="Z24" s="246">
        <v>739</v>
      </c>
      <c r="AA24" s="246">
        <v>15079</v>
      </c>
      <c r="AB24" s="246">
        <v>10507</v>
      </c>
      <c r="AC24" s="246">
        <v>300</v>
      </c>
      <c r="AD24" s="246">
        <v>4108</v>
      </c>
      <c r="AE24" s="246">
        <v>18965</v>
      </c>
      <c r="AF24" s="246">
        <v>6163</v>
      </c>
      <c r="AG24" s="246">
        <v>36478</v>
      </c>
      <c r="AH24" s="246">
        <v>9259</v>
      </c>
      <c r="AI24" s="246">
        <v>4545</v>
      </c>
      <c r="AJ24" s="246">
        <v>16953</v>
      </c>
      <c r="AK24" s="246">
        <v>10030</v>
      </c>
      <c r="AL24" s="246">
        <v>5831</v>
      </c>
      <c r="AM24" s="247">
        <v>204</v>
      </c>
      <c r="AN24" s="248">
        <v>174340</v>
      </c>
      <c r="AO24" s="245">
        <v>5565</v>
      </c>
      <c r="AP24" s="246">
        <v>109965</v>
      </c>
      <c r="AQ24" s="246">
        <v>0</v>
      </c>
      <c r="AR24" s="246">
        <v>2344</v>
      </c>
      <c r="AS24" s="246">
        <v>21913</v>
      </c>
      <c r="AT24" s="246">
        <v>786</v>
      </c>
      <c r="AU24" s="248">
        <v>140573</v>
      </c>
      <c r="AV24" s="248">
        <v>314913</v>
      </c>
      <c r="AW24" s="248">
        <v>53056</v>
      </c>
      <c r="AX24" s="248">
        <v>1745</v>
      </c>
      <c r="AY24" s="248">
        <v>54801</v>
      </c>
      <c r="AZ24" s="247">
        <v>195374</v>
      </c>
      <c r="BA24" s="248">
        <v>369714</v>
      </c>
      <c r="BB24" s="248">
        <v>-183571</v>
      </c>
      <c r="BC24" s="248">
        <v>-102759</v>
      </c>
      <c r="BD24" s="248">
        <v>-286330</v>
      </c>
      <c r="BE24" s="247">
        <v>-90956</v>
      </c>
      <c r="BF24" s="247">
        <v>83384</v>
      </c>
      <c r="BG24" s="363" t="s">
        <v>117</v>
      </c>
      <c r="BH24" s="227"/>
      <c r="BI24" s="244">
        <f t="shared" si="0"/>
        <v>0.90923524910054521</v>
      </c>
      <c r="BJ24" s="244">
        <f t="shared" si="1"/>
        <v>9.0764750899454794E-2</v>
      </c>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row>
    <row r="25" spans="1:168" ht="20.100000000000001" customHeight="1" x14ac:dyDescent="0.15">
      <c r="A25" s="197" t="s">
        <v>118</v>
      </c>
      <c r="B25" s="198" t="s">
        <v>24</v>
      </c>
      <c r="C25" s="245">
        <v>47</v>
      </c>
      <c r="D25" s="246">
        <v>0</v>
      </c>
      <c r="E25" s="246">
        <v>326</v>
      </c>
      <c r="F25" s="246">
        <v>22</v>
      </c>
      <c r="G25" s="246">
        <v>264</v>
      </c>
      <c r="H25" s="246">
        <v>553</v>
      </c>
      <c r="I25" s="246">
        <v>282</v>
      </c>
      <c r="J25" s="246">
        <v>324</v>
      </c>
      <c r="K25" s="246">
        <v>196</v>
      </c>
      <c r="L25" s="246">
        <v>130</v>
      </c>
      <c r="M25" s="246">
        <v>130</v>
      </c>
      <c r="N25" s="246">
        <v>472</v>
      </c>
      <c r="O25" s="246">
        <v>491</v>
      </c>
      <c r="P25" s="246">
        <v>376</v>
      </c>
      <c r="Q25" s="246">
        <v>143</v>
      </c>
      <c r="R25" s="246">
        <v>267</v>
      </c>
      <c r="S25" s="246">
        <v>160</v>
      </c>
      <c r="T25" s="246">
        <v>476</v>
      </c>
      <c r="U25" s="246">
        <v>639</v>
      </c>
      <c r="V25" s="246">
        <v>97</v>
      </c>
      <c r="W25" s="246">
        <v>807</v>
      </c>
      <c r="X25" s="246">
        <v>18877</v>
      </c>
      <c r="Y25" s="246">
        <v>3118</v>
      </c>
      <c r="Z25" s="246">
        <v>505</v>
      </c>
      <c r="AA25" s="246">
        <v>6715</v>
      </c>
      <c r="AB25" s="246">
        <v>1847</v>
      </c>
      <c r="AC25" s="246">
        <v>27972</v>
      </c>
      <c r="AD25" s="246">
        <v>18984</v>
      </c>
      <c r="AE25" s="246">
        <v>3852</v>
      </c>
      <c r="AF25" s="246">
        <v>7175</v>
      </c>
      <c r="AG25" s="246">
        <v>8081</v>
      </c>
      <c r="AH25" s="246">
        <v>4137</v>
      </c>
      <c r="AI25" s="246">
        <v>110</v>
      </c>
      <c r="AJ25" s="246">
        <v>3522</v>
      </c>
      <c r="AK25" s="246">
        <v>3332</v>
      </c>
      <c r="AL25" s="246">
        <v>0</v>
      </c>
      <c r="AM25" s="247">
        <v>0</v>
      </c>
      <c r="AN25" s="248">
        <v>114429</v>
      </c>
      <c r="AO25" s="245">
        <v>0</v>
      </c>
      <c r="AP25" s="246">
        <v>0</v>
      </c>
      <c r="AQ25" s="246">
        <v>0</v>
      </c>
      <c r="AR25" s="246">
        <v>388054</v>
      </c>
      <c r="AS25" s="246">
        <v>804307</v>
      </c>
      <c r="AT25" s="246">
        <v>0</v>
      </c>
      <c r="AU25" s="248">
        <v>1192361</v>
      </c>
      <c r="AV25" s="248">
        <v>1306790</v>
      </c>
      <c r="AW25" s="248">
        <v>0</v>
      </c>
      <c r="AX25" s="248">
        <v>0</v>
      </c>
      <c r="AY25" s="248">
        <v>0</v>
      </c>
      <c r="AZ25" s="247">
        <v>1192361</v>
      </c>
      <c r="BA25" s="248">
        <v>1306790</v>
      </c>
      <c r="BB25" s="248">
        <v>0</v>
      </c>
      <c r="BC25" s="248">
        <v>0</v>
      </c>
      <c r="BD25" s="248">
        <v>0</v>
      </c>
      <c r="BE25" s="247">
        <v>1192361</v>
      </c>
      <c r="BF25" s="247">
        <v>1306790</v>
      </c>
      <c r="BG25" s="363" t="s">
        <v>118</v>
      </c>
      <c r="BH25" s="227"/>
      <c r="BI25" s="244">
        <f t="shared" si="0"/>
        <v>0</v>
      </c>
      <c r="BJ25" s="244">
        <f t="shared" si="1"/>
        <v>1</v>
      </c>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227"/>
      <c r="EZ25" s="227"/>
      <c r="FA25" s="227"/>
      <c r="FB25" s="227"/>
      <c r="FC25" s="227"/>
      <c r="FD25" s="227"/>
      <c r="FE25" s="227"/>
      <c r="FF25" s="227"/>
      <c r="FG25" s="227"/>
      <c r="FH25" s="227"/>
      <c r="FI25" s="227"/>
      <c r="FJ25" s="227"/>
      <c r="FK25" s="227"/>
      <c r="FL25" s="227"/>
    </row>
    <row r="26" spans="1:168" ht="20.100000000000001" customHeight="1" x14ac:dyDescent="0.15">
      <c r="A26" s="197" t="s">
        <v>120</v>
      </c>
      <c r="B26" s="198" t="s">
        <v>80</v>
      </c>
      <c r="C26" s="245">
        <v>219</v>
      </c>
      <c r="D26" s="246">
        <v>2</v>
      </c>
      <c r="E26" s="246">
        <v>10033</v>
      </c>
      <c r="F26" s="246">
        <v>242</v>
      </c>
      <c r="G26" s="246">
        <v>1349</v>
      </c>
      <c r="H26" s="246">
        <v>11087</v>
      </c>
      <c r="I26" s="246">
        <v>11012</v>
      </c>
      <c r="J26" s="246">
        <v>3582</v>
      </c>
      <c r="K26" s="246">
        <v>3743</v>
      </c>
      <c r="L26" s="246">
        <v>1551</v>
      </c>
      <c r="M26" s="246">
        <v>2560</v>
      </c>
      <c r="N26" s="246">
        <v>3613</v>
      </c>
      <c r="O26" s="246">
        <v>3073</v>
      </c>
      <c r="P26" s="246">
        <v>2483</v>
      </c>
      <c r="Q26" s="246">
        <v>882</v>
      </c>
      <c r="R26" s="246">
        <v>2399</v>
      </c>
      <c r="S26" s="246">
        <v>1118</v>
      </c>
      <c r="T26" s="246">
        <v>1327</v>
      </c>
      <c r="U26" s="246">
        <v>8882</v>
      </c>
      <c r="V26" s="246">
        <v>1423</v>
      </c>
      <c r="W26" s="246">
        <v>4935</v>
      </c>
      <c r="X26" s="246">
        <v>113512</v>
      </c>
      <c r="Y26" s="246">
        <v>4787</v>
      </c>
      <c r="Z26" s="246">
        <v>14578</v>
      </c>
      <c r="AA26" s="246">
        <v>68316</v>
      </c>
      <c r="AB26" s="246">
        <v>4358</v>
      </c>
      <c r="AC26" s="246">
        <v>9162</v>
      </c>
      <c r="AD26" s="246">
        <v>54961</v>
      </c>
      <c r="AE26" s="246">
        <v>7513</v>
      </c>
      <c r="AF26" s="246">
        <v>9213</v>
      </c>
      <c r="AG26" s="246">
        <v>26551</v>
      </c>
      <c r="AH26" s="246">
        <v>27533</v>
      </c>
      <c r="AI26" s="246">
        <v>441</v>
      </c>
      <c r="AJ26" s="246">
        <v>20879</v>
      </c>
      <c r="AK26" s="246">
        <v>57145</v>
      </c>
      <c r="AL26" s="246">
        <v>0</v>
      </c>
      <c r="AM26" s="247">
        <v>605</v>
      </c>
      <c r="AN26" s="248">
        <v>495069</v>
      </c>
      <c r="AO26" s="245">
        <v>171</v>
      </c>
      <c r="AP26" s="246">
        <v>232736</v>
      </c>
      <c r="AQ26" s="246">
        <v>0</v>
      </c>
      <c r="AR26" s="246">
        <v>0</v>
      </c>
      <c r="AS26" s="246">
        <v>0</v>
      </c>
      <c r="AT26" s="246">
        <v>0</v>
      </c>
      <c r="AU26" s="248">
        <v>232907</v>
      </c>
      <c r="AV26" s="248">
        <v>727976</v>
      </c>
      <c r="AW26" s="248">
        <v>600412</v>
      </c>
      <c r="AX26" s="248">
        <v>2882</v>
      </c>
      <c r="AY26" s="248">
        <v>603294</v>
      </c>
      <c r="AZ26" s="247">
        <v>836201</v>
      </c>
      <c r="BA26" s="248">
        <v>1331270</v>
      </c>
      <c r="BB26" s="248">
        <v>-97710</v>
      </c>
      <c r="BC26" s="248">
        <v>-48</v>
      </c>
      <c r="BD26" s="248">
        <v>-97758</v>
      </c>
      <c r="BE26" s="247">
        <v>738443</v>
      </c>
      <c r="BF26" s="247">
        <v>1233512</v>
      </c>
      <c r="BG26" s="363" t="s">
        <v>120</v>
      </c>
      <c r="BH26" s="227"/>
      <c r="BI26" s="244">
        <f t="shared" si="0"/>
        <v>0.13428739408991505</v>
      </c>
      <c r="BJ26" s="244">
        <f t="shared" si="1"/>
        <v>0.86571260591008492</v>
      </c>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227"/>
      <c r="EZ26" s="227"/>
      <c r="FA26" s="227"/>
      <c r="FB26" s="227"/>
      <c r="FC26" s="227"/>
      <c r="FD26" s="227"/>
      <c r="FE26" s="227"/>
      <c r="FF26" s="227"/>
      <c r="FG26" s="227"/>
      <c r="FH26" s="227"/>
      <c r="FI26" s="227"/>
      <c r="FJ26" s="227"/>
      <c r="FK26" s="227"/>
      <c r="FL26" s="227"/>
    </row>
    <row r="27" spans="1:168" ht="20.100000000000001" customHeight="1" x14ac:dyDescent="0.15">
      <c r="A27" s="197" t="s">
        <v>121</v>
      </c>
      <c r="B27" s="198" t="s">
        <v>367</v>
      </c>
      <c r="C27" s="245">
        <v>18</v>
      </c>
      <c r="D27" s="246">
        <v>0</v>
      </c>
      <c r="E27" s="246">
        <v>950</v>
      </c>
      <c r="F27" s="246">
        <v>10</v>
      </c>
      <c r="G27" s="246">
        <v>80</v>
      </c>
      <c r="H27" s="246">
        <v>347</v>
      </c>
      <c r="I27" s="246">
        <v>416</v>
      </c>
      <c r="J27" s="246">
        <v>91</v>
      </c>
      <c r="K27" s="246">
        <v>101</v>
      </c>
      <c r="L27" s="246">
        <v>33</v>
      </c>
      <c r="M27" s="246">
        <v>16</v>
      </c>
      <c r="N27" s="246">
        <v>72</v>
      </c>
      <c r="O27" s="246">
        <v>99</v>
      </c>
      <c r="P27" s="246">
        <v>89</v>
      </c>
      <c r="Q27" s="246">
        <v>31</v>
      </c>
      <c r="R27" s="246">
        <v>88</v>
      </c>
      <c r="S27" s="246">
        <v>46</v>
      </c>
      <c r="T27" s="246">
        <v>69</v>
      </c>
      <c r="U27" s="246">
        <v>337</v>
      </c>
      <c r="V27" s="246">
        <v>71</v>
      </c>
      <c r="W27" s="246">
        <v>723</v>
      </c>
      <c r="X27" s="246">
        <v>822</v>
      </c>
      <c r="Y27" s="246">
        <v>5755</v>
      </c>
      <c r="Z27" s="246">
        <v>1417</v>
      </c>
      <c r="AA27" s="246">
        <v>6071</v>
      </c>
      <c r="AB27" s="246">
        <v>643</v>
      </c>
      <c r="AC27" s="246">
        <v>483</v>
      </c>
      <c r="AD27" s="246">
        <v>7953</v>
      </c>
      <c r="AE27" s="246">
        <v>1783</v>
      </c>
      <c r="AF27" s="246">
        <v>2272</v>
      </c>
      <c r="AG27" s="246">
        <v>9785</v>
      </c>
      <c r="AH27" s="246">
        <v>6478</v>
      </c>
      <c r="AI27" s="246">
        <v>165</v>
      </c>
      <c r="AJ27" s="246">
        <v>1795</v>
      </c>
      <c r="AK27" s="246">
        <v>10201</v>
      </c>
      <c r="AL27" s="246">
        <v>0</v>
      </c>
      <c r="AM27" s="247">
        <v>138</v>
      </c>
      <c r="AN27" s="248">
        <v>59448</v>
      </c>
      <c r="AO27" s="245">
        <v>68</v>
      </c>
      <c r="AP27" s="246">
        <v>55173</v>
      </c>
      <c r="AQ27" s="246">
        <v>-27957</v>
      </c>
      <c r="AR27" s="246">
        <v>0</v>
      </c>
      <c r="AS27" s="246">
        <v>0</v>
      </c>
      <c r="AT27" s="246">
        <v>0</v>
      </c>
      <c r="AU27" s="248">
        <v>27284</v>
      </c>
      <c r="AV27" s="248">
        <v>86732</v>
      </c>
      <c r="AW27" s="248">
        <v>18715</v>
      </c>
      <c r="AX27" s="248">
        <v>486</v>
      </c>
      <c r="AY27" s="248">
        <v>19201</v>
      </c>
      <c r="AZ27" s="247">
        <v>46485</v>
      </c>
      <c r="BA27" s="248">
        <v>105933</v>
      </c>
      <c r="BB27" s="248">
        <v>0</v>
      </c>
      <c r="BC27" s="248">
        <v>-39</v>
      </c>
      <c r="BD27" s="248">
        <v>-39</v>
      </c>
      <c r="BE27" s="247">
        <v>46446</v>
      </c>
      <c r="BF27" s="247">
        <v>105894</v>
      </c>
      <c r="BG27" s="363" t="s">
        <v>121</v>
      </c>
      <c r="BH27" s="227"/>
      <c r="BI27" s="244">
        <f t="shared" si="0"/>
        <v>4.4966102476594566E-4</v>
      </c>
      <c r="BJ27" s="244">
        <f t="shared" si="1"/>
        <v>0.99955033897523404</v>
      </c>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227"/>
      <c r="EZ27" s="227"/>
      <c r="FA27" s="227"/>
      <c r="FB27" s="227"/>
      <c r="FC27" s="227"/>
      <c r="FD27" s="227"/>
      <c r="FE27" s="227"/>
      <c r="FF27" s="227"/>
      <c r="FG27" s="227"/>
      <c r="FH27" s="227"/>
      <c r="FI27" s="227"/>
      <c r="FJ27" s="227"/>
      <c r="FK27" s="227"/>
      <c r="FL27" s="227"/>
    </row>
    <row r="28" spans="1:168" ht="20.100000000000001" customHeight="1" x14ac:dyDescent="0.15">
      <c r="A28" s="197" t="s">
        <v>122</v>
      </c>
      <c r="B28" s="198" t="s">
        <v>368</v>
      </c>
      <c r="C28" s="245">
        <v>17</v>
      </c>
      <c r="D28" s="246">
        <v>0</v>
      </c>
      <c r="E28" s="246">
        <v>396</v>
      </c>
      <c r="F28" s="246">
        <v>3</v>
      </c>
      <c r="G28" s="246">
        <v>51</v>
      </c>
      <c r="H28" s="246">
        <v>555</v>
      </c>
      <c r="I28" s="246">
        <v>0</v>
      </c>
      <c r="J28" s="246">
        <v>6</v>
      </c>
      <c r="K28" s="246">
        <v>191</v>
      </c>
      <c r="L28" s="246">
        <v>0</v>
      </c>
      <c r="M28" s="246">
        <v>43</v>
      </c>
      <c r="N28" s="246">
        <v>11</v>
      </c>
      <c r="O28" s="246">
        <v>53</v>
      </c>
      <c r="P28" s="246">
        <v>3</v>
      </c>
      <c r="Q28" s="246">
        <v>10</v>
      </c>
      <c r="R28" s="246">
        <v>46</v>
      </c>
      <c r="S28" s="246">
        <v>17</v>
      </c>
      <c r="T28" s="246">
        <v>36</v>
      </c>
      <c r="U28" s="246">
        <v>1294</v>
      </c>
      <c r="V28" s="246">
        <v>22</v>
      </c>
      <c r="W28" s="246">
        <v>2269</v>
      </c>
      <c r="X28" s="246">
        <v>7780</v>
      </c>
      <c r="Y28" s="246">
        <v>193</v>
      </c>
      <c r="Z28" s="246">
        <v>0</v>
      </c>
      <c r="AA28" s="246">
        <v>3073</v>
      </c>
      <c r="AB28" s="246">
        <v>1928</v>
      </c>
      <c r="AC28" s="246">
        <v>38</v>
      </c>
      <c r="AD28" s="246">
        <v>21745</v>
      </c>
      <c r="AE28" s="246">
        <v>4779</v>
      </c>
      <c r="AF28" s="246">
        <v>24221</v>
      </c>
      <c r="AG28" s="246">
        <v>6581</v>
      </c>
      <c r="AH28" s="246">
        <v>7095</v>
      </c>
      <c r="AI28" s="246">
        <v>3</v>
      </c>
      <c r="AJ28" s="246">
        <v>731</v>
      </c>
      <c r="AK28" s="246">
        <v>25261</v>
      </c>
      <c r="AL28" s="246">
        <v>0</v>
      </c>
      <c r="AM28" s="247">
        <v>1760</v>
      </c>
      <c r="AN28" s="248">
        <v>110211</v>
      </c>
      <c r="AO28" s="245">
        <v>0</v>
      </c>
      <c r="AP28" s="246">
        <v>1764</v>
      </c>
      <c r="AQ28" s="246">
        <v>40509</v>
      </c>
      <c r="AR28" s="246">
        <v>0</v>
      </c>
      <c r="AS28" s="246">
        <v>0</v>
      </c>
      <c r="AT28" s="246">
        <v>0</v>
      </c>
      <c r="AU28" s="248">
        <v>42273</v>
      </c>
      <c r="AV28" s="248">
        <v>152484</v>
      </c>
      <c r="AW28" s="248">
        <v>32318</v>
      </c>
      <c r="AX28" s="248">
        <v>251</v>
      </c>
      <c r="AY28" s="248">
        <v>32569</v>
      </c>
      <c r="AZ28" s="247">
        <v>74842</v>
      </c>
      <c r="BA28" s="248">
        <v>185053</v>
      </c>
      <c r="BB28" s="248">
        <v>-19344</v>
      </c>
      <c r="BC28" s="248">
        <v>-8</v>
      </c>
      <c r="BD28" s="248">
        <v>-19352</v>
      </c>
      <c r="BE28" s="247">
        <v>55490</v>
      </c>
      <c r="BF28" s="247">
        <v>165701</v>
      </c>
      <c r="BG28" s="363" t="s">
        <v>122</v>
      </c>
      <c r="BH28" s="227"/>
      <c r="BI28" s="244">
        <f t="shared" si="0"/>
        <v>0.12691167597911912</v>
      </c>
      <c r="BJ28" s="244">
        <f t="shared" si="1"/>
        <v>0.87308832402088088</v>
      </c>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row>
    <row r="29" spans="1:168" ht="20.100000000000001" customHeight="1" x14ac:dyDescent="0.15">
      <c r="A29" s="197" t="s">
        <v>369</v>
      </c>
      <c r="B29" s="198" t="s">
        <v>5</v>
      </c>
      <c r="C29" s="245">
        <v>1837</v>
      </c>
      <c r="D29" s="246">
        <v>3</v>
      </c>
      <c r="E29" s="246">
        <v>49126</v>
      </c>
      <c r="F29" s="246">
        <v>794</v>
      </c>
      <c r="G29" s="246">
        <v>8231</v>
      </c>
      <c r="H29" s="246">
        <v>6306</v>
      </c>
      <c r="I29" s="246">
        <v>11727</v>
      </c>
      <c r="J29" s="246">
        <v>6073</v>
      </c>
      <c r="K29" s="246">
        <v>2652</v>
      </c>
      <c r="L29" s="246">
        <v>2607</v>
      </c>
      <c r="M29" s="246">
        <v>3041</v>
      </c>
      <c r="N29" s="246">
        <v>6660</v>
      </c>
      <c r="O29" s="246">
        <v>12427</v>
      </c>
      <c r="P29" s="246">
        <v>9476</v>
      </c>
      <c r="Q29" s="246">
        <v>3701</v>
      </c>
      <c r="R29" s="246">
        <v>3045</v>
      </c>
      <c r="S29" s="246">
        <v>4946</v>
      </c>
      <c r="T29" s="246">
        <v>9369</v>
      </c>
      <c r="U29" s="246">
        <v>31012</v>
      </c>
      <c r="V29" s="246">
        <v>4866</v>
      </c>
      <c r="W29" s="246">
        <v>74495</v>
      </c>
      <c r="X29" s="246">
        <v>23430</v>
      </c>
      <c r="Y29" s="246">
        <v>2024</v>
      </c>
      <c r="Z29" s="246">
        <v>2729</v>
      </c>
      <c r="AA29" s="246">
        <v>22440</v>
      </c>
      <c r="AB29" s="246">
        <v>3434</v>
      </c>
      <c r="AC29" s="246">
        <v>3961</v>
      </c>
      <c r="AD29" s="246">
        <v>36556</v>
      </c>
      <c r="AE29" s="246">
        <v>13289</v>
      </c>
      <c r="AF29" s="246">
        <v>6751</v>
      </c>
      <c r="AG29" s="246">
        <v>39122</v>
      </c>
      <c r="AH29" s="246">
        <v>96387</v>
      </c>
      <c r="AI29" s="246">
        <v>3251</v>
      </c>
      <c r="AJ29" s="246">
        <v>52018</v>
      </c>
      <c r="AK29" s="246">
        <v>122095</v>
      </c>
      <c r="AL29" s="246">
        <v>9008</v>
      </c>
      <c r="AM29" s="247">
        <v>1234</v>
      </c>
      <c r="AN29" s="248">
        <v>690123</v>
      </c>
      <c r="AO29" s="245">
        <v>42107</v>
      </c>
      <c r="AP29" s="246">
        <v>1530996</v>
      </c>
      <c r="AQ29" s="246">
        <v>45</v>
      </c>
      <c r="AR29" s="246">
        <v>12611</v>
      </c>
      <c r="AS29" s="246">
        <v>103443</v>
      </c>
      <c r="AT29" s="246">
        <v>4344</v>
      </c>
      <c r="AU29" s="248">
        <v>1693546</v>
      </c>
      <c r="AV29" s="248">
        <v>2383669</v>
      </c>
      <c r="AW29" s="248">
        <v>1237536</v>
      </c>
      <c r="AX29" s="248">
        <v>42788</v>
      </c>
      <c r="AY29" s="248">
        <v>1280324</v>
      </c>
      <c r="AZ29" s="247">
        <v>2973870</v>
      </c>
      <c r="BA29" s="248">
        <v>3663993</v>
      </c>
      <c r="BB29" s="248">
        <v>-1049971</v>
      </c>
      <c r="BC29" s="248">
        <v>-33</v>
      </c>
      <c r="BD29" s="248">
        <v>-1050004</v>
      </c>
      <c r="BE29" s="247">
        <v>1923866</v>
      </c>
      <c r="BF29" s="247">
        <v>2613989</v>
      </c>
      <c r="BG29" s="363" t="s">
        <v>369</v>
      </c>
      <c r="BH29" s="227"/>
      <c r="BI29" s="244">
        <f t="shared" si="0"/>
        <v>0.44049907936043131</v>
      </c>
      <c r="BJ29" s="244">
        <f t="shared" si="1"/>
        <v>0.55950092063956869</v>
      </c>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row>
    <row r="30" spans="1:168" ht="20.100000000000001" customHeight="1" x14ac:dyDescent="0.15">
      <c r="A30" s="197" t="s">
        <v>123</v>
      </c>
      <c r="B30" s="198" t="s">
        <v>6</v>
      </c>
      <c r="C30" s="245">
        <v>290</v>
      </c>
      <c r="D30" s="246">
        <v>4</v>
      </c>
      <c r="E30" s="246">
        <v>3332</v>
      </c>
      <c r="F30" s="246">
        <v>181</v>
      </c>
      <c r="G30" s="246">
        <v>1090</v>
      </c>
      <c r="H30" s="246">
        <v>1445</v>
      </c>
      <c r="I30" s="246">
        <v>4083</v>
      </c>
      <c r="J30" s="246">
        <v>452</v>
      </c>
      <c r="K30" s="246">
        <v>691</v>
      </c>
      <c r="L30" s="246">
        <v>309</v>
      </c>
      <c r="M30" s="246">
        <v>507</v>
      </c>
      <c r="N30" s="246">
        <v>1651</v>
      </c>
      <c r="O30" s="246">
        <v>2713</v>
      </c>
      <c r="P30" s="246">
        <v>1650</v>
      </c>
      <c r="Q30" s="246">
        <v>1146</v>
      </c>
      <c r="R30" s="246">
        <v>451</v>
      </c>
      <c r="S30" s="246">
        <v>595</v>
      </c>
      <c r="T30" s="246">
        <v>2126</v>
      </c>
      <c r="U30" s="246">
        <v>4101</v>
      </c>
      <c r="V30" s="246">
        <v>1021</v>
      </c>
      <c r="W30" s="246">
        <v>15626</v>
      </c>
      <c r="X30" s="246">
        <v>18748</v>
      </c>
      <c r="Y30" s="246">
        <v>2721</v>
      </c>
      <c r="Z30" s="246">
        <v>6015</v>
      </c>
      <c r="AA30" s="246">
        <v>33923</v>
      </c>
      <c r="AB30" s="246">
        <v>24401</v>
      </c>
      <c r="AC30" s="246">
        <v>233342</v>
      </c>
      <c r="AD30" s="246">
        <v>63548</v>
      </c>
      <c r="AE30" s="246">
        <v>7282</v>
      </c>
      <c r="AF30" s="246">
        <v>13703</v>
      </c>
      <c r="AG30" s="246">
        <v>9943</v>
      </c>
      <c r="AH30" s="246">
        <v>13865</v>
      </c>
      <c r="AI30" s="246">
        <v>2549</v>
      </c>
      <c r="AJ30" s="246">
        <v>21615</v>
      </c>
      <c r="AK30" s="246">
        <v>10476</v>
      </c>
      <c r="AL30" s="246">
        <v>0</v>
      </c>
      <c r="AM30" s="247">
        <v>350</v>
      </c>
      <c r="AN30" s="248">
        <v>505945</v>
      </c>
      <c r="AO30" s="245">
        <v>7</v>
      </c>
      <c r="AP30" s="246">
        <v>638435</v>
      </c>
      <c r="AQ30" s="246">
        <v>0</v>
      </c>
      <c r="AR30" s="246">
        <v>0</v>
      </c>
      <c r="AS30" s="246">
        <v>0</v>
      </c>
      <c r="AT30" s="246">
        <v>0</v>
      </c>
      <c r="AU30" s="248">
        <v>638442</v>
      </c>
      <c r="AV30" s="248">
        <v>1144387</v>
      </c>
      <c r="AW30" s="248">
        <v>74328</v>
      </c>
      <c r="AX30" s="248">
        <v>37364</v>
      </c>
      <c r="AY30" s="248">
        <v>111692</v>
      </c>
      <c r="AZ30" s="247">
        <v>750134</v>
      </c>
      <c r="BA30" s="248">
        <v>1256079</v>
      </c>
      <c r="BB30" s="248">
        <v>-590622</v>
      </c>
      <c r="BC30" s="248">
        <v>-27295</v>
      </c>
      <c r="BD30" s="248">
        <v>-617917</v>
      </c>
      <c r="BE30" s="247">
        <v>132217</v>
      </c>
      <c r="BF30" s="247">
        <v>638162</v>
      </c>
      <c r="BG30" s="363" t="s">
        <v>123</v>
      </c>
      <c r="BH30" s="227"/>
      <c r="BI30" s="244">
        <f t="shared" si="0"/>
        <v>0.53995457830261961</v>
      </c>
      <c r="BJ30" s="244">
        <f t="shared" si="1"/>
        <v>0.46004542169738039</v>
      </c>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row>
    <row r="31" spans="1:168" ht="20.100000000000001" customHeight="1" x14ac:dyDescent="0.15">
      <c r="A31" s="197" t="s">
        <v>372</v>
      </c>
      <c r="B31" s="198" t="s">
        <v>81</v>
      </c>
      <c r="C31" s="245">
        <v>668</v>
      </c>
      <c r="D31" s="246">
        <v>1</v>
      </c>
      <c r="E31" s="246">
        <v>2055</v>
      </c>
      <c r="F31" s="246">
        <v>50</v>
      </c>
      <c r="G31" s="246">
        <v>421</v>
      </c>
      <c r="H31" s="246">
        <v>496</v>
      </c>
      <c r="I31" s="246">
        <v>519</v>
      </c>
      <c r="J31" s="246">
        <v>448</v>
      </c>
      <c r="K31" s="246">
        <v>349</v>
      </c>
      <c r="L31" s="246">
        <v>92</v>
      </c>
      <c r="M31" s="246">
        <v>96</v>
      </c>
      <c r="N31" s="246">
        <v>640</v>
      </c>
      <c r="O31" s="246">
        <v>822</v>
      </c>
      <c r="P31" s="246">
        <v>731</v>
      </c>
      <c r="Q31" s="246">
        <v>229</v>
      </c>
      <c r="R31" s="246">
        <v>146</v>
      </c>
      <c r="S31" s="246">
        <v>276</v>
      </c>
      <c r="T31" s="246">
        <v>728</v>
      </c>
      <c r="U31" s="246">
        <v>528</v>
      </c>
      <c r="V31" s="246">
        <v>259</v>
      </c>
      <c r="W31" s="246">
        <v>9126</v>
      </c>
      <c r="X31" s="246">
        <v>8243</v>
      </c>
      <c r="Y31" s="246">
        <v>166</v>
      </c>
      <c r="Z31" s="246">
        <v>428</v>
      </c>
      <c r="AA31" s="246">
        <v>63122</v>
      </c>
      <c r="AB31" s="246">
        <v>11752</v>
      </c>
      <c r="AC31" s="246">
        <v>116518</v>
      </c>
      <c r="AD31" s="246">
        <v>51225</v>
      </c>
      <c r="AE31" s="246">
        <v>36907</v>
      </c>
      <c r="AF31" s="246">
        <v>1002</v>
      </c>
      <c r="AG31" s="246">
        <v>24033</v>
      </c>
      <c r="AH31" s="246">
        <v>37606</v>
      </c>
      <c r="AI31" s="246">
        <v>1852</v>
      </c>
      <c r="AJ31" s="246">
        <v>23904</v>
      </c>
      <c r="AK31" s="246">
        <v>25605</v>
      </c>
      <c r="AL31" s="246">
        <v>0</v>
      </c>
      <c r="AM31" s="247">
        <v>4806</v>
      </c>
      <c r="AN31" s="248">
        <v>425849</v>
      </c>
      <c r="AO31" s="245">
        <v>0</v>
      </c>
      <c r="AP31" s="246">
        <v>2537699</v>
      </c>
      <c r="AQ31" s="246">
        <v>1088</v>
      </c>
      <c r="AR31" s="246">
        <v>0</v>
      </c>
      <c r="AS31" s="246">
        <v>88164</v>
      </c>
      <c r="AT31" s="246">
        <v>0</v>
      </c>
      <c r="AU31" s="248">
        <v>2626951</v>
      </c>
      <c r="AV31" s="248">
        <v>3052800</v>
      </c>
      <c r="AW31" s="248">
        <v>161580</v>
      </c>
      <c r="AX31" s="248">
        <v>1931</v>
      </c>
      <c r="AY31" s="248">
        <v>163511</v>
      </c>
      <c r="AZ31" s="247">
        <v>2790462</v>
      </c>
      <c r="BA31" s="248">
        <v>3216311</v>
      </c>
      <c r="BB31" s="248">
        <v>-11733</v>
      </c>
      <c r="BC31" s="248">
        <v>-60</v>
      </c>
      <c r="BD31" s="248">
        <v>-11793</v>
      </c>
      <c r="BE31" s="247">
        <v>2778669</v>
      </c>
      <c r="BF31" s="247">
        <v>3204518</v>
      </c>
      <c r="BG31" s="363" t="s">
        <v>372</v>
      </c>
      <c r="BH31" s="227"/>
      <c r="BI31" s="244">
        <f t="shared" si="0"/>
        <v>3.863011006289308E-3</v>
      </c>
      <c r="BJ31" s="244">
        <f t="shared" si="1"/>
        <v>0.99613698899371073</v>
      </c>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row>
    <row r="32" spans="1:168" ht="20.100000000000001" customHeight="1" x14ac:dyDescent="0.15">
      <c r="A32" s="197" t="s">
        <v>119</v>
      </c>
      <c r="B32" s="198" t="s">
        <v>419</v>
      </c>
      <c r="C32" s="245">
        <v>1303</v>
      </c>
      <c r="D32" s="246">
        <v>20</v>
      </c>
      <c r="E32" s="246">
        <v>25048</v>
      </c>
      <c r="F32" s="246">
        <v>234</v>
      </c>
      <c r="G32" s="246">
        <v>3885</v>
      </c>
      <c r="H32" s="246">
        <v>4817</v>
      </c>
      <c r="I32" s="246">
        <v>22575</v>
      </c>
      <c r="J32" s="246">
        <v>2172</v>
      </c>
      <c r="K32" s="246">
        <v>5257</v>
      </c>
      <c r="L32" s="246">
        <v>1525</v>
      </c>
      <c r="M32" s="246">
        <v>1604</v>
      </c>
      <c r="N32" s="246">
        <v>4263</v>
      </c>
      <c r="O32" s="246">
        <v>6887</v>
      </c>
      <c r="P32" s="246">
        <v>4308</v>
      </c>
      <c r="Q32" s="246">
        <v>2094</v>
      </c>
      <c r="R32" s="246">
        <v>1332</v>
      </c>
      <c r="S32" s="246">
        <v>2061</v>
      </c>
      <c r="T32" s="246">
        <v>5083</v>
      </c>
      <c r="U32" s="246">
        <v>8663</v>
      </c>
      <c r="V32" s="246">
        <v>9318</v>
      </c>
      <c r="W32" s="246">
        <v>57650</v>
      </c>
      <c r="X32" s="246">
        <v>51519</v>
      </c>
      <c r="Y32" s="246">
        <v>2249</v>
      </c>
      <c r="Z32" s="246">
        <v>11001</v>
      </c>
      <c r="AA32" s="246">
        <v>101922</v>
      </c>
      <c r="AB32" s="246">
        <v>22875</v>
      </c>
      <c r="AC32" s="246">
        <v>8221</v>
      </c>
      <c r="AD32" s="246">
        <v>279221</v>
      </c>
      <c r="AE32" s="246">
        <v>32784</v>
      </c>
      <c r="AF32" s="246">
        <v>22754</v>
      </c>
      <c r="AG32" s="246">
        <v>43459</v>
      </c>
      <c r="AH32" s="246">
        <v>30930</v>
      </c>
      <c r="AI32" s="246">
        <v>3385</v>
      </c>
      <c r="AJ32" s="246">
        <v>48852</v>
      </c>
      <c r="AK32" s="246">
        <v>54859</v>
      </c>
      <c r="AL32" s="246">
        <v>2016</v>
      </c>
      <c r="AM32" s="247">
        <v>11593</v>
      </c>
      <c r="AN32" s="248">
        <v>897739</v>
      </c>
      <c r="AO32" s="245">
        <v>10530</v>
      </c>
      <c r="AP32" s="246">
        <v>625560</v>
      </c>
      <c r="AQ32" s="246">
        <v>1370</v>
      </c>
      <c r="AR32" s="246">
        <v>1345</v>
      </c>
      <c r="AS32" s="246">
        <v>11569</v>
      </c>
      <c r="AT32" s="246">
        <v>1108</v>
      </c>
      <c r="AU32" s="248">
        <v>651482</v>
      </c>
      <c r="AV32" s="248">
        <v>1549221</v>
      </c>
      <c r="AW32" s="248">
        <v>937490</v>
      </c>
      <c r="AX32" s="248">
        <v>285866</v>
      </c>
      <c r="AY32" s="248">
        <v>1223356</v>
      </c>
      <c r="AZ32" s="247">
        <v>1874838</v>
      </c>
      <c r="BA32" s="248">
        <v>2772577</v>
      </c>
      <c r="BB32" s="248">
        <v>-512262</v>
      </c>
      <c r="BC32" s="248">
        <v>-184444</v>
      </c>
      <c r="BD32" s="248">
        <v>-696706</v>
      </c>
      <c r="BE32" s="247">
        <v>1178132</v>
      </c>
      <c r="BF32" s="247">
        <v>2075871</v>
      </c>
      <c r="BG32" s="363" t="s">
        <v>119</v>
      </c>
      <c r="BH32" s="227"/>
      <c r="BI32" s="244">
        <f t="shared" si="0"/>
        <v>0.44971375936680436</v>
      </c>
      <c r="BJ32" s="244">
        <f t="shared" si="1"/>
        <v>0.55028624063319564</v>
      </c>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row>
    <row r="33" spans="1:168" ht="20.100000000000001" customHeight="1" x14ac:dyDescent="0.15">
      <c r="A33" s="197" t="s">
        <v>375</v>
      </c>
      <c r="B33" s="198" t="s">
        <v>82</v>
      </c>
      <c r="C33" s="245">
        <v>178</v>
      </c>
      <c r="D33" s="246">
        <v>0</v>
      </c>
      <c r="E33" s="246">
        <v>2715</v>
      </c>
      <c r="F33" s="246">
        <v>56</v>
      </c>
      <c r="G33" s="246">
        <v>701</v>
      </c>
      <c r="H33" s="246">
        <v>1228</v>
      </c>
      <c r="I33" s="246">
        <v>854</v>
      </c>
      <c r="J33" s="246">
        <v>782</v>
      </c>
      <c r="K33" s="246">
        <v>361</v>
      </c>
      <c r="L33" s="246">
        <v>196</v>
      </c>
      <c r="M33" s="246">
        <v>284</v>
      </c>
      <c r="N33" s="246">
        <v>1003</v>
      </c>
      <c r="O33" s="246">
        <v>1744</v>
      </c>
      <c r="P33" s="246">
        <v>3041</v>
      </c>
      <c r="Q33" s="246">
        <v>732</v>
      </c>
      <c r="R33" s="246">
        <v>805</v>
      </c>
      <c r="S33" s="246">
        <v>1655</v>
      </c>
      <c r="T33" s="246">
        <v>4532</v>
      </c>
      <c r="U33" s="246">
        <v>1867</v>
      </c>
      <c r="V33" s="246">
        <v>506</v>
      </c>
      <c r="W33" s="246">
        <v>10919</v>
      </c>
      <c r="X33" s="246">
        <v>12261</v>
      </c>
      <c r="Y33" s="246">
        <v>4462</v>
      </c>
      <c r="Z33" s="246">
        <v>1735</v>
      </c>
      <c r="AA33" s="246">
        <v>85048</v>
      </c>
      <c r="AB33" s="246">
        <v>38195</v>
      </c>
      <c r="AC33" s="246">
        <v>10922</v>
      </c>
      <c r="AD33" s="246">
        <v>18560</v>
      </c>
      <c r="AE33" s="246">
        <v>194134</v>
      </c>
      <c r="AF33" s="246">
        <v>20669</v>
      </c>
      <c r="AG33" s="246">
        <v>66588</v>
      </c>
      <c r="AH33" s="246">
        <v>30427</v>
      </c>
      <c r="AI33" s="246">
        <v>5880</v>
      </c>
      <c r="AJ33" s="246">
        <v>133111</v>
      </c>
      <c r="AK33" s="246">
        <v>31818</v>
      </c>
      <c r="AL33" s="246">
        <v>0</v>
      </c>
      <c r="AM33" s="247">
        <v>9262</v>
      </c>
      <c r="AN33" s="248">
        <v>697231</v>
      </c>
      <c r="AO33" s="245">
        <v>4572</v>
      </c>
      <c r="AP33" s="246">
        <v>400595</v>
      </c>
      <c r="AQ33" s="246">
        <v>157</v>
      </c>
      <c r="AR33" s="246">
        <v>34610</v>
      </c>
      <c r="AS33" s="246">
        <v>251541</v>
      </c>
      <c r="AT33" s="246">
        <v>-872</v>
      </c>
      <c r="AU33" s="248">
        <v>690603</v>
      </c>
      <c r="AV33" s="248">
        <v>1387834</v>
      </c>
      <c r="AW33" s="248">
        <v>723192</v>
      </c>
      <c r="AX33" s="248">
        <v>16552</v>
      </c>
      <c r="AY33" s="248">
        <v>739744</v>
      </c>
      <c r="AZ33" s="247">
        <v>1430347</v>
      </c>
      <c r="BA33" s="248">
        <v>2127578</v>
      </c>
      <c r="BB33" s="248">
        <v>-584368</v>
      </c>
      <c r="BC33" s="248">
        <v>-58255</v>
      </c>
      <c r="BD33" s="248">
        <v>-642623</v>
      </c>
      <c r="BE33" s="247">
        <v>787724</v>
      </c>
      <c r="BF33" s="247">
        <v>1484955</v>
      </c>
      <c r="BG33" s="363" t="s">
        <v>375</v>
      </c>
      <c r="BH33" s="227"/>
      <c r="BI33" s="244">
        <f t="shared" si="0"/>
        <v>0.46304024832941115</v>
      </c>
      <c r="BJ33" s="244">
        <f t="shared" si="1"/>
        <v>0.53695975167058885</v>
      </c>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row>
    <row r="34" spans="1:168" ht="20.100000000000001" customHeight="1" x14ac:dyDescent="0.15">
      <c r="A34" s="197" t="s">
        <v>376</v>
      </c>
      <c r="B34" s="198" t="s">
        <v>7</v>
      </c>
      <c r="C34" s="245">
        <v>0</v>
      </c>
      <c r="D34" s="246">
        <v>0</v>
      </c>
      <c r="E34" s="246">
        <v>0</v>
      </c>
      <c r="F34" s="246">
        <v>0</v>
      </c>
      <c r="G34" s="246">
        <v>0</v>
      </c>
      <c r="H34" s="246">
        <v>0</v>
      </c>
      <c r="I34" s="246">
        <v>0</v>
      </c>
      <c r="J34" s="246">
        <v>0</v>
      </c>
      <c r="K34" s="246">
        <v>0</v>
      </c>
      <c r="L34" s="246">
        <v>0</v>
      </c>
      <c r="M34" s="246">
        <v>0</v>
      </c>
      <c r="N34" s="246">
        <v>0</v>
      </c>
      <c r="O34" s="246">
        <v>0</v>
      </c>
      <c r="P34" s="246">
        <v>0</v>
      </c>
      <c r="Q34" s="246">
        <v>0</v>
      </c>
      <c r="R34" s="246">
        <v>0</v>
      </c>
      <c r="S34" s="246">
        <v>0</v>
      </c>
      <c r="T34" s="246">
        <v>0</v>
      </c>
      <c r="U34" s="246">
        <v>0</v>
      </c>
      <c r="V34" s="246">
        <v>0</v>
      </c>
      <c r="W34" s="246">
        <v>0</v>
      </c>
      <c r="X34" s="246">
        <v>0</v>
      </c>
      <c r="Y34" s="246">
        <v>0</v>
      </c>
      <c r="Z34" s="246">
        <v>0</v>
      </c>
      <c r="AA34" s="246">
        <v>0</v>
      </c>
      <c r="AB34" s="246">
        <v>0</v>
      </c>
      <c r="AC34" s="246">
        <v>0</v>
      </c>
      <c r="AD34" s="246">
        <v>0</v>
      </c>
      <c r="AE34" s="246">
        <v>0</v>
      </c>
      <c r="AF34" s="246">
        <v>0</v>
      </c>
      <c r="AG34" s="246">
        <v>0</v>
      </c>
      <c r="AH34" s="246">
        <v>0</v>
      </c>
      <c r="AI34" s="246">
        <v>0</v>
      </c>
      <c r="AJ34" s="246">
        <v>0</v>
      </c>
      <c r="AK34" s="246">
        <v>0</v>
      </c>
      <c r="AL34" s="246">
        <v>0</v>
      </c>
      <c r="AM34" s="247">
        <v>30237</v>
      </c>
      <c r="AN34" s="248">
        <v>30237</v>
      </c>
      <c r="AO34" s="245">
        <v>0</v>
      </c>
      <c r="AP34" s="246">
        <v>46239</v>
      </c>
      <c r="AQ34" s="246">
        <v>639959</v>
      </c>
      <c r="AR34" s="246">
        <v>0</v>
      </c>
      <c r="AS34" s="246">
        <v>0</v>
      </c>
      <c r="AT34" s="246">
        <v>0</v>
      </c>
      <c r="AU34" s="248">
        <v>686198</v>
      </c>
      <c r="AV34" s="248">
        <v>716435</v>
      </c>
      <c r="AW34" s="248">
        <v>0</v>
      </c>
      <c r="AX34" s="248">
        <v>0</v>
      </c>
      <c r="AY34" s="248">
        <v>0</v>
      </c>
      <c r="AZ34" s="247">
        <v>686198</v>
      </c>
      <c r="BA34" s="248">
        <v>716435</v>
      </c>
      <c r="BB34" s="248">
        <v>0</v>
      </c>
      <c r="BC34" s="248">
        <v>0</v>
      </c>
      <c r="BD34" s="248">
        <v>0</v>
      </c>
      <c r="BE34" s="247">
        <v>686198</v>
      </c>
      <c r="BF34" s="247">
        <v>716435</v>
      </c>
      <c r="BG34" s="363" t="s">
        <v>376</v>
      </c>
      <c r="BH34" s="227"/>
      <c r="BI34" s="244">
        <f t="shared" si="0"/>
        <v>0</v>
      </c>
      <c r="BJ34" s="244">
        <f t="shared" si="1"/>
        <v>1</v>
      </c>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row>
    <row r="35" spans="1:168" ht="20.100000000000001" customHeight="1" x14ac:dyDescent="0.15">
      <c r="A35" s="197" t="s">
        <v>378</v>
      </c>
      <c r="B35" s="198" t="s">
        <v>83</v>
      </c>
      <c r="C35" s="245">
        <v>12</v>
      </c>
      <c r="D35" s="246">
        <v>0</v>
      </c>
      <c r="E35" s="246">
        <v>146</v>
      </c>
      <c r="F35" s="246">
        <v>0</v>
      </c>
      <c r="G35" s="246">
        <v>3</v>
      </c>
      <c r="H35" s="246">
        <v>61</v>
      </c>
      <c r="I35" s="246">
        <v>9</v>
      </c>
      <c r="J35" s="246">
        <v>14</v>
      </c>
      <c r="K35" s="246">
        <v>12</v>
      </c>
      <c r="L35" s="246">
        <v>2</v>
      </c>
      <c r="M35" s="246">
        <v>0</v>
      </c>
      <c r="N35" s="246">
        <v>44</v>
      </c>
      <c r="O35" s="246">
        <v>77</v>
      </c>
      <c r="P35" s="246">
        <v>93</v>
      </c>
      <c r="Q35" s="246">
        <v>28</v>
      </c>
      <c r="R35" s="246">
        <v>103</v>
      </c>
      <c r="S35" s="246">
        <v>110</v>
      </c>
      <c r="T35" s="246">
        <v>519</v>
      </c>
      <c r="U35" s="246">
        <v>172</v>
      </c>
      <c r="V35" s="246">
        <v>3</v>
      </c>
      <c r="W35" s="246">
        <v>212</v>
      </c>
      <c r="X35" s="246">
        <v>559</v>
      </c>
      <c r="Y35" s="246">
        <v>10</v>
      </c>
      <c r="Z35" s="246">
        <v>26</v>
      </c>
      <c r="AA35" s="246">
        <v>489</v>
      </c>
      <c r="AB35" s="246">
        <v>123</v>
      </c>
      <c r="AC35" s="246">
        <v>3</v>
      </c>
      <c r="AD35" s="246">
        <v>6276</v>
      </c>
      <c r="AE35" s="246">
        <v>5456</v>
      </c>
      <c r="AF35" s="246">
        <v>48</v>
      </c>
      <c r="AG35" s="246">
        <v>1</v>
      </c>
      <c r="AH35" s="246">
        <v>206</v>
      </c>
      <c r="AI35" s="246">
        <v>0</v>
      </c>
      <c r="AJ35" s="246">
        <v>1959</v>
      </c>
      <c r="AK35" s="246">
        <v>709</v>
      </c>
      <c r="AL35" s="246">
        <v>0</v>
      </c>
      <c r="AM35" s="247">
        <v>19</v>
      </c>
      <c r="AN35" s="248">
        <v>17504</v>
      </c>
      <c r="AO35" s="245">
        <v>0</v>
      </c>
      <c r="AP35" s="246">
        <v>334185</v>
      </c>
      <c r="AQ35" s="246">
        <v>429570</v>
      </c>
      <c r="AR35" s="246">
        <v>91530</v>
      </c>
      <c r="AS35" s="246">
        <v>323159</v>
      </c>
      <c r="AT35" s="246">
        <v>0</v>
      </c>
      <c r="AU35" s="248">
        <v>1178444</v>
      </c>
      <c r="AV35" s="248">
        <v>1195948</v>
      </c>
      <c r="AW35" s="248">
        <v>663507</v>
      </c>
      <c r="AX35" s="248">
        <v>43855</v>
      </c>
      <c r="AY35" s="248">
        <v>707362</v>
      </c>
      <c r="AZ35" s="247">
        <v>1885806</v>
      </c>
      <c r="BA35" s="248">
        <v>1903310</v>
      </c>
      <c r="BB35" s="248">
        <v>-257215</v>
      </c>
      <c r="BC35" s="248">
        <v>-27746</v>
      </c>
      <c r="BD35" s="248">
        <v>-284961</v>
      </c>
      <c r="BE35" s="247">
        <v>1600845</v>
      </c>
      <c r="BF35" s="247">
        <v>1618349</v>
      </c>
      <c r="BG35" s="363" t="s">
        <v>378</v>
      </c>
      <c r="BH35" s="227"/>
      <c r="BI35" s="244">
        <f t="shared" si="0"/>
        <v>0.23827206534063353</v>
      </c>
      <c r="BJ35" s="244">
        <f t="shared" si="1"/>
        <v>0.7617279346593665</v>
      </c>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row>
    <row r="36" spans="1:168" ht="20.100000000000001" customHeight="1" x14ac:dyDescent="0.15">
      <c r="A36" s="197" t="s">
        <v>380</v>
      </c>
      <c r="B36" s="198" t="s">
        <v>381</v>
      </c>
      <c r="C36" s="245">
        <v>150</v>
      </c>
      <c r="D36" s="246">
        <v>0</v>
      </c>
      <c r="E36" s="246">
        <v>0</v>
      </c>
      <c r="F36" s="246">
        <v>0</v>
      </c>
      <c r="G36" s="246">
        <v>0</v>
      </c>
      <c r="H36" s="246">
        <v>1</v>
      </c>
      <c r="I36" s="246">
        <v>0</v>
      </c>
      <c r="J36" s="246">
        <v>0</v>
      </c>
      <c r="K36" s="246">
        <v>0</v>
      </c>
      <c r="L36" s="246">
        <v>0</v>
      </c>
      <c r="M36" s="246">
        <v>0</v>
      </c>
      <c r="N36" s="246">
        <v>0</v>
      </c>
      <c r="O36" s="246">
        <v>0</v>
      </c>
      <c r="P36" s="246">
        <v>0</v>
      </c>
      <c r="Q36" s="246">
        <v>0</v>
      </c>
      <c r="R36" s="246">
        <v>0</v>
      </c>
      <c r="S36" s="246">
        <v>0</v>
      </c>
      <c r="T36" s="246">
        <v>0</v>
      </c>
      <c r="U36" s="246">
        <v>0</v>
      </c>
      <c r="V36" s="246">
        <v>1</v>
      </c>
      <c r="W36" s="246">
        <v>0</v>
      </c>
      <c r="X36" s="246">
        <v>2</v>
      </c>
      <c r="Y36" s="246">
        <v>29</v>
      </c>
      <c r="Z36" s="246">
        <v>0</v>
      </c>
      <c r="AA36" s="246">
        <v>61</v>
      </c>
      <c r="AB36" s="246">
        <v>92</v>
      </c>
      <c r="AC36" s="246">
        <v>19</v>
      </c>
      <c r="AD36" s="246">
        <v>2259</v>
      </c>
      <c r="AE36" s="246">
        <v>710</v>
      </c>
      <c r="AF36" s="246">
        <v>16</v>
      </c>
      <c r="AG36" s="246">
        <v>52</v>
      </c>
      <c r="AH36" s="246">
        <v>28233</v>
      </c>
      <c r="AI36" s="246">
        <v>1</v>
      </c>
      <c r="AJ36" s="246">
        <v>186</v>
      </c>
      <c r="AK36" s="246">
        <v>134</v>
      </c>
      <c r="AL36" s="246">
        <v>0</v>
      </c>
      <c r="AM36" s="247">
        <v>299</v>
      </c>
      <c r="AN36" s="248">
        <v>32245</v>
      </c>
      <c r="AO36" s="245">
        <v>20274</v>
      </c>
      <c r="AP36" s="246">
        <v>499540</v>
      </c>
      <c r="AQ36" s="246">
        <v>1352511</v>
      </c>
      <c r="AR36" s="246">
        <v>0</v>
      </c>
      <c r="AS36" s="246">
        <v>0</v>
      </c>
      <c r="AT36" s="246">
        <v>0</v>
      </c>
      <c r="AU36" s="248">
        <v>1872325</v>
      </c>
      <c r="AV36" s="248">
        <v>1904570</v>
      </c>
      <c r="AW36" s="248">
        <v>166220</v>
      </c>
      <c r="AX36" s="248">
        <v>6</v>
      </c>
      <c r="AY36" s="248">
        <v>166226</v>
      </c>
      <c r="AZ36" s="247">
        <v>2038551</v>
      </c>
      <c r="BA36" s="248">
        <v>2070796</v>
      </c>
      <c r="BB36" s="248">
        <v>-214949</v>
      </c>
      <c r="BC36" s="248">
        <v>-100</v>
      </c>
      <c r="BD36" s="248">
        <v>-215049</v>
      </c>
      <c r="BE36" s="247">
        <v>1823502</v>
      </c>
      <c r="BF36" s="247">
        <v>1855747</v>
      </c>
      <c r="BG36" s="363" t="s">
        <v>380</v>
      </c>
      <c r="BH36" s="227"/>
      <c r="BI36" s="244">
        <f t="shared" si="0"/>
        <v>0.11291210089416509</v>
      </c>
      <c r="BJ36" s="244">
        <f t="shared" si="1"/>
        <v>0.88708789910583485</v>
      </c>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row>
    <row r="37" spans="1:168" ht="20.100000000000001" customHeight="1" x14ac:dyDescent="0.15">
      <c r="A37" s="197" t="s">
        <v>382</v>
      </c>
      <c r="B37" s="198" t="s">
        <v>658</v>
      </c>
      <c r="C37" s="245">
        <v>51</v>
      </c>
      <c r="D37" s="246">
        <v>0</v>
      </c>
      <c r="E37" s="246">
        <v>451</v>
      </c>
      <c r="F37" s="246">
        <v>7</v>
      </c>
      <c r="G37" s="246">
        <v>93</v>
      </c>
      <c r="H37" s="246">
        <v>200</v>
      </c>
      <c r="I37" s="246">
        <v>168</v>
      </c>
      <c r="J37" s="246">
        <v>42</v>
      </c>
      <c r="K37" s="246">
        <v>92</v>
      </c>
      <c r="L37" s="246">
        <v>34</v>
      </c>
      <c r="M37" s="246">
        <v>54</v>
      </c>
      <c r="N37" s="246">
        <v>100</v>
      </c>
      <c r="O37" s="246">
        <v>355</v>
      </c>
      <c r="P37" s="246">
        <v>481</v>
      </c>
      <c r="Q37" s="246">
        <v>81</v>
      </c>
      <c r="R37" s="246">
        <v>53</v>
      </c>
      <c r="S37" s="246">
        <v>89</v>
      </c>
      <c r="T37" s="246">
        <v>147</v>
      </c>
      <c r="U37" s="246">
        <v>144</v>
      </c>
      <c r="V37" s="246">
        <v>61</v>
      </c>
      <c r="W37" s="246">
        <v>1210</v>
      </c>
      <c r="X37" s="246">
        <v>1905</v>
      </c>
      <c r="Y37" s="246">
        <v>896</v>
      </c>
      <c r="Z37" s="246">
        <v>349</v>
      </c>
      <c r="AA37" s="246">
        <v>1443</v>
      </c>
      <c r="AB37" s="246">
        <v>2295</v>
      </c>
      <c r="AC37" s="246">
        <v>1017</v>
      </c>
      <c r="AD37" s="246">
        <v>2737</v>
      </c>
      <c r="AE37" s="246">
        <v>1555</v>
      </c>
      <c r="AF37" s="246">
        <v>1</v>
      </c>
      <c r="AG37" s="246">
        <v>4497</v>
      </c>
      <c r="AH37" s="246">
        <v>1800</v>
      </c>
      <c r="AI37" s="246">
        <v>0</v>
      </c>
      <c r="AJ37" s="246">
        <v>5794</v>
      </c>
      <c r="AK37" s="246">
        <v>4122</v>
      </c>
      <c r="AL37" s="246">
        <v>0</v>
      </c>
      <c r="AM37" s="247">
        <v>591</v>
      </c>
      <c r="AN37" s="248">
        <v>32915</v>
      </c>
      <c r="AO37" s="245">
        <v>0</v>
      </c>
      <c r="AP37" s="246">
        <v>74533</v>
      </c>
      <c r="AQ37" s="246">
        <v>0</v>
      </c>
      <c r="AR37" s="246">
        <v>0</v>
      </c>
      <c r="AS37" s="246">
        <v>0</v>
      </c>
      <c r="AT37" s="246">
        <v>0</v>
      </c>
      <c r="AU37" s="248">
        <v>74533</v>
      </c>
      <c r="AV37" s="248">
        <v>107448</v>
      </c>
      <c r="AW37" s="248">
        <v>14498</v>
      </c>
      <c r="AX37" s="248">
        <v>459</v>
      </c>
      <c r="AY37" s="248">
        <v>14957</v>
      </c>
      <c r="AZ37" s="247">
        <v>89490</v>
      </c>
      <c r="BA37" s="248">
        <v>122405</v>
      </c>
      <c r="BB37" s="248">
        <v>-28402</v>
      </c>
      <c r="BC37" s="248">
        <v>-3453</v>
      </c>
      <c r="BD37" s="248">
        <v>-31855</v>
      </c>
      <c r="BE37" s="247">
        <v>57635</v>
      </c>
      <c r="BF37" s="247">
        <v>90550</v>
      </c>
      <c r="BG37" s="363" t="s">
        <v>382</v>
      </c>
      <c r="BH37" s="227"/>
      <c r="BI37" s="244">
        <f t="shared" si="0"/>
        <v>0.29646898965080781</v>
      </c>
      <c r="BJ37" s="244">
        <f t="shared" si="1"/>
        <v>0.70353101034919219</v>
      </c>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row>
    <row r="38" spans="1:168" ht="20.100000000000001" customHeight="1" x14ac:dyDescent="0.15">
      <c r="A38" s="197" t="s">
        <v>384</v>
      </c>
      <c r="B38" s="198" t="s">
        <v>84</v>
      </c>
      <c r="C38" s="245">
        <v>774</v>
      </c>
      <c r="D38" s="246">
        <v>2</v>
      </c>
      <c r="E38" s="246">
        <v>20423</v>
      </c>
      <c r="F38" s="246">
        <v>417</v>
      </c>
      <c r="G38" s="246">
        <v>2366</v>
      </c>
      <c r="H38" s="246">
        <v>7518</v>
      </c>
      <c r="I38" s="246">
        <v>5101</v>
      </c>
      <c r="J38" s="246">
        <v>4370</v>
      </c>
      <c r="K38" s="246">
        <v>3878</v>
      </c>
      <c r="L38" s="246">
        <v>616</v>
      </c>
      <c r="M38" s="246">
        <v>1330</v>
      </c>
      <c r="N38" s="246">
        <v>4214</v>
      </c>
      <c r="O38" s="246">
        <v>9036</v>
      </c>
      <c r="P38" s="246">
        <v>8259</v>
      </c>
      <c r="Q38" s="246">
        <v>3015</v>
      </c>
      <c r="R38" s="246">
        <v>3546</v>
      </c>
      <c r="S38" s="246">
        <v>4413</v>
      </c>
      <c r="T38" s="246">
        <v>8734</v>
      </c>
      <c r="U38" s="246">
        <v>14100</v>
      </c>
      <c r="V38" s="246">
        <v>3348</v>
      </c>
      <c r="W38" s="246">
        <v>115396</v>
      </c>
      <c r="X38" s="246">
        <v>59090</v>
      </c>
      <c r="Y38" s="246">
        <v>15400</v>
      </c>
      <c r="Z38" s="246">
        <v>10817</v>
      </c>
      <c r="AA38" s="246">
        <v>200385</v>
      </c>
      <c r="AB38" s="246">
        <v>73725</v>
      </c>
      <c r="AC38" s="246">
        <v>77728</v>
      </c>
      <c r="AD38" s="246">
        <v>158732</v>
      </c>
      <c r="AE38" s="246">
        <v>221079</v>
      </c>
      <c r="AF38" s="246">
        <v>63245</v>
      </c>
      <c r="AG38" s="246">
        <v>129489</v>
      </c>
      <c r="AH38" s="246">
        <v>91034</v>
      </c>
      <c r="AI38" s="246">
        <v>6399</v>
      </c>
      <c r="AJ38" s="246">
        <v>544796</v>
      </c>
      <c r="AK38" s="246">
        <v>57000</v>
      </c>
      <c r="AL38" s="246">
        <v>0</v>
      </c>
      <c r="AM38" s="247">
        <v>4896</v>
      </c>
      <c r="AN38" s="248">
        <v>1934671</v>
      </c>
      <c r="AO38" s="245">
        <v>2038</v>
      </c>
      <c r="AP38" s="246">
        <v>111983</v>
      </c>
      <c r="AQ38" s="246">
        <v>0</v>
      </c>
      <c r="AR38" s="246">
        <v>56332</v>
      </c>
      <c r="AS38" s="246">
        <v>187394</v>
      </c>
      <c r="AT38" s="246">
        <v>0</v>
      </c>
      <c r="AU38" s="248">
        <v>357747</v>
      </c>
      <c r="AV38" s="248">
        <v>2292418</v>
      </c>
      <c r="AW38" s="248">
        <v>1833661</v>
      </c>
      <c r="AX38" s="248">
        <v>146508</v>
      </c>
      <c r="AY38" s="248">
        <v>1980169</v>
      </c>
      <c r="AZ38" s="247">
        <v>2337916</v>
      </c>
      <c r="BA38" s="248">
        <v>4272587</v>
      </c>
      <c r="BB38" s="248">
        <v>-825073</v>
      </c>
      <c r="BC38" s="248">
        <v>-109908</v>
      </c>
      <c r="BD38" s="248">
        <v>-934981</v>
      </c>
      <c r="BE38" s="247">
        <v>1402935</v>
      </c>
      <c r="BF38" s="247">
        <v>3337606</v>
      </c>
      <c r="BG38" s="363" t="s">
        <v>384</v>
      </c>
      <c r="BH38" s="227"/>
      <c r="BI38" s="244">
        <f t="shared" si="0"/>
        <v>0.40785799099466152</v>
      </c>
      <c r="BJ38" s="244">
        <f t="shared" si="1"/>
        <v>0.59214200900533842</v>
      </c>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row>
    <row r="39" spans="1:168" ht="20.100000000000001" customHeight="1" x14ac:dyDescent="0.15">
      <c r="A39" s="197" t="s">
        <v>385</v>
      </c>
      <c r="B39" s="198" t="s">
        <v>85</v>
      </c>
      <c r="C39" s="245">
        <v>25</v>
      </c>
      <c r="D39" s="246">
        <v>0</v>
      </c>
      <c r="E39" s="246">
        <v>70</v>
      </c>
      <c r="F39" s="246">
        <v>0</v>
      </c>
      <c r="G39" s="246">
        <v>6</v>
      </c>
      <c r="H39" s="246">
        <v>6</v>
      </c>
      <c r="I39" s="246">
        <v>18</v>
      </c>
      <c r="J39" s="246">
        <v>10</v>
      </c>
      <c r="K39" s="246">
        <v>5</v>
      </c>
      <c r="L39" s="246">
        <v>2</v>
      </c>
      <c r="M39" s="246">
        <v>11</v>
      </c>
      <c r="N39" s="246">
        <v>13</v>
      </c>
      <c r="O39" s="246">
        <v>29</v>
      </c>
      <c r="P39" s="246">
        <v>28</v>
      </c>
      <c r="Q39" s="246">
        <v>5</v>
      </c>
      <c r="R39" s="246">
        <v>14</v>
      </c>
      <c r="S39" s="246">
        <v>11</v>
      </c>
      <c r="T39" s="246">
        <v>20</v>
      </c>
      <c r="U39" s="246">
        <v>90</v>
      </c>
      <c r="V39" s="246">
        <v>18</v>
      </c>
      <c r="W39" s="246">
        <v>317</v>
      </c>
      <c r="X39" s="246">
        <v>86</v>
      </c>
      <c r="Y39" s="246">
        <v>31</v>
      </c>
      <c r="Z39" s="246">
        <v>9</v>
      </c>
      <c r="AA39" s="246">
        <v>1647</v>
      </c>
      <c r="AB39" s="246">
        <v>140</v>
      </c>
      <c r="AC39" s="246">
        <v>1565</v>
      </c>
      <c r="AD39" s="246">
        <v>3026</v>
      </c>
      <c r="AE39" s="246">
        <v>10134</v>
      </c>
      <c r="AF39" s="246">
        <v>299</v>
      </c>
      <c r="AG39" s="246">
        <v>4603</v>
      </c>
      <c r="AH39" s="246">
        <v>21133</v>
      </c>
      <c r="AI39" s="246">
        <v>233</v>
      </c>
      <c r="AJ39" s="246">
        <v>3577</v>
      </c>
      <c r="AK39" s="246">
        <v>21416</v>
      </c>
      <c r="AL39" s="246">
        <v>0</v>
      </c>
      <c r="AM39" s="247">
        <v>204</v>
      </c>
      <c r="AN39" s="248">
        <v>68801</v>
      </c>
      <c r="AO39" s="245">
        <v>258227</v>
      </c>
      <c r="AP39" s="246">
        <v>1510244</v>
      </c>
      <c r="AQ39" s="246">
        <v>0</v>
      </c>
      <c r="AR39" s="246">
        <v>0</v>
      </c>
      <c r="AS39" s="246">
        <v>0</v>
      </c>
      <c r="AT39" s="246">
        <v>0</v>
      </c>
      <c r="AU39" s="248">
        <v>1768471</v>
      </c>
      <c r="AV39" s="248">
        <v>1837272</v>
      </c>
      <c r="AW39" s="248">
        <v>505744</v>
      </c>
      <c r="AX39" s="248">
        <v>21881</v>
      </c>
      <c r="AY39" s="248">
        <v>527625</v>
      </c>
      <c r="AZ39" s="247">
        <v>2296096</v>
      </c>
      <c r="BA39" s="248">
        <v>2364897</v>
      </c>
      <c r="BB39" s="248">
        <v>-796384</v>
      </c>
      <c r="BC39" s="248">
        <v>-40561</v>
      </c>
      <c r="BD39" s="248">
        <v>-836945</v>
      </c>
      <c r="BE39" s="247">
        <v>1459151</v>
      </c>
      <c r="BF39" s="247">
        <v>1527952</v>
      </c>
      <c r="BG39" s="363" t="s">
        <v>385</v>
      </c>
      <c r="BH39" s="227"/>
      <c r="BI39" s="244">
        <f t="shared" si="0"/>
        <v>0.45553679585820717</v>
      </c>
      <c r="BJ39" s="244">
        <f t="shared" si="1"/>
        <v>0.54446320414179283</v>
      </c>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227"/>
      <c r="EJ39" s="227"/>
      <c r="EK39" s="227"/>
      <c r="EL39" s="227"/>
      <c r="EM39" s="227"/>
      <c r="EN39" s="227"/>
      <c r="EO39" s="227"/>
      <c r="EP39" s="227"/>
      <c r="EQ39" s="227"/>
      <c r="ER39" s="227"/>
      <c r="ES39" s="227"/>
      <c r="ET39" s="227"/>
      <c r="EU39" s="227"/>
      <c r="EV39" s="227"/>
      <c r="EW39" s="227"/>
      <c r="EX39" s="227"/>
      <c r="EY39" s="227"/>
      <c r="EZ39" s="227"/>
      <c r="FA39" s="227"/>
      <c r="FB39" s="227"/>
      <c r="FC39" s="227"/>
      <c r="FD39" s="227"/>
      <c r="FE39" s="227"/>
      <c r="FF39" s="227"/>
      <c r="FG39" s="227"/>
      <c r="FH39" s="227"/>
      <c r="FI39" s="227"/>
      <c r="FJ39" s="227"/>
      <c r="FK39" s="227"/>
      <c r="FL39" s="227"/>
    </row>
    <row r="40" spans="1:168" ht="20.100000000000001" customHeight="1" x14ac:dyDescent="0.15">
      <c r="A40" s="197" t="s">
        <v>386</v>
      </c>
      <c r="B40" s="198" t="s">
        <v>9</v>
      </c>
      <c r="C40" s="245">
        <v>57</v>
      </c>
      <c r="D40" s="246">
        <v>0</v>
      </c>
      <c r="E40" s="246">
        <v>461</v>
      </c>
      <c r="F40" s="246">
        <v>11</v>
      </c>
      <c r="G40" s="246">
        <v>101</v>
      </c>
      <c r="H40" s="246">
        <v>89</v>
      </c>
      <c r="I40" s="246">
        <v>22</v>
      </c>
      <c r="J40" s="246">
        <v>22</v>
      </c>
      <c r="K40" s="246">
        <v>82</v>
      </c>
      <c r="L40" s="246">
        <v>18</v>
      </c>
      <c r="M40" s="246">
        <v>43</v>
      </c>
      <c r="N40" s="246">
        <v>49</v>
      </c>
      <c r="O40" s="246">
        <v>161</v>
      </c>
      <c r="P40" s="246">
        <v>214</v>
      </c>
      <c r="Q40" s="246">
        <v>55</v>
      </c>
      <c r="R40" s="246">
        <v>92</v>
      </c>
      <c r="S40" s="246">
        <v>83</v>
      </c>
      <c r="T40" s="246">
        <v>232</v>
      </c>
      <c r="U40" s="246">
        <v>392</v>
      </c>
      <c r="V40" s="246">
        <v>79</v>
      </c>
      <c r="W40" s="246">
        <v>1046</v>
      </c>
      <c r="X40" s="246">
        <v>54</v>
      </c>
      <c r="Y40" s="246">
        <v>106</v>
      </c>
      <c r="Z40" s="246">
        <v>580</v>
      </c>
      <c r="AA40" s="246">
        <v>4662</v>
      </c>
      <c r="AB40" s="246">
        <v>2079</v>
      </c>
      <c r="AC40" s="246">
        <v>948</v>
      </c>
      <c r="AD40" s="246">
        <v>3322</v>
      </c>
      <c r="AE40" s="246">
        <v>2166</v>
      </c>
      <c r="AF40" s="246">
        <v>2256</v>
      </c>
      <c r="AG40" s="246">
        <v>7379</v>
      </c>
      <c r="AH40" s="246">
        <v>4435</v>
      </c>
      <c r="AI40" s="246">
        <v>422</v>
      </c>
      <c r="AJ40" s="246">
        <v>5028</v>
      </c>
      <c r="AK40" s="246">
        <v>2944</v>
      </c>
      <c r="AL40" s="246">
        <v>0</v>
      </c>
      <c r="AM40" s="247">
        <v>25</v>
      </c>
      <c r="AN40" s="248">
        <v>39715</v>
      </c>
      <c r="AO40" s="245">
        <v>0</v>
      </c>
      <c r="AP40" s="246">
        <v>0</v>
      </c>
      <c r="AQ40" s="246">
        <v>0</v>
      </c>
      <c r="AR40" s="246">
        <v>0</v>
      </c>
      <c r="AS40" s="246">
        <v>0</v>
      </c>
      <c r="AT40" s="246">
        <v>0</v>
      </c>
      <c r="AU40" s="248">
        <v>0</v>
      </c>
      <c r="AV40" s="248">
        <v>39715</v>
      </c>
      <c r="AW40" s="248">
        <v>0</v>
      </c>
      <c r="AX40" s="248">
        <v>0</v>
      </c>
      <c r="AY40" s="248">
        <v>0</v>
      </c>
      <c r="AZ40" s="247">
        <v>0</v>
      </c>
      <c r="BA40" s="248">
        <v>39715</v>
      </c>
      <c r="BB40" s="248">
        <v>0</v>
      </c>
      <c r="BC40" s="248">
        <v>0</v>
      </c>
      <c r="BD40" s="248">
        <v>0</v>
      </c>
      <c r="BE40" s="247">
        <v>0</v>
      </c>
      <c r="BF40" s="247">
        <v>39715</v>
      </c>
      <c r="BG40" s="363" t="s">
        <v>386</v>
      </c>
      <c r="BH40" s="227"/>
      <c r="BI40" s="244">
        <f t="shared" si="0"/>
        <v>0</v>
      </c>
      <c r="BJ40" s="244">
        <f t="shared" si="1"/>
        <v>1</v>
      </c>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row>
    <row r="41" spans="1:168" ht="20.100000000000001" customHeight="1" x14ac:dyDescent="0.15">
      <c r="A41" s="197" t="s">
        <v>387</v>
      </c>
      <c r="B41" s="199" t="s">
        <v>8</v>
      </c>
      <c r="C41" s="249">
        <v>116</v>
      </c>
      <c r="D41" s="250">
        <v>1</v>
      </c>
      <c r="E41" s="250">
        <v>3947</v>
      </c>
      <c r="F41" s="250">
        <v>33</v>
      </c>
      <c r="G41" s="250">
        <v>310</v>
      </c>
      <c r="H41" s="250">
        <v>326</v>
      </c>
      <c r="I41" s="250">
        <v>368</v>
      </c>
      <c r="J41" s="250">
        <v>301</v>
      </c>
      <c r="K41" s="250">
        <v>707</v>
      </c>
      <c r="L41" s="250">
        <v>256</v>
      </c>
      <c r="M41" s="250">
        <v>122</v>
      </c>
      <c r="N41" s="250">
        <v>602</v>
      </c>
      <c r="O41" s="250">
        <v>1905</v>
      </c>
      <c r="P41" s="250">
        <v>1248</v>
      </c>
      <c r="Q41" s="250">
        <v>195</v>
      </c>
      <c r="R41" s="250">
        <v>50</v>
      </c>
      <c r="S41" s="250">
        <v>239</v>
      </c>
      <c r="T41" s="250">
        <v>374</v>
      </c>
      <c r="U41" s="250">
        <v>3258</v>
      </c>
      <c r="V41" s="250">
        <v>157</v>
      </c>
      <c r="W41" s="250">
        <v>18608</v>
      </c>
      <c r="X41" s="250">
        <v>3095</v>
      </c>
      <c r="Y41" s="250">
        <v>982</v>
      </c>
      <c r="Z41" s="250">
        <v>3454</v>
      </c>
      <c r="AA41" s="250">
        <v>15566</v>
      </c>
      <c r="AB41" s="250">
        <v>3604</v>
      </c>
      <c r="AC41" s="250">
        <v>7553</v>
      </c>
      <c r="AD41" s="250">
        <v>17376</v>
      </c>
      <c r="AE41" s="250">
        <v>3056</v>
      </c>
      <c r="AF41" s="250">
        <v>600</v>
      </c>
      <c r="AG41" s="250">
        <v>15901</v>
      </c>
      <c r="AH41" s="250">
        <v>7832</v>
      </c>
      <c r="AI41" s="250">
        <v>318</v>
      </c>
      <c r="AJ41" s="250">
        <v>7299</v>
      </c>
      <c r="AK41" s="250">
        <v>4447</v>
      </c>
      <c r="AL41" s="250">
        <v>20</v>
      </c>
      <c r="AM41" s="251">
        <v>0</v>
      </c>
      <c r="AN41" s="252">
        <v>124226</v>
      </c>
      <c r="AO41" s="249">
        <v>0</v>
      </c>
      <c r="AP41" s="250">
        <v>309</v>
      </c>
      <c r="AQ41" s="250">
        <v>0</v>
      </c>
      <c r="AR41" s="250">
        <v>0</v>
      </c>
      <c r="AS41" s="250">
        <v>0</v>
      </c>
      <c r="AT41" s="250">
        <v>0</v>
      </c>
      <c r="AU41" s="252">
        <v>309</v>
      </c>
      <c r="AV41" s="252">
        <v>124535</v>
      </c>
      <c r="AW41" s="252">
        <v>6735</v>
      </c>
      <c r="AX41" s="252">
        <v>138</v>
      </c>
      <c r="AY41" s="252">
        <v>6873</v>
      </c>
      <c r="AZ41" s="251">
        <v>7182</v>
      </c>
      <c r="BA41" s="252">
        <v>131408</v>
      </c>
      <c r="BB41" s="252">
        <v>-7460</v>
      </c>
      <c r="BC41" s="252">
        <v>-1331</v>
      </c>
      <c r="BD41" s="252">
        <v>-8791</v>
      </c>
      <c r="BE41" s="251">
        <v>-1609</v>
      </c>
      <c r="BF41" s="251">
        <v>122617</v>
      </c>
      <c r="BG41" s="236" t="s">
        <v>387</v>
      </c>
      <c r="BH41" s="227"/>
      <c r="BI41" s="244">
        <f t="shared" si="0"/>
        <v>7.0590597020917814E-2</v>
      </c>
      <c r="BJ41" s="244">
        <f t="shared" si="1"/>
        <v>0.92940940297908214</v>
      </c>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row>
    <row r="42" spans="1:168" ht="20.100000000000001" customHeight="1" x14ac:dyDescent="0.15">
      <c r="A42" s="361" t="s">
        <v>388</v>
      </c>
      <c r="B42" s="201" t="s">
        <v>389</v>
      </c>
      <c r="C42" s="253">
        <v>11969</v>
      </c>
      <c r="D42" s="254">
        <v>40</v>
      </c>
      <c r="E42" s="254">
        <v>451538</v>
      </c>
      <c r="F42" s="254">
        <v>5448</v>
      </c>
      <c r="G42" s="254">
        <v>57612</v>
      </c>
      <c r="H42" s="254">
        <v>140790</v>
      </c>
      <c r="I42" s="254">
        <v>873269</v>
      </c>
      <c r="J42" s="254">
        <v>66013</v>
      </c>
      <c r="K42" s="254">
        <v>38736</v>
      </c>
      <c r="L42" s="254">
        <v>39377</v>
      </c>
      <c r="M42" s="254">
        <v>37461</v>
      </c>
      <c r="N42" s="254">
        <v>82675</v>
      </c>
      <c r="O42" s="254">
        <v>155472</v>
      </c>
      <c r="P42" s="254">
        <v>121380</v>
      </c>
      <c r="Q42" s="254">
        <v>43464</v>
      </c>
      <c r="R42" s="254">
        <v>49855</v>
      </c>
      <c r="S42" s="255">
        <v>65235</v>
      </c>
      <c r="T42" s="254">
        <v>140929</v>
      </c>
      <c r="U42" s="254">
        <v>379827</v>
      </c>
      <c r="V42" s="254">
        <v>40852</v>
      </c>
      <c r="W42" s="254">
        <v>701011</v>
      </c>
      <c r="X42" s="254">
        <v>815062</v>
      </c>
      <c r="Y42" s="254">
        <v>52212</v>
      </c>
      <c r="Z42" s="254">
        <v>62705</v>
      </c>
      <c r="AA42" s="254">
        <v>683911</v>
      </c>
      <c r="AB42" s="254">
        <v>208030</v>
      </c>
      <c r="AC42" s="254">
        <v>505421</v>
      </c>
      <c r="AD42" s="254">
        <v>934756</v>
      </c>
      <c r="AE42" s="254">
        <v>589201</v>
      </c>
      <c r="AF42" s="254">
        <v>200322</v>
      </c>
      <c r="AG42" s="254">
        <v>501557</v>
      </c>
      <c r="AH42" s="254">
        <v>737709</v>
      </c>
      <c r="AI42" s="254">
        <v>34626</v>
      </c>
      <c r="AJ42" s="254">
        <v>1106282</v>
      </c>
      <c r="AK42" s="254">
        <v>727612</v>
      </c>
      <c r="AL42" s="254">
        <v>39715</v>
      </c>
      <c r="AM42" s="255">
        <v>73094</v>
      </c>
      <c r="AN42" s="256">
        <v>10775168</v>
      </c>
      <c r="AO42" s="253">
        <v>381074</v>
      </c>
      <c r="AP42" s="254">
        <v>10490403</v>
      </c>
      <c r="AQ42" s="254">
        <v>2437279</v>
      </c>
      <c r="AR42" s="254">
        <v>659962</v>
      </c>
      <c r="AS42" s="254">
        <v>2301164</v>
      </c>
      <c r="AT42" s="254">
        <v>-5685</v>
      </c>
      <c r="AU42" s="256">
        <v>16264197</v>
      </c>
      <c r="AV42" s="256">
        <v>27039365</v>
      </c>
      <c r="AW42" s="256">
        <v>10306040</v>
      </c>
      <c r="AX42" s="256">
        <v>1239937</v>
      </c>
      <c r="AY42" s="256">
        <v>11545977</v>
      </c>
      <c r="AZ42" s="255">
        <v>27810174</v>
      </c>
      <c r="BA42" s="256">
        <v>38585342</v>
      </c>
      <c r="BB42" s="256">
        <v>-9022909</v>
      </c>
      <c r="BC42" s="256">
        <v>-3021469</v>
      </c>
      <c r="BD42" s="256">
        <v>-12044378</v>
      </c>
      <c r="BE42" s="255">
        <v>15765796</v>
      </c>
      <c r="BF42" s="255">
        <v>26540964</v>
      </c>
      <c r="BG42" s="25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227"/>
      <c r="EZ42" s="227"/>
      <c r="FA42" s="227"/>
      <c r="FB42" s="227"/>
      <c r="FC42" s="227"/>
      <c r="FD42" s="227"/>
      <c r="FE42" s="227"/>
      <c r="FF42" s="227"/>
      <c r="FG42" s="227"/>
      <c r="FH42" s="227"/>
      <c r="FI42" s="227"/>
      <c r="FJ42" s="227"/>
      <c r="FK42" s="227"/>
      <c r="FL42" s="227"/>
    </row>
    <row r="43" spans="1:168" ht="20.100000000000001" customHeight="1" x14ac:dyDescent="0.15">
      <c r="A43" s="202" t="s">
        <v>390</v>
      </c>
      <c r="B43" s="196" t="s">
        <v>13</v>
      </c>
      <c r="C43" s="240">
        <v>453</v>
      </c>
      <c r="D43" s="241">
        <v>5</v>
      </c>
      <c r="E43" s="241">
        <v>5893</v>
      </c>
      <c r="F43" s="241">
        <v>133</v>
      </c>
      <c r="G43" s="241">
        <v>1628</v>
      </c>
      <c r="H43" s="241">
        <v>2115</v>
      </c>
      <c r="I43" s="241">
        <v>3824</v>
      </c>
      <c r="J43" s="241">
        <v>2820</v>
      </c>
      <c r="K43" s="241">
        <v>1063</v>
      </c>
      <c r="L43" s="241">
        <v>199</v>
      </c>
      <c r="M43" s="241">
        <v>606</v>
      </c>
      <c r="N43" s="241">
        <v>2240</v>
      </c>
      <c r="O43" s="241">
        <v>4007</v>
      </c>
      <c r="P43" s="241">
        <v>3819</v>
      </c>
      <c r="Q43" s="241">
        <v>1074</v>
      </c>
      <c r="R43" s="241">
        <v>1307</v>
      </c>
      <c r="S43" s="242">
        <v>1958</v>
      </c>
      <c r="T43" s="241">
        <v>2890</v>
      </c>
      <c r="U43" s="241">
        <v>5562</v>
      </c>
      <c r="V43" s="241">
        <v>1388</v>
      </c>
      <c r="W43" s="241">
        <v>27502</v>
      </c>
      <c r="X43" s="241">
        <v>10130</v>
      </c>
      <c r="Y43" s="241">
        <v>1418</v>
      </c>
      <c r="Z43" s="241">
        <v>4148</v>
      </c>
      <c r="AA43" s="241">
        <v>59451</v>
      </c>
      <c r="AB43" s="241">
        <v>20194</v>
      </c>
      <c r="AC43" s="241">
        <v>13564</v>
      </c>
      <c r="AD43" s="241">
        <v>39196</v>
      </c>
      <c r="AE43" s="241">
        <v>27491</v>
      </c>
      <c r="AF43" s="241">
        <v>6702</v>
      </c>
      <c r="AG43" s="241">
        <v>18296</v>
      </c>
      <c r="AH43" s="241">
        <v>24349</v>
      </c>
      <c r="AI43" s="241">
        <v>3386</v>
      </c>
      <c r="AJ43" s="241">
        <v>49111</v>
      </c>
      <c r="AK43" s="241">
        <v>32641</v>
      </c>
      <c r="AL43" s="241">
        <v>0</v>
      </c>
      <c r="AM43" s="242">
        <v>511</v>
      </c>
      <c r="AN43" s="243">
        <v>381074</v>
      </c>
      <c r="AO43" s="258"/>
      <c r="AP43" s="258"/>
      <c r="AQ43" s="258"/>
      <c r="AR43" s="258"/>
      <c r="AS43" s="258"/>
      <c r="AT43" s="258"/>
      <c r="AU43" s="258"/>
      <c r="AV43" s="258"/>
      <c r="AW43" s="258"/>
      <c r="AX43" s="258"/>
      <c r="AY43" s="258"/>
      <c r="AZ43" s="258"/>
      <c r="BA43" s="258"/>
      <c r="BB43" s="258"/>
      <c r="BC43" s="258"/>
      <c r="BD43" s="258"/>
      <c r="BE43" s="258"/>
      <c r="BF43" s="258"/>
      <c r="BG43" s="259"/>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row>
    <row r="44" spans="1:168" ht="20.100000000000001" customHeight="1" x14ac:dyDescent="0.15">
      <c r="A44" s="203" t="s">
        <v>391</v>
      </c>
      <c r="B44" s="198" t="s">
        <v>14</v>
      </c>
      <c r="C44" s="245">
        <v>9747</v>
      </c>
      <c r="D44" s="246">
        <v>21</v>
      </c>
      <c r="E44" s="246">
        <v>81859</v>
      </c>
      <c r="F44" s="246">
        <v>2580</v>
      </c>
      <c r="G44" s="246">
        <v>15589</v>
      </c>
      <c r="H44" s="246">
        <v>21689</v>
      </c>
      <c r="I44" s="246">
        <v>12608</v>
      </c>
      <c r="J44" s="246">
        <v>42405</v>
      </c>
      <c r="K44" s="246">
        <v>15344</v>
      </c>
      <c r="L44" s="246">
        <v>5598</v>
      </c>
      <c r="M44" s="246">
        <v>7080</v>
      </c>
      <c r="N44" s="246">
        <v>47043</v>
      </c>
      <c r="O44" s="246">
        <v>58933</v>
      </c>
      <c r="P44" s="246">
        <v>60669</v>
      </c>
      <c r="Q44" s="246">
        <v>18693</v>
      </c>
      <c r="R44" s="246">
        <v>27669</v>
      </c>
      <c r="S44" s="247">
        <v>29514</v>
      </c>
      <c r="T44" s="246">
        <v>44563</v>
      </c>
      <c r="U44" s="246">
        <v>103169</v>
      </c>
      <c r="V44" s="246">
        <v>26102</v>
      </c>
      <c r="W44" s="246">
        <v>455830</v>
      </c>
      <c r="X44" s="246">
        <v>82036</v>
      </c>
      <c r="Y44" s="246">
        <v>15752</v>
      </c>
      <c r="Z44" s="246">
        <v>75736</v>
      </c>
      <c r="AA44" s="246">
        <v>1160526</v>
      </c>
      <c r="AB44" s="246">
        <v>205240</v>
      </c>
      <c r="AC44" s="246">
        <v>198111</v>
      </c>
      <c r="AD44" s="246">
        <v>507994</v>
      </c>
      <c r="AE44" s="246">
        <v>400173</v>
      </c>
      <c r="AF44" s="246">
        <v>263494</v>
      </c>
      <c r="AG44" s="246">
        <v>785315</v>
      </c>
      <c r="AH44" s="246">
        <v>905056</v>
      </c>
      <c r="AI44" s="246">
        <v>45264</v>
      </c>
      <c r="AJ44" s="246">
        <v>1205466</v>
      </c>
      <c r="AK44" s="246">
        <v>436760</v>
      </c>
      <c r="AL44" s="246">
        <v>0</v>
      </c>
      <c r="AM44" s="247">
        <v>1553</v>
      </c>
      <c r="AN44" s="248">
        <v>7375181</v>
      </c>
      <c r="AO44" s="258"/>
      <c r="AP44" s="258"/>
      <c r="AQ44" s="258"/>
      <c r="AR44" s="258"/>
      <c r="AS44" s="258"/>
      <c r="AT44" s="258"/>
      <c r="AU44" s="258"/>
      <c r="AV44" s="258"/>
      <c r="AW44" s="258"/>
      <c r="AX44" s="258"/>
      <c r="AY44" s="258"/>
      <c r="AZ44" s="258"/>
      <c r="BA44" s="258"/>
      <c r="BB44" s="258"/>
      <c r="BC44" s="258"/>
      <c r="BD44" s="258"/>
      <c r="BE44" s="258"/>
      <c r="BF44" s="258"/>
      <c r="BG44" s="259"/>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row>
    <row r="45" spans="1:168" ht="20.100000000000001" customHeight="1" x14ac:dyDescent="0.15">
      <c r="A45" s="203" t="s">
        <v>392</v>
      </c>
      <c r="B45" s="198" t="s">
        <v>15</v>
      </c>
      <c r="C45" s="245">
        <v>6689</v>
      </c>
      <c r="D45" s="246">
        <v>5</v>
      </c>
      <c r="E45" s="246">
        <v>53186</v>
      </c>
      <c r="F45" s="246">
        <v>-50</v>
      </c>
      <c r="G45" s="246">
        <v>8881</v>
      </c>
      <c r="H45" s="246">
        <v>7810</v>
      </c>
      <c r="I45" s="246">
        <v>51934</v>
      </c>
      <c r="J45" s="246">
        <v>1016</v>
      </c>
      <c r="K45" s="246">
        <v>7942</v>
      </c>
      <c r="L45" s="246">
        <v>7802</v>
      </c>
      <c r="M45" s="246">
        <v>7983</v>
      </c>
      <c r="N45" s="246">
        <v>4188</v>
      </c>
      <c r="O45" s="246">
        <v>35743</v>
      </c>
      <c r="P45" s="246">
        <v>25795</v>
      </c>
      <c r="Q45" s="246">
        <v>2380</v>
      </c>
      <c r="R45" s="246">
        <v>-5777</v>
      </c>
      <c r="S45" s="247">
        <v>-39</v>
      </c>
      <c r="T45" s="246">
        <v>-7557</v>
      </c>
      <c r="U45" s="246">
        <v>5962</v>
      </c>
      <c r="V45" s="246">
        <v>5413</v>
      </c>
      <c r="W45" s="246">
        <v>36580</v>
      </c>
      <c r="X45" s="246">
        <v>94026</v>
      </c>
      <c r="Y45" s="246">
        <v>13876</v>
      </c>
      <c r="Z45" s="246">
        <v>8291</v>
      </c>
      <c r="AA45" s="246">
        <v>373098</v>
      </c>
      <c r="AB45" s="246">
        <v>154108</v>
      </c>
      <c r="AC45" s="246">
        <v>1236751</v>
      </c>
      <c r="AD45" s="246">
        <v>125454</v>
      </c>
      <c r="AE45" s="246">
        <v>207981</v>
      </c>
      <c r="AF45" s="246">
        <v>0</v>
      </c>
      <c r="AG45" s="246">
        <v>45518</v>
      </c>
      <c r="AH45" s="246">
        <v>70806</v>
      </c>
      <c r="AI45" s="246">
        <v>-409</v>
      </c>
      <c r="AJ45" s="246">
        <v>396890</v>
      </c>
      <c r="AK45" s="246">
        <v>142686</v>
      </c>
      <c r="AL45" s="246">
        <v>0</v>
      </c>
      <c r="AM45" s="247">
        <v>39920</v>
      </c>
      <c r="AN45" s="248">
        <v>3164882</v>
      </c>
      <c r="AO45" s="258"/>
      <c r="AP45" s="258"/>
      <c r="AQ45" s="258"/>
      <c r="AR45" s="258"/>
      <c r="AS45" s="258"/>
      <c r="AT45" s="258"/>
      <c r="AU45" s="258"/>
      <c r="AV45" s="258"/>
      <c r="AW45" s="258"/>
      <c r="AX45" s="258"/>
      <c r="AY45" s="258"/>
      <c r="AZ45" s="258"/>
      <c r="BA45" s="258"/>
      <c r="BB45" s="258"/>
      <c r="BC45" s="258"/>
      <c r="BD45" s="258"/>
      <c r="BE45" s="258"/>
      <c r="BF45" s="258"/>
      <c r="BG45" s="259"/>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row>
    <row r="46" spans="1:168" ht="20.100000000000001" customHeight="1" x14ac:dyDescent="0.15">
      <c r="A46" s="203" t="s">
        <v>393</v>
      </c>
      <c r="B46" s="198" t="s">
        <v>16</v>
      </c>
      <c r="C46" s="245">
        <v>3016</v>
      </c>
      <c r="D46" s="246">
        <v>6</v>
      </c>
      <c r="E46" s="246">
        <v>32805</v>
      </c>
      <c r="F46" s="246">
        <v>654</v>
      </c>
      <c r="G46" s="246">
        <v>2931</v>
      </c>
      <c r="H46" s="246">
        <v>16835</v>
      </c>
      <c r="I46" s="246">
        <v>27275</v>
      </c>
      <c r="J46" s="246">
        <v>22350</v>
      </c>
      <c r="K46" s="246">
        <v>6975</v>
      </c>
      <c r="L46" s="246">
        <v>1300</v>
      </c>
      <c r="M46" s="246">
        <v>3076</v>
      </c>
      <c r="N46" s="246">
        <v>10214</v>
      </c>
      <c r="O46" s="246">
        <v>35737</v>
      </c>
      <c r="P46" s="246">
        <v>23062</v>
      </c>
      <c r="Q46" s="246">
        <v>19772</v>
      </c>
      <c r="R46" s="246">
        <v>5230</v>
      </c>
      <c r="S46" s="247">
        <v>12954</v>
      </c>
      <c r="T46" s="246">
        <v>34315</v>
      </c>
      <c r="U46" s="246">
        <v>47817</v>
      </c>
      <c r="V46" s="246">
        <v>7071</v>
      </c>
      <c r="W46" s="246">
        <v>46592</v>
      </c>
      <c r="X46" s="246">
        <v>199530</v>
      </c>
      <c r="Y46" s="246">
        <v>22916</v>
      </c>
      <c r="Z46" s="246">
        <v>11922</v>
      </c>
      <c r="AA46" s="246">
        <v>230136</v>
      </c>
      <c r="AB46" s="246">
        <v>49787</v>
      </c>
      <c r="AC46" s="246">
        <v>1090440</v>
      </c>
      <c r="AD46" s="246">
        <v>382880</v>
      </c>
      <c r="AE46" s="246">
        <v>210901</v>
      </c>
      <c r="AF46" s="246">
        <v>245241</v>
      </c>
      <c r="AG46" s="246">
        <v>252965</v>
      </c>
      <c r="AH46" s="246">
        <v>111214</v>
      </c>
      <c r="AI46" s="246">
        <v>5760</v>
      </c>
      <c r="AJ46" s="246">
        <v>389947</v>
      </c>
      <c r="AK46" s="246">
        <v>116878</v>
      </c>
      <c r="AL46" s="246">
        <v>0</v>
      </c>
      <c r="AM46" s="247">
        <v>6013</v>
      </c>
      <c r="AN46" s="248">
        <v>3686517</v>
      </c>
      <c r="AO46" s="258"/>
      <c r="AP46" s="258"/>
      <c r="AQ46" s="258"/>
      <c r="AR46" s="258"/>
      <c r="AS46" s="258"/>
      <c r="AT46" s="258"/>
      <c r="AU46" s="258"/>
      <c r="AV46" s="258"/>
      <c r="AW46" s="258"/>
      <c r="AX46" s="258"/>
      <c r="AY46" s="258"/>
      <c r="AZ46" s="258"/>
      <c r="BA46" s="258"/>
      <c r="BB46" s="258"/>
      <c r="BC46" s="258"/>
      <c r="BD46" s="258"/>
      <c r="BE46" s="258"/>
      <c r="BF46" s="258"/>
      <c r="BG46" s="259"/>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row>
    <row r="47" spans="1:168" ht="20.100000000000001" customHeight="1" x14ac:dyDescent="0.15">
      <c r="A47" s="204" t="s">
        <v>394</v>
      </c>
      <c r="B47" s="198" t="s">
        <v>395</v>
      </c>
      <c r="C47" s="245">
        <v>1434</v>
      </c>
      <c r="D47" s="246">
        <v>4</v>
      </c>
      <c r="E47" s="246">
        <v>59371</v>
      </c>
      <c r="F47" s="246">
        <v>461</v>
      </c>
      <c r="G47" s="246">
        <v>2928</v>
      </c>
      <c r="H47" s="246">
        <v>4110</v>
      </c>
      <c r="I47" s="246">
        <v>302771</v>
      </c>
      <c r="J47" s="246">
        <v>5609</v>
      </c>
      <c r="K47" s="246">
        <v>2639</v>
      </c>
      <c r="L47" s="246">
        <v>715</v>
      </c>
      <c r="M47" s="246">
        <v>124</v>
      </c>
      <c r="N47" s="246">
        <v>3844</v>
      </c>
      <c r="O47" s="246">
        <v>1997</v>
      </c>
      <c r="P47" s="246">
        <v>1582</v>
      </c>
      <c r="Q47" s="246">
        <v>677</v>
      </c>
      <c r="R47" s="246">
        <v>888</v>
      </c>
      <c r="S47" s="247">
        <v>553</v>
      </c>
      <c r="T47" s="246">
        <v>2449</v>
      </c>
      <c r="U47" s="246">
        <v>5142</v>
      </c>
      <c r="V47" s="246">
        <v>2558</v>
      </c>
      <c r="W47" s="246">
        <v>47239</v>
      </c>
      <c r="X47" s="246">
        <v>33252</v>
      </c>
      <c r="Y47" s="246">
        <v>4608</v>
      </c>
      <c r="Z47" s="246">
        <v>2900</v>
      </c>
      <c r="AA47" s="246">
        <v>108132</v>
      </c>
      <c r="AB47" s="246">
        <v>12200</v>
      </c>
      <c r="AC47" s="246">
        <v>161168</v>
      </c>
      <c r="AD47" s="246">
        <v>95192</v>
      </c>
      <c r="AE47" s="246">
        <v>49228</v>
      </c>
      <c r="AF47" s="246">
        <v>676</v>
      </c>
      <c r="AG47" s="246">
        <v>25351</v>
      </c>
      <c r="AH47" s="246">
        <v>26031</v>
      </c>
      <c r="AI47" s="246">
        <v>3255</v>
      </c>
      <c r="AJ47" s="246">
        <v>190173</v>
      </c>
      <c r="AK47" s="246">
        <v>71384</v>
      </c>
      <c r="AL47" s="246">
        <v>0</v>
      </c>
      <c r="AM47" s="247">
        <v>2146</v>
      </c>
      <c r="AN47" s="248">
        <v>1232791</v>
      </c>
      <c r="AO47" s="258"/>
      <c r="AP47" s="258"/>
      <c r="AQ47" s="258"/>
      <c r="AR47" s="258"/>
      <c r="AS47" s="258"/>
      <c r="AT47" s="258"/>
      <c r="AU47" s="258"/>
      <c r="AV47" s="258"/>
      <c r="AW47" s="258"/>
      <c r="AX47" s="258"/>
      <c r="AY47" s="258"/>
      <c r="AZ47" s="258"/>
      <c r="BA47" s="258"/>
      <c r="BB47" s="258"/>
      <c r="BC47" s="258"/>
      <c r="BD47" s="258"/>
      <c r="BE47" s="258"/>
      <c r="BF47" s="258"/>
      <c r="BG47" s="259"/>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row>
    <row r="48" spans="1:168" ht="20.100000000000001" customHeight="1" x14ac:dyDescent="0.15">
      <c r="A48" s="205" t="s">
        <v>396</v>
      </c>
      <c r="B48" s="199" t="s">
        <v>17</v>
      </c>
      <c r="C48" s="249">
        <v>-114</v>
      </c>
      <c r="D48" s="250">
        <v>0</v>
      </c>
      <c r="E48" s="250">
        <v>-521</v>
      </c>
      <c r="F48" s="250">
        <v>0</v>
      </c>
      <c r="G48" s="250">
        <v>0</v>
      </c>
      <c r="H48" s="250">
        <v>0</v>
      </c>
      <c r="I48" s="250">
        <v>-5116</v>
      </c>
      <c r="J48" s="250">
        <v>0</v>
      </c>
      <c r="K48" s="250">
        <v>0</v>
      </c>
      <c r="L48" s="250">
        <v>0</v>
      </c>
      <c r="M48" s="250">
        <v>0</v>
      </c>
      <c r="N48" s="250">
        <v>0</v>
      </c>
      <c r="O48" s="250">
        <v>0</v>
      </c>
      <c r="P48" s="250">
        <v>0</v>
      </c>
      <c r="Q48" s="250">
        <v>0</v>
      </c>
      <c r="R48" s="250">
        <v>0</v>
      </c>
      <c r="S48" s="251">
        <v>0</v>
      </c>
      <c r="T48" s="250">
        <v>0</v>
      </c>
      <c r="U48" s="250">
        <v>-6</v>
      </c>
      <c r="V48" s="250">
        <v>0</v>
      </c>
      <c r="W48" s="250">
        <v>-7964</v>
      </c>
      <c r="X48" s="250">
        <v>-524</v>
      </c>
      <c r="Y48" s="250">
        <v>-4888</v>
      </c>
      <c r="Z48" s="250">
        <v>-1</v>
      </c>
      <c r="AA48" s="250">
        <v>-1265</v>
      </c>
      <c r="AB48" s="250">
        <v>-11397</v>
      </c>
      <c r="AC48" s="250">
        <v>-937</v>
      </c>
      <c r="AD48" s="250">
        <v>-9601</v>
      </c>
      <c r="AE48" s="250">
        <v>-20</v>
      </c>
      <c r="AF48" s="250">
        <v>0</v>
      </c>
      <c r="AG48" s="250">
        <v>-10653</v>
      </c>
      <c r="AH48" s="250">
        <v>-19418</v>
      </c>
      <c r="AI48" s="250">
        <v>-1332</v>
      </c>
      <c r="AJ48" s="250">
        <v>-263</v>
      </c>
      <c r="AK48" s="250">
        <v>-9</v>
      </c>
      <c r="AL48" s="250">
        <v>0</v>
      </c>
      <c r="AM48" s="251">
        <v>-620</v>
      </c>
      <c r="AN48" s="252">
        <v>-74649</v>
      </c>
      <c r="AO48" s="258"/>
      <c r="AP48" s="258"/>
      <c r="AQ48" s="258"/>
      <c r="AR48" s="258"/>
      <c r="AS48" s="258"/>
      <c r="AT48" s="258"/>
      <c r="AU48" s="258"/>
      <c r="AV48" s="258"/>
      <c r="AW48" s="258"/>
      <c r="AX48" s="258"/>
      <c r="AY48" s="258"/>
      <c r="AZ48" s="258"/>
      <c r="BA48" s="258"/>
      <c r="BB48" s="258"/>
      <c r="BC48" s="258"/>
      <c r="BD48" s="258"/>
      <c r="BE48" s="258"/>
      <c r="BF48" s="258"/>
      <c r="BG48" s="259"/>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227"/>
      <c r="EZ48" s="227"/>
      <c r="FA48" s="227"/>
      <c r="FB48" s="227"/>
      <c r="FC48" s="227"/>
      <c r="FD48" s="227"/>
      <c r="FE48" s="227"/>
      <c r="FF48" s="227"/>
      <c r="FG48" s="227"/>
      <c r="FH48" s="227"/>
      <c r="FI48" s="227"/>
      <c r="FJ48" s="227"/>
      <c r="FK48" s="227"/>
      <c r="FL48" s="227"/>
    </row>
    <row r="49" spans="1:172" ht="20.100000000000001" customHeight="1" x14ac:dyDescent="0.15">
      <c r="A49" s="361" t="s">
        <v>397</v>
      </c>
      <c r="B49" s="201" t="s">
        <v>18</v>
      </c>
      <c r="C49" s="253">
        <v>21225</v>
      </c>
      <c r="D49" s="254">
        <v>41</v>
      </c>
      <c r="E49" s="254">
        <v>232593</v>
      </c>
      <c r="F49" s="254">
        <v>3778</v>
      </c>
      <c r="G49" s="254">
        <v>31957</v>
      </c>
      <c r="H49" s="254">
        <v>52559</v>
      </c>
      <c r="I49" s="254">
        <v>393296</v>
      </c>
      <c r="J49" s="254">
        <v>74200</v>
      </c>
      <c r="K49" s="254">
        <v>33963</v>
      </c>
      <c r="L49" s="254">
        <v>15614</v>
      </c>
      <c r="M49" s="254">
        <v>18869</v>
      </c>
      <c r="N49" s="254">
        <v>67529</v>
      </c>
      <c r="O49" s="254">
        <v>136417</v>
      </c>
      <c r="P49" s="254">
        <v>114927</v>
      </c>
      <c r="Q49" s="254">
        <v>42596</v>
      </c>
      <c r="R49" s="254">
        <v>29317</v>
      </c>
      <c r="S49" s="255">
        <v>44940</v>
      </c>
      <c r="T49" s="254">
        <v>76660</v>
      </c>
      <c r="U49" s="254">
        <v>167646</v>
      </c>
      <c r="V49" s="254">
        <v>42532</v>
      </c>
      <c r="W49" s="254">
        <v>605779</v>
      </c>
      <c r="X49" s="254">
        <v>418450</v>
      </c>
      <c r="Y49" s="254">
        <v>53682</v>
      </c>
      <c r="Z49" s="254">
        <v>102996</v>
      </c>
      <c r="AA49" s="254">
        <v>1930078</v>
      </c>
      <c r="AB49" s="254">
        <v>430132</v>
      </c>
      <c r="AC49" s="254">
        <v>2699097</v>
      </c>
      <c r="AD49" s="254">
        <v>1141115</v>
      </c>
      <c r="AE49" s="254">
        <v>895754</v>
      </c>
      <c r="AF49" s="254">
        <v>516113</v>
      </c>
      <c r="AG49" s="254">
        <v>1116792</v>
      </c>
      <c r="AH49" s="254">
        <v>1118038</v>
      </c>
      <c r="AI49" s="254">
        <v>55924</v>
      </c>
      <c r="AJ49" s="254">
        <v>2231324</v>
      </c>
      <c r="AK49" s="254">
        <v>800340</v>
      </c>
      <c r="AL49" s="254">
        <v>0</v>
      </c>
      <c r="AM49" s="255">
        <v>49523</v>
      </c>
      <c r="AN49" s="256">
        <v>15765796</v>
      </c>
      <c r="AO49" s="258"/>
      <c r="AP49" s="258"/>
      <c r="AQ49" s="258"/>
      <c r="AR49" s="258"/>
      <c r="AS49" s="258"/>
      <c r="AT49" s="258"/>
      <c r="AU49" s="258"/>
      <c r="AV49" s="258"/>
      <c r="AW49" s="258"/>
      <c r="AX49" s="258"/>
      <c r="AY49" s="258"/>
      <c r="AZ49" s="258"/>
      <c r="BA49" s="258"/>
      <c r="BB49" s="258"/>
      <c r="BC49" s="258"/>
      <c r="BD49" s="258"/>
      <c r="BE49" s="258"/>
      <c r="BF49" s="258"/>
      <c r="BG49" s="259"/>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row>
    <row r="50" spans="1:172" ht="20.100000000000001" customHeight="1" x14ac:dyDescent="0.15">
      <c r="A50" s="361" t="s">
        <v>398</v>
      </c>
      <c r="B50" s="201" t="s">
        <v>12</v>
      </c>
      <c r="C50" s="253">
        <v>33194</v>
      </c>
      <c r="D50" s="254">
        <v>81</v>
      </c>
      <c r="E50" s="254">
        <v>684131</v>
      </c>
      <c r="F50" s="254">
        <v>9226</v>
      </c>
      <c r="G50" s="254">
        <v>89569</v>
      </c>
      <c r="H50" s="254">
        <v>193349</v>
      </c>
      <c r="I50" s="254">
        <v>1266565</v>
      </c>
      <c r="J50" s="254">
        <v>140213</v>
      </c>
      <c r="K50" s="254">
        <v>72699</v>
      </c>
      <c r="L50" s="254">
        <v>54991</v>
      </c>
      <c r="M50" s="254">
        <v>56330</v>
      </c>
      <c r="N50" s="254">
        <v>150204</v>
      </c>
      <c r="O50" s="254">
        <v>291889</v>
      </c>
      <c r="P50" s="254">
        <v>236307</v>
      </c>
      <c r="Q50" s="254">
        <v>86060</v>
      </c>
      <c r="R50" s="254">
        <v>79172</v>
      </c>
      <c r="S50" s="255">
        <v>110175</v>
      </c>
      <c r="T50" s="254">
        <v>217589</v>
      </c>
      <c r="U50" s="254">
        <v>547473</v>
      </c>
      <c r="V50" s="254">
        <v>83384</v>
      </c>
      <c r="W50" s="254">
        <v>1306790</v>
      </c>
      <c r="X50" s="254">
        <v>1233512</v>
      </c>
      <c r="Y50" s="254">
        <v>105894</v>
      </c>
      <c r="Z50" s="254">
        <v>165701</v>
      </c>
      <c r="AA50" s="254">
        <v>2613989</v>
      </c>
      <c r="AB50" s="254">
        <v>638162</v>
      </c>
      <c r="AC50" s="254">
        <v>3204518</v>
      </c>
      <c r="AD50" s="254">
        <v>2075871</v>
      </c>
      <c r="AE50" s="254">
        <v>1484955</v>
      </c>
      <c r="AF50" s="254">
        <v>716435</v>
      </c>
      <c r="AG50" s="254">
        <v>1618349</v>
      </c>
      <c r="AH50" s="254">
        <v>1855747</v>
      </c>
      <c r="AI50" s="254">
        <v>90550</v>
      </c>
      <c r="AJ50" s="254">
        <v>3337606</v>
      </c>
      <c r="AK50" s="254">
        <v>1527952</v>
      </c>
      <c r="AL50" s="254">
        <v>39715</v>
      </c>
      <c r="AM50" s="255">
        <v>122617</v>
      </c>
      <c r="AN50" s="256">
        <v>26540964</v>
      </c>
      <c r="AO50" s="258"/>
      <c r="AP50" s="258"/>
      <c r="AQ50" s="258"/>
      <c r="AR50" s="258"/>
      <c r="AS50" s="258"/>
      <c r="AT50" s="258"/>
      <c r="AU50" s="258"/>
      <c r="AV50" s="258"/>
      <c r="AW50" s="258"/>
      <c r="AX50" s="258"/>
      <c r="AY50" s="258"/>
      <c r="AZ50" s="258"/>
      <c r="BA50" s="258"/>
      <c r="BB50" s="258"/>
      <c r="BC50" s="258"/>
      <c r="BD50" s="258"/>
      <c r="BE50" s="258"/>
      <c r="BF50" s="258"/>
      <c r="BG50" s="259"/>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row>
    <row r="51" spans="1:172" ht="20.100000000000001" customHeight="1" x14ac:dyDescent="0.15">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row>
    <row r="52" spans="1:172" ht="20.100000000000001" customHeight="1" x14ac:dyDescent="0.15">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row>
    <row r="53" spans="1:172" ht="20.100000000000001" customHeight="1" x14ac:dyDescent="0.15">
      <c r="B53" s="260" t="s">
        <v>439</v>
      </c>
      <c r="C53" s="261">
        <f>C44/C50</f>
        <v>0.29363740435018376</v>
      </c>
      <c r="D53" s="261">
        <f t="shared" ref="D53:AM53" si="2">D44/D50</f>
        <v>0.25925925925925924</v>
      </c>
      <c r="E53" s="261">
        <f t="shared" si="2"/>
        <v>0.119653984397725</v>
      </c>
      <c r="F53" s="261">
        <f t="shared" si="2"/>
        <v>0.27964448298287448</v>
      </c>
      <c r="G53" s="261">
        <f t="shared" si="2"/>
        <v>0.1740445913206578</v>
      </c>
      <c r="H53" s="261">
        <f t="shared" si="2"/>
        <v>0.11217539268369632</v>
      </c>
      <c r="I53" s="261">
        <f t="shared" si="2"/>
        <v>9.9544831887822573E-3</v>
      </c>
      <c r="J53" s="261">
        <f t="shared" si="2"/>
        <v>0.30243272735053101</v>
      </c>
      <c r="K53" s="261">
        <f t="shared" si="2"/>
        <v>0.21106205037208214</v>
      </c>
      <c r="L53" s="261">
        <f t="shared" si="2"/>
        <v>0.10179847611427324</v>
      </c>
      <c r="M53" s="261">
        <f t="shared" si="2"/>
        <v>0.12568791052725015</v>
      </c>
      <c r="N53" s="261">
        <f t="shared" si="2"/>
        <v>0.31319405608372614</v>
      </c>
      <c r="O53" s="261">
        <f t="shared" si="2"/>
        <v>0.20190209291888356</v>
      </c>
      <c r="P53" s="261">
        <f t="shared" si="2"/>
        <v>0.25673805684977591</v>
      </c>
      <c r="Q53" s="261">
        <f t="shared" si="2"/>
        <v>0.2172089240065071</v>
      </c>
      <c r="R53" s="261">
        <f t="shared" si="2"/>
        <v>0.34947961400495126</v>
      </c>
      <c r="S53" s="261">
        <f t="shared" si="2"/>
        <v>0.26788291354663035</v>
      </c>
      <c r="T53" s="261">
        <f t="shared" si="2"/>
        <v>0.20480355165012937</v>
      </c>
      <c r="U53" s="261">
        <f t="shared" si="2"/>
        <v>0.18844582289902881</v>
      </c>
      <c r="V53" s="261">
        <f t="shared" si="2"/>
        <v>0.31303367552528061</v>
      </c>
      <c r="W53" s="261">
        <f t="shared" si="2"/>
        <v>0.3488165657833317</v>
      </c>
      <c r="X53" s="261">
        <f t="shared" si="2"/>
        <v>6.6506041286991932E-2</v>
      </c>
      <c r="Y53" s="261">
        <f t="shared" si="2"/>
        <v>0.14875252611101666</v>
      </c>
      <c r="Z53" s="261">
        <f t="shared" si="2"/>
        <v>0.45706423014948611</v>
      </c>
      <c r="AA53" s="261">
        <f t="shared" si="2"/>
        <v>0.44396743827154589</v>
      </c>
      <c r="AB53" s="261">
        <f t="shared" si="2"/>
        <v>0.32161112695522454</v>
      </c>
      <c r="AC53" s="261">
        <f t="shared" si="2"/>
        <v>6.1822401996181643E-2</v>
      </c>
      <c r="AD53" s="261">
        <f t="shared" si="2"/>
        <v>0.24471366477011336</v>
      </c>
      <c r="AE53" s="261">
        <f t="shared" si="2"/>
        <v>0.26948493388688544</v>
      </c>
      <c r="AF53" s="261">
        <f t="shared" si="2"/>
        <v>0.36778493513019322</v>
      </c>
      <c r="AG53" s="261">
        <f t="shared" si="2"/>
        <v>0.48525688834732189</v>
      </c>
      <c r="AH53" s="261">
        <f t="shared" si="2"/>
        <v>0.48770441229327061</v>
      </c>
      <c r="AI53" s="261">
        <f t="shared" si="2"/>
        <v>0.49987852015461071</v>
      </c>
      <c r="AJ53" s="261">
        <f t="shared" si="2"/>
        <v>0.36117684352197355</v>
      </c>
      <c r="AK53" s="261">
        <f t="shared" si="2"/>
        <v>0.28584667581180562</v>
      </c>
      <c r="AL53" s="261">
        <f t="shared" si="2"/>
        <v>0</v>
      </c>
      <c r="AM53" s="261">
        <f t="shared" si="2"/>
        <v>1.2665454219235506E-2</v>
      </c>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row>
    <row r="54" spans="1:172" ht="20.100000000000001" customHeight="1" x14ac:dyDescent="0.15">
      <c r="B54" s="260" t="s">
        <v>440</v>
      </c>
      <c r="C54" s="261">
        <f>C49/C50</f>
        <v>0.639422787250708</v>
      </c>
      <c r="D54" s="261">
        <f t="shared" ref="D54:AM54" si="3">D49/D50</f>
        <v>0.50617283950617287</v>
      </c>
      <c r="E54" s="261">
        <f t="shared" si="3"/>
        <v>0.33998313188555995</v>
      </c>
      <c r="F54" s="261">
        <f t="shared" si="3"/>
        <v>0.409494905701279</v>
      </c>
      <c r="G54" s="261">
        <f t="shared" si="3"/>
        <v>0.35678638814768504</v>
      </c>
      <c r="H54" s="261">
        <f t="shared" si="3"/>
        <v>0.2718348685537551</v>
      </c>
      <c r="I54" s="261">
        <f t="shared" si="3"/>
        <v>0.31052176556276229</v>
      </c>
      <c r="J54" s="261">
        <f t="shared" si="3"/>
        <v>0.52919486780826319</v>
      </c>
      <c r="K54" s="261">
        <f t="shared" si="3"/>
        <v>0.46717286345066644</v>
      </c>
      <c r="L54" s="261">
        <f t="shared" si="3"/>
        <v>0.28393737156989324</v>
      </c>
      <c r="M54" s="261">
        <f t="shared" si="3"/>
        <v>0.33497248357891002</v>
      </c>
      <c r="N54" s="261">
        <f t="shared" si="3"/>
        <v>0.44958190194668585</v>
      </c>
      <c r="O54" s="261">
        <f t="shared" si="3"/>
        <v>0.46735916735471361</v>
      </c>
      <c r="P54" s="261">
        <f t="shared" si="3"/>
        <v>0.48634615140474047</v>
      </c>
      <c r="Q54" s="261">
        <f t="shared" si="3"/>
        <v>0.49495700673948406</v>
      </c>
      <c r="R54" s="261">
        <f t="shared" si="3"/>
        <v>0.37029505380690142</v>
      </c>
      <c r="S54" s="261">
        <f t="shared" si="3"/>
        <v>0.40789652825051054</v>
      </c>
      <c r="T54" s="261">
        <f t="shared" si="3"/>
        <v>0.35231560418955005</v>
      </c>
      <c r="U54" s="261">
        <f t="shared" si="3"/>
        <v>0.30621784087982423</v>
      </c>
      <c r="V54" s="261">
        <f t="shared" si="3"/>
        <v>0.51007387508394897</v>
      </c>
      <c r="W54" s="261">
        <f t="shared" si="3"/>
        <v>0.46356262291569417</v>
      </c>
      <c r="X54" s="261">
        <f t="shared" si="3"/>
        <v>0.33923464060341529</v>
      </c>
      <c r="Y54" s="261">
        <f t="shared" si="3"/>
        <v>0.50694090316731821</v>
      </c>
      <c r="Z54" s="261">
        <f t="shared" si="3"/>
        <v>0.62157741956898271</v>
      </c>
      <c r="AA54" s="261">
        <f t="shared" si="3"/>
        <v>0.73836500459642329</v>
      </c>
      <c r="AB54" s="261">
        <f t="shared" si="3"/>
        <v>0.67401694240647358</v>
      </c>
      <c r="AC54" s="261">
        <f t="shared" si="3"/>
        <v>0.84227862037286105</v>
      </c>
      <c r="AD54" s="261">
        <f t="shared" si="3"/>
        <v>0.54970419645536739</v>
      </c>
      <c r="AE54" s="261">
        <f t="shared" si="3"/>
        <v>0.60321962618395841</v>
      </c>
      <c r="AF54" s="261">
        <f t="shared" si="3"/>
        <v>0.72039054485054466</v>
      </c>
      <c r="AG54" s="261">
        <f t="shared" si="3"/>
        <v>0.69008106409680481</v>
      </c>
      <c r="AH54" s="261">
        <f t="shared" si="3"/>
        <v>0.60247328973184389</v>
      </c>
      <c r="AI54" s="261">
        <f t="shared" si="3"/>
        <v>0.61760353395913858</v>
      </c>
      <c r="AJ54" s="261">
        <f t="shared" si="3"/>
        <v>0.66854026508820996</v>
      </c>
      <c r="AK54" s="261">
        <f t="shared" si="3"/>
        <v>0.52379917693749545</v>
      </c>
      <c r="AL54" s="261">
        <f t="shared" si="3"/>
        <v>0</v>
      </c>
      <c r="AM54" s="261">
        <f t="shared" si="3"/>
        <v>0.40388363766851254</v>
      </c>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row>
    <row r="55" spans="1:172" ht="20.100000000000001" customHeight="1" x14ac:dyDescent="0.15">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row>
    <row r="56" spans="1:172" ht="20.100000000000001" customHeight="1" x14ac:dyDescent="0.15">
      <c r="AB56" s="25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c r="DK56" s="227"/>
      <c r="DL56" s="227"/>
      <c r="DM56" s="227"/>
      <c r="DN56" s="227"/>
      <c r="DO56" s="227"/>
      <c r="DP56" s="227"/>
      <c r="DQ56" s="227"/>
      <c r="DR56" s="227"/>
      <c r="DS56" s="227"/>
      <c r="DT56" s="227"/>
      <c r="DU56" s="227"/>
      <c r="DV56" s="227"/>
      <c r="DW56" s="227"/>
      <c r="DX56" s="227"/>
      <c r="DY56" s="227"/>
      <c r="DZ56" s="227"/>
      <c r="EA56" s="227"/>
      <c r="EB56" s="227"/>
      <c r="EC56" s="227"/>
      <c r="ED56" s="227"/>
      <c r="EE56" s="227"/>
      <c r="EF56" s="227"/>
      <c r="EG56" s="227"/>
      <c r="EH56" s="227"/>
      <c r="EI56" s="227"/>
      <c r="EJ56" s="227"/>
      <c r="EK56" s="227"/>
      <c r="EL56" s="227"/>
      <c r="EM56" s="227"/>
      <c r="EN56" s="227"/>
      <c r="EO56" s="227"/>
      <c r="EP56" s="227"/>
      <c r="EQ56" s="227"/>
      <c r="ER56" s="227"/>
      <c r="ES56" s="227"/>
      <c r="ET56" s="227"/>
      <c r="EU56" s="227"/>
      <c r="EV56" s="227"/>
      <c r="EW56" s="227"/>
      <c r="EX56" s="227"/>
      <c r="EY56" s="227"/>
      <c r="EZ56" s="227"/>
      <c r="FA56" s="227"/>
      <c r="FB56" s="227"/>
      <c r="FC56" s="227"/>
      <c r="FD56" s="227"/>
      <c r="FE56" s="227"/>
      <c r="FF56" s="227"/>
      <c r="FG56" s="227"/>
      <c r="FH56" s="227"/>
      <c r="FI56" s="227"/>
      <c r="FJ56" s="227"/>
      <c r="FK56" s="227"/>
      <c r="FL56" s="227"/>
      <c r="FM56" s="227"/>
      <c r="FN56" s="227"/>
      <c r="FO56" s="227"/>
      <c r="FP56" s="227"/>
    </row>
    <row r="57" spans="1:172" ht="20.100000000000001" customHeight="1" x14ac:dyDescent="0.15">
      <c r="AB57" s="25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c r="DK57" s="227"/>
      <c r="DL57" s="227"/>
      <c r="DM57" s="227"/>
      <c r="DN57" s="227"/>
      <c r="DO57" s="227"/>
      <c r="DP57" s="227"/>
      <c r="DQ57" s="227"/>
      <c r="DR57" s="227"/>
      <c r="DS57" s="227"/>
      <c r="DT57" s="227"/>
      <c r="DU57" s="227"/>
      <c r="DV57" s="227"/>
      <c r="DW57" s="227"/>
      <c r="DX57" s="227"/>
      <c r="DY57" s="227"/>
      <c r="DZ57" s="227"/>
      <c r="EA57" s="227"/>
      <c r="EB57" s="227"/>
      <c r="EC57" s="227"/>
      <c r="ED57" s="227"/>
      <c r="EE57" s="227"/>
      <c r="EF57" s="227"/>
      <c r="EG57" s="227"/>
      <c r="EH57" s="227"/>
      <c r="EI57" s="227"/>
      <c r="EJ57" s="227"/>
      <c r="EK57" s="227"/>
      <c r="EL57" s="227"/>
      <c r="EM57" s="227"/>
      <c r="EN57" s="227"/>
      <c r="EO57" s="227"/>
      <c r="EP57" s="227"/>
      <c r="EQ57" s="227"/>
      <c r="ER57" s="227"/>
      <c r="ES57" s="227"/>
      <c r="ET57" s="227"/>
      <c r="EU57" s="227"/>
      <c r="EV57" s="227"/>
      <c r="EW57" s="227"/>
      <c r="EX57" s="227"/>
      <c r="EY57" s="227"/>
      <c r="EZ57" s="227"/>
      <c r="FA57" s="227"/>
      <c r="FB57" s="227"/>
      <c r="FC57" s="227"/>
      <c r="FD57" s="227"/>
      <c r="FE57" s="227"/>
      <c r="FF57" s="227"/>
      <c r="FG57" s="227"/>
      <c r="FH57" s="227"/>
      <c r="FI57" s="227"/>
      <c r="FJ57" s="227"/>
      <c r="FK57" s="227"/>
      <c r="FL57" s="227"/>
      <c r="FM57" s="227"/>
      <c r="FN57" s="227"/>
      <c r="FO57" s="227"/>
      <c r="FP57" s="227"/>
    </row>
    <row r="58" spans="1:172" ht="20.100000000000001" customHeight="1" x14ac:dyDescent="0.15">
      <c r="AB58" s="25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227"/>
      <c r="EZ58" s="227"/>
      <c r="FA58" s="227"/>
      <c r="FB58" s="227"/>
      <c r="FC58" s="227"/>
      <c r="FD58" s="227"/>
      <c r="FE58" s="227"/>
      <c r="FF58" s="227"/>
      <c r="FG58" s="227"/>
      <c r="FH58" s="227"/>
      <c r="FI58" s="227"/>
      <c r="FJ58" s="227"/>
      <c r="FK58" s="227"/>
      <c r="FL58" s="227"/>
      <c r="FM58" s="227"/>
      <c r="FN58" s="227"/>
      <c r="FO58" s="227"/>
      <c r="FP58" s="227"/>
    </row>
    <row r="59" spans="1:172" ht="20.100000000000001" customHeight="1" x14ac:dyDescent="0.15">
      <c r="AB59" s="25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227"/>
      <c r="EZ59" s="227"/>
      <c r="FA59" s="227"/>
      <c r="FB59" s="227"/>
      <c r="FC59" s="227"/>
      <c r="FD59" s="227"/>
      <c r="FE59" s="227"/>
      <c r="FF59" s="227"/>
      <c r="FG59" s="227"/>
      <c r="FH59" s="227"/>
      <c r="FI59" s="227"/>
      <c r="FJ59" s="227"/>
      <c r="FK59" s="227"/>
      <c r="FL59" s="227"/>
      <c r="FM59" s="227"/>
      <c r="FN59" s="227"/>
      <c r="FO59" s="227"/>
      <c r="FP59" s="227"/>
    </row>
    <row r="60" spans="1:172" ht="20.100000000000001" customHeight="1" x14ac:dyDescent="0.15">
      <c r="AB60" s="25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row>
    <row r="61" spans="1:172" ht="20.100000000000001" customHeight="1" x14ac:dyDescent="0.15">
      <c r="AB61" s="25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7"/>
      <c r="FM61" s="227"/>
      <c r="FN61" s="227"/>
      <c r="FO61" s="227"/>
      <c r="FP61" s="227"/>
    </row>
    <row r="62" spans="1:172" ht="20.100000000000001" customHeight="1" x14ac:dyDescent="0.15">
      <c r="AB62" s="25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c r="EP62" s="227"/>
      <c r="EQ62" s="227"/>
      <c r="ER62" s="227"/>
      <c r="ES62" s="227"/>
      <c r="ET62" s="227"/>
      <c r="EU62" s="227"/>
      <c r="EV62" s="227"/>
      <c r="EW62" s="227"/>
      <c r="EX62" s="227"/>
      <c r="EY62" s="227"/>
      <c r="EZ62" s="227"/>
      <c r="FA62" s="227"/>
      <c r="FB62" s="227"/>
      <c r="FC62" s="227"/>
      <c r="FD62" s="227"/>
      <c r="FE62" s="227"/>
      <c r="FF62" s="227"/>
      <c r="FG62" s="227"/>
      <c r="FH62" s="227"/>
      <c r="FI62" s="227"/>
      <c r="FJ62" s="227"/>
      <c r="FK62" s="227"/>
      <c r="FL62" s="227"/>
      <c r="FM62" s="227"/>
      <c r="FN62" s="227"/>
      <c r="FO62" s="227"/>
      <c r="FP62" s="227"/>
    </row>
    <row r="63" spans="1:172" ht="20.100000000000001" customHeight="1" x14ac:dyDescent="0.15">
      <c r="AB63" s="25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c r="EP63" s="227"/>
      <c r="EQ63" s="227"/>
      <c r="ER63" s="227"/>
      <c r="ES63" s="227"/>
      <c r="ET63" s="227"/>
      <c r="EU63" s="227"/>
      <c r="EV63" s="227"/>
      <c r="EW63" s="227"/>
      <c r="EX63" s="227"/>
      <c r="EY63" s="227"/>
      <c r="EZ63" s="227"/>
      <c r="FA63" s="227"/>
      <c r="FB63" s="227"/>
      <c r="FC63" s="227"/>
      <c r="FD63" s="227"/>
      <c r="FE63" s="227"/>
      <c r="FF63" s="227"/>
      <c r="FG63" s="227"/>
      <c r="FH63" s="227"/>
      <c r="FI63" s="227"/>
      <c r="FJ63" s="227"/>
      <c r="FK63" s="227"/>
      <c r="FL63" s="227"/>
      <c r="FM63" s="227"/>
      <c r="FN63" s="227"/>
      <c r="FO63" s="227"/>
      <c r="FP63" s="227"/>
    </row>
    <row r="64" spans="1:172" ht="20.100000000000001" customHeight="1" x14ac:dyDescent="0.15">
      <c r="AB64" s="25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227"/>
      <c r="EZ64" s="227"/>
      <c r="FA64" s="227"/>
      <c r="FB64" s="227"/>
      <c r="FC64" s="227"/>
      <c r="FD64" s="227"/>
      <c r="FE64" s="227"/>
      <c r="FF64" s="227"/>
      <c r="FG64" s="227"/>
      <c r="FH64" s="227"/>
      <c r="FI64" s="227"/>
      <c r="FJ64" s="227"/>
      <c r="FK64" s="227"/>
      <c r="FL64" s="227"/>
      <c r="FM64" s="227"/>
      <c r="FN64" s="227"/>
      <c r="FO64" s="227"/>
      <c r="FP64" s="227"/>
    </row>
    <row r="65" spans="28:172" ht="20.100000000000001" customHeight="1" x14ac:dyDescent="0.15">
      <c r="AB65" s="25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7"/>
      <c r="FM65" s="227"/>
      <c r="FN65" s="227"/>
      <c r="FO65" s="227"/>
      <c r="FP65" s="227"/>
    </row>
    <row r="66" spans="28:172" ht="20.100000000000001" customHeight="1" x14ac:dyDescent="0.15">
      <c r="AB66" s="25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227"/>
      <c r="EZ66" s="227"/>
      <c r="FA66" s="227"/>
      <c r="FB66" s="227"/>
      <c r="FC66" s="227"/>
      <c r="FD66" s="227"/>
      <c r="FE66" s="227"/>
      <c r="FF66" s="227"/>
      <c r="FG66" s="227"/>
      <c r="FH66" s="227"/>
      <c r="FI66" s="227"/>
      <c r="FJ66" s="227"/>
      <c r="FK66" s="227"/>
      <c r="FL66" s="227"/>
      <c r="FM66" s="227"/>
      <c r="FN66" s="227"/>
      <c r="FO66" s="227"/>
      <c r="FP66" s="227"/>
    </row>
    <row r="67" spans="28:172" ht="20.100000000000001" customHeight="1" x14ac:dyDescent="0.15">
      <c r="AB67" s="25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227"/>
      <c r="EZ67" s="227"/>
      <c r="FA67" s="227"/>
      <c r="FB67" s="227"/>
      <c r="FC67" s="227"/>
      <c r="FD67" s="227"/>
      <c r="FE67" s="227"/>
      <c r="FF67" s="227"/>
      <c r="FG67" s="227"/>
      <c r="FH67" s="227"/>
      <c r="FI67" s="227"/>
      <c r="FJ67" s="227"/>
      <c r="FK67" s="227"/>
      <c r="FL67" s="227"/>
      <c r="FM67" s="227"/>
      <c r="FN67" s="227"/>
      <c r="FO67" s="227"/>
      <c r="FP67" s="227"/>
    </row>
    <row r="68" spans="28:172" ht="20.100000000000001" customHeight="1" x14ac:dyDescent="0.15">
      <c r="AB68" s="25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227"/>
      <c r="EY68" s="227"/>
      <c r="EZ68" s="227"/>
      <c r="FA68" s="227"/>
      <c r="FB68" s="227"/>
      <c r="FC68" s="227"/>
      <c r="FD68" s="227"/>
      <c r="FE68" s="227"/>
      <c r="FF68" s="227"/>
      <c r="FG68" s="227"/>
      <c r="FH68" s="227"/>
      <c r="FI68" s="227"/>
      <c r="FJ68" s="227"/>
      <c r="FK68" s="227"/>
      <c r="FL68" s="227"/>
      <c r="FM68" s="227"/>
      <c r="FN68" s="227"/>
      <c r="FO68" s="227"/>
      <c r="FP68" s="227"/>
    </row>
    <row r="69" spans="28:172" ht="20.100000000000001" customHeight="1" x14ac:dyDescent="0.15">
      <c r="AB69" s="25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7"/>
      <c r="FM69" s="227"/>
      <c r="FN69" s="227"/>
      <c r="FO69" s="227"/>
      <c r="FP69" s="227"/>
    </row>
    <row r="70" spans="28:172" ht="20.100000000000001" customHeight="1" x14ac:dyDescent="0.15">
      <c r="AB70" s="25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row>
    <row r="71" spans="28:172" ht="20.100000000000001" customHeight="1" x14ac:dyDescent="0.15">
      <c r="AB71" s="25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row>
    <row r="72" spans="28:172" ht="20.100000000000001" customHeight="1" x14ac:dyDescent="0.15">
      <c r="AB72" s="25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227"/>
      <c r="EZ72" s="227"/>
      <c r="FA72" s="227"/>
      <c r="FB72" s="227"/>
      <c r="FC72" s="227"/>
      <c r="FD72" s="227"/>
      <c r="FE72" s="227"/>
      <c r="FF72" s="227"/>
      <c r="FG72" s="227"/>
      <c r="FH72" s="227"/>
      <c r="FI72" s="227"/>
      <c r="FJ72" s="227"/>
      <c r="FK72" s="227"/>
      <c r="FL72" s="227"/>
      <c r="FM72" s="227"/>
      <c r="FN72" s="227"/>
      <c r="FO72" s="227"/>
      <c r="FP72" s="227"/>
    </row>
    <row r="73" spans="28:172" ht="20.100000000000001" customHeight="1" x14ac:dyDescent="0.15">
      <c r="AB73" s="25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227"/>
      <c r="EX73" s="227"/>
      <c r="EY73" s="227"/>
      <c r="EZ73" s="227"/>
      <c r="FA73" s="227"/>
      <c r="FB73" s="227"/>
      <c r="FC73" s="227"/>
      <c r="FD73" s="227"/>
      <c r="FE73" s="227"/>
      <c r="FF73" s="227"/>
      <c r="FG73" s="227"/>
      <c r="FH73" s="227"/>
      <c r="FI73" s="227"/>
      <c r="FJ73" s="227"/>
      <c r="FK73" s="227"/>
      <c r="FL73" s="227"/>
      <c r="FM73" s="227"/>
      <c r="FN73" s="227"/>
      <c r="FO73" s="227"/>
      <c r="FP73" s="227"/>
    </row>
    <row r="74" spans="28:172" ht="20.100000000000001" customHeight="1" x14ac:dyDescent="0.15">
      <c r="AB74" s="25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c r="EP74" s="227"/>
      <c r="EQ74" s="227"/>
      <c r="ER74" s="227"/>
      <c r="ES74" s="227"/>
      <c r="ET74" s="227"/>
      <c r="EU74" s="227"/>
      <c r="EV74" s="227"/>
      <c r="EW74" s="227"/>
      <c r="EX74" s="227"/>
      <c r="EY74" s="227"/>
      <c r="EZ74" s="227"/>
      <c r="FA74" s="227"/>
      <c r="FB74" s="227"/>
      <c r="FC74" s="227"/>
      <c r="FD74" s="227"/>
      <c r="FE74" s="227"/>
      <c r="FF74" s="227"/>
      <c r="FG74" s="227"/>
      <c r="FH74" s="227"/>
      <c r="FI74" s="227"/>
      <c r="FJ74" s="227"/>
      <c r="FK74" s="227"/>
      <c r="FL74" s="227"/>
      <c r="FM74" s="227"/>
      <c r="FN74" s="227"/>
      <c r="FO74" s="227"/>
      <c r="FP74" s="227"/>
    </row>
    <row r="75" spans="28:172" ht="20.100000000000001" customHeight="1" x14ac:dyDescent="0.15">
      <c r="AB75" s="25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row>
    <row r="76" spans="28:172" ht="20.100000000000001" customHeight="1" x14ac:dyDescent="0.15">
      <c r="AB76" s="25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c r="ER76" s="227"/>
      <c r="ES76" s="227"/>
      <c r="ET76" s="227"/>
      <c r="EU76" s="227"/>
      <c r="EV76" s="227"/>
      <c r="EW76" s="227"/>
      <c r="EX76" s="227"/>
      <c r="EY76" s="227"/>
      <c r="EZ76" s="227"/>
      <c r="FA76" s="227"/>
      <c r="FB76" s="227"/>
      <c r="FC76" s="227"/>
      <c r="FD76" s="227"/>
      <c r="FE76" s="227"/>
      <c r="FF76" s="227"/>
      <c r="FG76" s="227"/>
      <c r="FH76" s="227"/>
      <c r="FI76" s="227"/>
      <c r="FJ76" s="227"/>
      <c r="FK76" s="227"/>
      <c r="FL76" s="227"/>
      <c r="FM76" s="227"/>
      <c r="FN76" s="227"/>
      <c r="FO76" s="227"/>
      <c r="FP76" s="227"/>
    </row>
    <row r="77" spans="28:172" ht="20.100000000000001" customHeight="1" x14ac:dyDescent="0.15">
      <c r="AB77" s="25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c r="EP77" s="227"/>
      <c r="EQ77" s="227"/>
      <c r="ER77" s="227"/>
      <c r="ES77" s="227"/>
      <c r="ET77" s="227"/>
      <c r="EU77" s="227"/>
      <c r="EV77" s="227"/>
      <c r="EW77" s="227"/>
      <c r="EX77" s="227"/>
      <c r="EY77" s="227"/>
      <c r="EZ77" s="227"/>
      <c r="FA77" s="227"/>
      <c r="FB77" s="227"/>
      <c r="FC77" s="227"/>
      <c r="FD77" s="227"/>
      <c r="FE77" s="227"/>
      <c r="FF77" s="227"/>
      <c r="FG77" s="227"/>
      <c r="FH77" s="227"/>
      <c r="FI77" s="227"/>
      <c r="FJ77" s="227"/>
      <c r="FK77" s="227"/>
      <c r="FL77" s="227"/>
      <c r="FM77" s="227"/>
      <c r="FN77" s="227"/>
      <c r="FO77" s="227"/>
      <c r="FP77" s="227"/>
    </row>
    <row r="78" spans="28:172" ht="20.100000000000001" customHeight="1" x14ac:dyDescent="0.15">
      <c r="AB78" s="25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c r="DZ78" s="227"/>
      <c r="EA78" s="227"/>
      <c r="EB78" s="227"/>
      <c r="EC78" s="227"/>
      <c r="ED78" s="227"/>
      <c r="EE78" s="227"/>
      <c r="EF78" s="227"/>
      <c r="EG78" s="227"/>
      <c r="EH78" s="227"/>
      <c r="EI78" s="227"/>
      <c r="EJ78" s="227"/>
      <c r="EK78" s="227"/>
      <c r="EL78" s="227"/>
      <c r="EM78" s="227"/>
      <c r="EN78" s="227"/>
      <c r="EO78" s="227"/>
      <c r="EP78" s="227"/>
      <c r="EQ78" s="227"/>
      <c r="ER78" s="227"/>
      <c r="ES78" s="227"/>
      <c r="ET78" s="227"/>
      <c r="EU78" s="227"/>
      <c r="EV78" s="227"/>
      <c r="EW78" s="227"/>
      <c r="EX78" s="227"/>
      <c r="EY78" s="227"/>
      <c r="EZ78" s="227"/>
      <c r="FA78" s="227"/>
      <c r="FB78" s="227"/>
      <c r="FC78" s="227"/>
      <c r="FD78" s="227"/>
      <c r="FE78" s="227"/>
      <c r="FF78" s="227"/>
      <c r="FG78" s="227"/>
      <c r="FH78" s="227"/>
      <c r="FI78" s="227"/>
      <c r="FJ78" s="227"/>
      <c r="FK78" s="227"/>
      <c r="FL78" s="227"/>
      <c r="FM78" s="227"/>
      <c r="FN78" s="227"/>
      <c r="FO78" s="227"/>
      <c r="FP78" s="227"/>
    </row>
    <row r="79" spans="28:172" ht="20.100000000000001" customHeight="1" x14ac:dyDescent="0.15">
      <c r="AB79" s="25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c r="DJ79" s="227"/>
      <c r="DK79" s="227"/>
      <c r="DL79" s="227"/>
      <c r="DM79" s="227"/>
      <c r="DN79" s="227"/>
      <c r="DO79" s="227"/>
      <c r="DP79" s="227"/>
      <c r="DQ79" s="227"/>
      <c r="DR79" s="227"/>
      <c r="DS79" s="227"/>
      <c r="DT79" s="227"/>
      <c r="DU79" s="227"/>
      <c r="DV79" s="227"/>
      <c r="DW79" s="227"/>
      <c r="DX79" s="227"/>
      <c r="DY79" s="227"/>
      <c r="DZ79" s="227"/>
      <c r="EA79" s="227"/>
      <c r="EB79" s="227"/>
      <c r="EC79" s="227"/>
      <c r="ED79" s="227"/>
      <c r="EE79" s="227"/>
      <c r="EF79" s="227"/>
      <c r="EG79" s="227"/>
      <c r="EH79" s="227"/>
      <c r="EI79" s="227"/>
      <c r="EJ79" s="227"/>
      <c r="EK79" s="227"/>
      <c r="EL79" s="227"/>
      <c r="EM79" s="227"/>
      <c r="EN79" s="227"/>
      <c r="EO79" s="227"/>
      <c r="EP79" s="227"/>
      <c r="EQ79" s="227"/>
      <c r="ER79" s="227"/>
      <c r="ES79" s="227"/>
      <c r="ET79" s="227"/>
      <c r="EU79" s="227"/>
      <c r="EV79" s="227"/>
      <c r="EW79" s="227"/>
      <c r="EX79" s="227"/>
      <c r="EY79" s="227"/>
      <c r="EZ79" s="227"/>
      <c r="FA79" s="227"/>
      <c r="FB79" s="227"/>
      <c r="FC79" s="227"/>
      <c r="FD79" s="227"/>
      <c r="FE79" s="227"/>
      <c r="FF79" s="227"/>
      <c r="FG79" s="227"/>
      <c r="FH79" s="227"/>
      <c r="FI79" s="227"/>
      <c r="FJ79" s="227"/>
      <c r="FK79" s="227"/>
      <c r="FL79" s="227"/>
      <c r="FM79" s="227"/>
      <c r="FN79" s="227"/>
      <c r="FO79" s="227"/>
      <c r="FP79" s="227"/>
    </row>
    <row r="80" spans="28:172" ht="20.100000000000001" customHeight="1" x14ac:dyDescent="0.15">
      <c r="AB80" s="25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c r="DD80" s="227"/>
      <c r="DE80" s="227"/>
      <c r="DF80" s="227"/>
      <c r="DG80" s="227"/>
      <c r="DH80" s="227"/>
      <c r="DI80" s="227"/>
      <c r="DJ80" s="227"/>
      <c r="DK80" s="227"/>
      <c r="DL80" s="227"/>
      <c r="DM80" s="227"/>
      <c r="DN80" s="227"/>
      <c r="DO80" s="227"/>
      <c r="DP80" s="227"/>
      <c r="DQ80" s="227"/>
      <c r="DR80" s="227"/>
      <c r="DS80" s="227"/>
      <c r="DT80" s="227"/>
      <c r="DU80" s="227"/>
      <c r="DV80" s="227"/>
      <c r="DW80" s="227"/>
      <c r="DX80" s="227"/>
      <c r="DY80" s="227"/>
      <c r="DZ80" s="227"/>
      <c r="EA80" s="227"/>
      <c r="EB80" s="227"/>
      <c r="EC80" s="227"/>
      <c r="ED80" s="227"/>
      <c r="EE80" s="227"/>
      <c r="EF80" s="227"/>
      <c r="EG80" s="227"/>
      <c r="EH80" s="227"/>
      <c r="EI80" s="227"/>
      <c r="EJ80" s="227"/>
      <c r="EK80" s="227"/>
      <c r="EL80" s="227"/>
      <c r="EM80" s="227"/>
      <c r="EN80" s="227"/>
      <c r="EO80" s="227"/>
      <c r="EP80" s="227"/>
      <c r="EQ80" s="227"/>
      <c r="ER80" s="227"/>
      <c r="ES80" s="227"/>
      <c r="ET80" s="227"/>
      <c r="EU80" s="227"/>
      <c r="EV80" s="227"/>
      <c r="EW80" s="227"/>
      <c r="EX80" s="227"/>
      <c r="EY80" s="227"/>
      <c r="EZ80" s="227"/>
      <c r="FA80" s="227"/>
      <c r="FB80" s="227"/>
      <c r="FC80" s="227"/>
      <c r="FD80" s="227"/>
      <c r="FE80" s="227"/>
      <c r="FF80" s="227"/>
      <c r="FG80" s="227"/>
      <c r="FH80" s="227"/>
      <c r="FI80" s="227"/>
      <c r="FJ80" s="227"/>
      <c r="FK80" s="227"/>
      <c r="FL80" s="227"/>
      <c r="FM80" s="227"/>
      <c r="FN80" s="227"/>
      <c r="FO80" s="227"/>
      <c r="FP80" s="227"/>
    </row>
    <row r="81" spans="28:172" ht="20.100000000000001" customHeight="1" x14ac:dyDescent="0.15">
      <c r="AB81" s="25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c r="DD81" s="227"/>
      <c r="DE81" s="227"/>
      <c r="DF81" s="227"/>
      <c r="DG81" s="227"/>
      <c r="DH81" s="227"/>
      <c r="DI81" s="227"/>
      <c r="DJ81" s="227"/>
      <c r="DK81" s="227"/>
      <c r="DL81" s="227"/>
      <c r="DM81" s="227"/>
      <c r="DN81" s="227"/>
      <c r="DO81" s="227"/>
      <c r="DP81" s="227"/>
      <c r="DQ81" s="227"/>
      <c r="DR81" s="227"/>
      <c r="DS81" s="227"/>
      <c r="DT81" s="227"/>
      <c r="DU81" s="227"/>
      <c r="DV81" s="227"/>
      <c r="DW81" s="227"/>
      <c r="DX81" s="227"/>
      <c r="DY81" s="227"/>
      <c r="DZ81" s="227"/>
      <c r="EA81" s="227"/>
      <c r="EB81" s="227"/>
      <c r="EC81" s="227"/>
      <c r="ED81" s="227"/>
      <c r="EE81" s="227"/>
      <c r="EF81" s="227"/>
      <c r="EG81" s="227"/>
      <c r="EH81" s="227"/>
      <c r="EI81" s="227"/>
      <c r="EJ81" s="227"/>
      <c r="EK81" s="227"/>
      <c r="EL81" s="227"/>
      <c r="EM81" s="227"/>
      <c r="EN81" s="227"/>
      <c r="EO81" s="227"/>
      <c r="EP81" s="227"/>
      <c r="EQ81" s="227"/>
      <c r="ER81" s="227"/>
      <c r="ES81" s="227"/>
      <c r="ET81" s="227"/>
      <c r="EU81" s="227"/>
      <c r="EV81" s="227"/>
      <c r="EW81" s="227"/>
      <c r="EX81" s="227"/>
      <c r="EY81" s="227"/>
      <c r="EZ81" s="227"/>
      <c r="FA81" s="227"/>
      <c r="FB81" s="227"/>
      <c r="FC81" s="227"/>
      <c r="FD81" s="227"/>
      <c r="FE81" s="227"/>
      <c r="FF81" s="227"/>
      <c r="FG81" s="227"/>
      <c r="FH81" s="227"/>
      <c r="FI81" s="227"/>
      <c r="FJ81" s="227"/>
      <c r="FK81" s="227"/>
      <c r="FL81" s="227"/>
      <c r="FM81" s="227"/>
      <c r="FN81" s="227"/>
      <c r="FO81" s="227"/>
      <c r="FP81" s="227"/>
    </row>
    <row r="82" spans="28:172" ht="20.100000000000001" customHeight="1" x14ac:dyDescent="0.15">
      <c r="AB82" s="25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c r="DZ82" s="227"/>
      <c r="EA82" s="227"/>
      <c r="EB82" s="227"/>
      <c r="EC82" s="227"/>
      <c r="ED82" s="227"/>
      <c r="EE82" s="227"/>
      <c r="EF82" s="227"/>
      <c r="EG82" s="227"/>
      <c r="EH82" s="227"/>
      <c r="EI82" s="227"/>
      <c r="EJ82" s="227"/>
      <c r="EK82" s="227"/>
      <c r="EL82" s="227"/>
      <c r="EM82" s="227"/>
      <c r="EN82" s="227"/>
      <c r="EO82" s="227"/>
      <c r="EP82" s="227"/>
      <c r="EQ82" s="227"/>
      <c r="ER82" s="227"/>
      <c r="ES82" s="227"/>
      <c r="ET82" s="227"/>
      <c r="EU82" s="227"/>
      <c r="EV82" s="227"/>
      <c r="EW82" s="227"/>
      <c r="EX82" s="227"/>
      <c r="EY82" s="227"/>
      <c r="EZ82" s="227"/>
      <c r="FA82" s="227"/>
      <c r="FB82" s="227"/>
      <c r="FC82" s="227"/>
      <c r="FD82" s="227"/>
      <c r="FE82" s="227"/>
      <c r="FF82" s="227"/>
      <c r="FG82" s="227"/>
      <c r="FH82" s="227"/>
      <c r="FI82" s="227"/>
      <c r="FJ82" s="227"/>
      <c r="FK82" s="227"/>
      <c r="FL82" s="227"/>
      <c r="FM82" s="227"/>
      <c r="FN82" s="227"/>
      <c r="FO82" s="227"/>
      <c r="FP82" s="227"/>
    </row>
    <row r="83" spans="28:172" ht="20.100000000000001" customHeight="1" x14ac:dyDescent="0.15">
      <c r="AB83" s="25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c r="DD83" s="227"/>
      <c r="DE83" s="227"/>
      <c r="DF83" s="227"/>
      <c r="DG83" s="227"/>
      <c r="DH83" s="227"/>
      <c r="DI83" s="227"/>
      <c r="DJ83" s="227"/>
      <c r="DK83" s="227"/>
      <c r="DL83" s="227"/>
      <c r="DM83" s="227"/>
      <c r="DN83" s="227"/>
      <c r="DO83" s="227"/>
      <c r="DP83" s="227"/>
      <c r="DQ83" s="227"/>
      <c r="DR83" s="227"/>
      <c r="DS83" s="227"/>
      <c r="DT83" s="227"/>
      <c r="DU83" s="227"/>
      <c r="DV83" s="227"/>
      <c r="DW83" s="227"/>
      <c r="DX83" s="227"/>
      <c r="DY83" s="227"/>
      <c r="DZ83" s="227"/>
      <c r="EA83" s="227"/>
      <c r="EB83" s="227"/>
      <c r="EC83" s="227"/>
      <c r="ED83" s="227"/>
      <c r="EE83" s="227"/>
      <c r="EF83" s="227"/>
      <c r="EG83" s="227"/>
      <c r="EH83" s="227"/>
      <c r="EI83" s="227"/>
      <c r="EJ83" s="227"/>
      <c r="EK83" s="227"/>
      <c r="EL83" s="227"/>
      <c r="EM83" s="227"/>
      <c r="EN83" s="227"/>
      <c r="EO83" s="227"/>
      <c r="EP83" s="227"/>
      <c r="EQ83" s="227"/>
      <c r="ER83" s="227"/>
      <c r="ES83" s="227"/>
      <c r="ET83" s="227"/>
      <c r="EU83" s="227"/>
      <c r="EV83" s="227"/>
      <c r="EW83" s="227"/>
      <c r="EX83" s="227"/>
      <c r="EY83" s="227"/>
      <c r="EZ83" s="227"/>
      <c r="FA83" s="227"/>
      <c r="FB83" s="227"/>
      <c r="FC83" s="227"/>
      <c r="FD83" s="227"/>
      <c r="FE83" s="227"/>
      <c r="FF83" s="227"/>
      <c r="FG83" s="227"/>
      <c r="FH83" s="227"/>
      <c r="FI83" s="227"/>
      <c r="FJ83" s="227"/>
      <c r="FK83" s="227"/>
      <c r="FL83" s="227"/>
      <c r="FM83" s="227"/>
      <c r="FN83" s="227"/>
      <c r="FO83" s="227"/>
      <c r="FP83" s="227"/>
    </row>
    <row r="84" spans="28:172" ht="20.100000000000001" customHeight="1" x14ac:dyDescent="0.15">
      <c r="AB84" s="25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c r="DD84" s="227"/>
      <c r="DE84" s="227"/>
      <c r="DF84" s="227"/>
      <c r="DG84" s="227"/>
      <c r="DH84" s="227"/>
      <c r="DI84" s="227"/>
      <c r="DJ84" s="227"/>
      <c r="DK84" s="227"/>
      <c r="DL84" s="227"/>
      <c r="DM84" s="227"/>
      <c r="DN84" s="227"/>
      <c r="DO84" s="227"/>
      <c r="DP84" s="227"/>
      <c r="DQ84" s="227"/>
      <c r="DR84" s="227"/>
      <c r="DS84" s="227"/>
      <c r="DT84" s="227"/>
      <c r="DU84" s="227"/>
      <c r="DV84" s="227"/>
      <c r="DW84" s="227"/>
      <c r="DX84" s="227"/>
      <c r="DY84" s="227"/>
      <c r="DZ84" s="227"/>
      <c r="EA84" s="227"/>
      <c r="EB84" s="227"/>
      <c r="EC84" s="227"/>
      <c r="ED84" s="227"/>
      <c r="EE84" s="227"/>
      <c r="EF84" s="227"/>
      <c r="EG84" s="227"/>
      <c r="EH84" s="227"/>
      <c r="EI84" s="227"/>
      <c r="EJ84" s="227"/>
      <c r="EK84" s="227"/>
      <c r="EL84" s="227"/>
      <c r="EM84" s="227"/>
      <c r="EN84" s="227"/>
      <c r="EO84" s="227"/>
      <c r="EP84" s="227"/>
      <c r="EQ84" s="227"/>
      <c r="ER84" s="227"/>
      <c r="ES84" s="227"/>
      <c r="ET84" s="227"/>
      <c r="EU84" s="227"/>
      <c r="EV84" s="227"/>
      <c r="EW84" s="227"/>
      <c r="EX84" s="227"/>
      <c r="EY84" s="227"/>
      <c r="EZ84" s="227"/>
      <c r="FA84" s="227"/>
      <c r="FB84" s="227"/>
      <c r="FC84" s="227"/>
      <c r="FD84" s="227"/>
      <c r="FE84" s="227"/>
      <c r="FF84" s="227"/>
      <c r="FG84" s="227"/>
      <c r="FH84" s="227"/>
      <c r="FI84" s="227"/>
      <c r="FJ84" s="227"/>
      <c r="FK84" s="227"/>
      <c r="FL84" s="227"/>
      <c r="FM84" s="227"/>
      <c r="FN84" s="227"/>
      <c r="FO84" s="227"/>
      <c r="FP84" s="227"/>
    </row>
    <row r="85" spans="28:172" ht="20.100000000000001" customHeight="1" x14ac:dyDescent="0.15">
      <c r="AB85" s="25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c r="DZ85" s="227"/>
      <c r="EA85" s="227"/>
      <c r="EB85" s="227"/>
      <c r="EC85" s="227"/>
      <c r="ED85" s="227"/>
      <c r="EE85" s="227"/>
      <c r="EF85" s="227"/>
      <c r="EG85" s="227"/>
      <c r="EH85" s="227"/>
      <c r="EI85" s="227"/>
      <c r="EJ85" s="227"/>
      <c r="EK85" s="227"/>
      <c r="EL85" s="227"/>
      <c r="EM85" s="227"/>
      <c r="EN85" s="227"/>
      <c r="EO85" s="227"/>
      <c r="EP85" s="227"/>
      <c r="EQ85" s="227"/>
      <c r="ER85" s="227"/>
      <c r="ES85" s="227"/>
      <c r="ET85" s="227"/>
      <c r="EU85" s="227"/>
      <c r="EV85" s="227"/>
      <c r="EW85" s="227"/>
      <c r="EX85" s="227"/>
      <c r="EY85" s="227"/>
      <c r="EZ85" s="227"/>
      <c r="FA85" s="227"/>
      <c r="FB85" s="227"/>
      <c r="FC85" s="227"/>
      <c r="FD85" s="227"/>
      <c r="FE85" s="227"/>
      <c r="FF85" s="227"/>
      <c r="FG85" s="227"/>
      <c r="FH85" s="227"/>
      <c r="FI85" s="227"/>
      <c r="FJ85" s="227"/>
      <c r="FK85" s="227"/>
      <c r="FL85" s="227"/>
      <c r="FM85" s="227"/>
      <c r="FN85" s="227"/>
      <c r="FO85" s="227"/>
      <c r="FP85" s="227"/>
    </row>
    <row r="86" spans="28:172" ht="20.100000000000001" customHeight="1" x14ac:dyDescent="0.15">
      <c r="AB86" s="25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227"/>
      <c r="EJ86" s="227"/>
      <c r="EK86" s="227"/>
      <c r="EL86" s="227"/>
      <c r="EM86" s="227"/>
      <c r="EN86" s="227"/>
      <c r="EO86" s="227"/>
      <c r="EP86" s="227"/>
      <c r="EQ86" s="227"/>
      <c r="ER86" s="227"/>
      <c r="ES86" s="227"/>
      <c r="ET86" s="227"/>
      <c r="EU86" s="227"/>
      <c r="EV86" s="227"/>
      <c r="EW86" s="227"/>
      <c r="EX86" s="227"/>
      <c r="EY86" s="227"/>
      <c r="EZ86" s="227"/>
      <c r="FA86" s="227"/>
      <c r="FB86" s="227"/>
      <c r="FC86" s="227"/>
      <c r="FD86" s="227"/>
      <c r="FE86" s="227"/>
      <c r="FF86" s="227"/>
      <c r="FG86" s="227"/>
      <c r="FH86" s="227"/>
      <c r="FI86" s="227"/>
      <c r="FJ86" s="227"/>
      <c r="FK86" s="227"/>
      <c r="FL86" s="227"/>
      <c r="FM86" s="227"/>
      <c r="FN86" s="227"/>
      <c r="FO86" s="227"/>
      <c r="FP86" s="227"/>
    </row>
    <row r="87" spans="28:172" ht="20.100000000000001" customHeight="1" x14ac:dyDescent="0.15">
      <c r="AB87" s="25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27"/>
      <c r="DY87" s="227"/>
      <c r="DZ87" s="227"/>
      <c r="EA87" s="227"/>
      <c r="EB87" s="227"/>
      <c r="EC87" s="227"/>
      <c r="ED87" s="227"/>
      <c r="EE87" s="227"/>
      <c r="EF87" s="227"/>
      <c r="EG87" s="227"/>
      <c r="EH87" s="227"/>
      <c r="EI87" s="227"/>
      <c r="EJ87" s="227"/>
      <c r="EK87" s="227"/>
      <c r="EL87" s="227"/>
      <c r="EM87" s="227"/>
      <c r="EN87" s="227"/>
      <c r="EO87" s="227"/>
      <c r="EP87" s="227"/>
      <c r="EQ87" s="227"/>
      <c r="ER87" s="227"/>
      <c r="ES87" s="227"/>
      <c r="ET87" s="227"/>
      <c r="EU87" s="227"/>
      <c r="EV87" s="227"/>
      <c r="EW87" s="227"/>
      <c r="EX87" s="227"/>
      <c r="EY87" s="227"/>
      <c r="EZ87" s="227"/>
      <c r="FA87" s="227"/>
      <c r="FB87" s="227"/>
      <c r="FC87" s="227"/>
      <c r="FD87" s="227"/>
      <c r="FE87" s="227"/>
      <c r="FF87" s="227"/>
      <c r="FG87" s="227"/>
      <c r="FH87" s="227"/>
      <c r="FI87" s="227"/>
      <c r="FJ87" s="227"/>
      <c r="FK87" s="227"/>
      <c r="FL87" s="227"/>
      <c r="FM87" s="227"/>
      <c r="FN87" s="227"/>
      <c r="FO87" s="227"/>
      <c r="FP87" s="227"/>
    </row>
    <row r="88" spans="28:172" ht="20.100000000000001" customHeight="1" x14ac:dyDescent="0.15">
      <c r="AB88" s="25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227"/>
      <c r="DC88" s="227"/>
      <c r="DD88" s="227"/>
      <c r="DE88" s="227"/>
      <c r="DF88" s="227"/>
      <c r="DG88" s="227"/>
      <c r="DH88" s="227"/>
      <c r="DI88" s="227"/>
      <c r="DJ88" s="227"/>
      <c r="DK88" s="227"/>
      <c r="DL88" s="227"/>
      <c r="DM88" s="227"/>
      <c r="DN88" s="227"/>
      <c r="DO88" s="227"/>
      <c r="DP88" s="227"/>
      <c r="DQ88" s="227"/>
      <c r="DR88" s="227"/>
      <c r="DS88" s="227"/>
      <c r="DT88" s="227"/>
      <c r="DU88" s="227"/>
      <c r="DV88" s="227"/>
      <c r="DW88" s="227"/>
      <c r="DX88" s="227"/>
      <c r="DY88" s="227"/>
      <c r="DZ88" s="227"/>
      <c r="EA88" s="227"/>
      <c r="EB88" s="227"/>
      <c r="EC88" s="227"/>
      <c r="ED88" s="227"/>
      <c r="EE88" s="227"/>
      <c r="EF88" s="227"/>
      <c r="EG88" s="227"/>
      <c r="EH88" s="227"/>
      <c r="EI88" s="227"/>
      <c r="EJ88" s="227"/>
      <c r="EK88" s="227"/>
      <c r="EL88" s="227"/>
      <c r="EM88" s="227"/>
      <c r="EN88" s="227"/>
      <c r="EO88" s="227"/>
      <c r="EP88" s="227"/>
      <c r="EQ88" s="227"/>
      <c r="ER88" s="227"/>
      <c r="ES88" s="227"/>
      <c r="ET88" s="227"/>
      <c r="EU88" s="227"/>
      <c r="EV88" s="227"/>
      <c r="EW88" s="227"/>
      <c r="EX88" s="227"/>
      <c r="EY88" s="227"/>
      <c r="EZ88" s="227"/>
      <c r="FA88" s="227"/>
      <c r="FB88" s="227"/>
      <c r="FC88" s="227"/>
      <c r="FD88" s="227"/>
      <c r="FE88" s="227"/>
      <c r="FF88" s="227"/>
      <c r="FG88" s="227"/>
      <c r="FH88" s="227"/>
      <c r="FI88" s="227"/>
      <c r="FJ88" s="227"/>
      <c r="FK88" s="227"/>
      <c r="FL88" s="227"/>
      <c r="FM88" s="227"/>
      <c r="FN88" s="227"/>
      <c r="FO88" s="227"/>
      <c r="FP88" s="227"/>
    </row>
    <row r="89" spans="28:172" ht="20.100000000000001" customHeight="1" x14ac:dyDescent="0.15">
      <c r="AB89" s="25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27"/>
      <c r="DG89" s="227"/>
      <c r="DH89" s="227"/>
      <c r="DI89" s="227"/>
      <c r="DJ89" s="227"/>
      <c r="DK89" s="227"/>
      <c r="DL89" s="227"/>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227"/>
      <c r="EJ89" s="227"/>
      <c r="EK89" s="227"/>
      <c r="EL89" s="227"/>
      <c r="EM89" s="227"/>
      <c r="EN89" s="227"/>
      <c r="EO89" s="227"/>
      <c r="EP89" s="227"/>
      <c r="EQ89" s="227"/>
      <c r="ER89" s="227"/>
      <c r="ES89" s="227"/>
      <c r="ET89" s="227"/>
      <c r="EU89" s="227"/>
      <c r="EV89" s="227"/>
      <c r="EW89" s="227"/>
      <c r="EX89" s="227"/>
      <c r="EY89" s="227"/>
      <c r="EZ89" s="227"/>
      <c r="FA89" s="227"/>
      <c r="FB89" s="227"/>
      <c r="FC89" s="227"/>
      <c r="FD89" s="227"/>
      <c r="FE89" s="227"/>
      <c r="FF89" s="227"/>
      <c r="FG89" s="227"/>
      <c r="FH89" s="227"/>
      <c r="FI89" s="227"/>
      <c r="FJ89" s="227"/>
      <c r="FK89" s="227"/>
      <c r="FL89" s="227"/>
      <c r="FM89" s="227"/>
      <c r="FN89" s="227"/>
      <c r="FO89" s="227"/>
      <c r="FP89" s="227"/>
    </row>
    <row r="90" spans="28:172" ht="20.100000000000001" customHeight="1" x14ac:dyDescent="0.15">
      <c r="AB90" s="25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c r="EP90" s="227"/>
      <c r="EQ90" s="227"/>
      <c r="ER90" s="227"/>
      <c r="ES90" s="227"/>
      <c r="ET90" s="227"/>
      <c r="EU90" s="227"/>
      <c r="EV90" s="227"/>
      <c r="EW90" s="227"/>
      <c r="EX90" s="227"/>
      <c r="EY90" s="227"/>
      <c r="EZ90" s="227"/>
      <c r="FA90" s="227"/>
      <c r="FB90" s="227"/>
      <c r="FC90" s="227"/>
      <c r="FD90" s="227"/>
      <c r="FE90" s="227"/>
      <c r="FF90" s="227"/>
      <c r="FG90" s="227"/>
      <c r="FH90" s="227"/>
      <c r="FI90" s="227"/>
      <c r="FJ90" s="227"/>
      <c r="FK90" s="227"/>
      <c r="FL90" s="227"/>
      <c r="FM90" s="227"/>
      <c r="FN90" s="227"/>
      <c r="FO90" s="227"/>
      <c r="FP90" s="227"/>
    </row>
    <row r="91" spans="28:172" ht="20.100000000000001" customHeight="1" x14ac:dyDescent="0.15">
      <c r="AB91" s="25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27"/>
      <c r="DG91" s="227"/>
      <c r="DH91" s="227"/>
      <c r="DI91" s="227"/>
      <c r="DJ91" s="227"/>
      <c r="DK91" s="227"/>
      <c r="DL91" s="227"/>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227"/>
      <c r="EJ91" s="227"/>
      <c r="EK91" s="227"/>
      <c r="EL91" s="227"/>
      <c r="EM91" s="227"/>
      <c r="EN91" s="227"/>
      <c r="EO91" s="227"/>
      <c r="EP91" s="227"/>
      <c r="EQ91" s="227"/>
      <c r="ER91" s="227"/>
      <c r="ES91" s="227"/>
      <c r="ET91" s="227"/>
      <c r="EU91" s="227"/>
      <c r="EV91" s="227"/>
      <c r="EW91" s="227"/>
      <c r="EX91" s="227"/>
      <c r="EY91" s="227"/>
      <c r="EZ91" s="227"/>
      <c r="FA91" s="227"/>
      <c r="FB91" s="227"/>
      <c r="FC91" s="227"/>
      <c r="FD91" s="227"/>
      <c r="FE91" s="227"/>
      <c r="FF91" s="227"/>
      <c r="FG91" s="227"/>
      <c r="FH91" s="227"/>
      <c r="FI91" s="227"/>
      <c r="FJ91" s="227"/>
      <c r="FK91" s="227"/>
      <c r="FL91" s="227"/>
      <c r="FM91" s="227"/>
      <c r="FN91" s="227"/>
      <c r="FO91" s="227"/>
      <c r="FP91" s="227"/>
    </row>
    <row r="92" spans="28:172" ht="20.100000000000001" customHeight="1" x14ac:dyDescent="0.15">
      <c r="AB92" s="25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c r="DA92" s="227"/>
      <c r="DB92" s="227"/>
      <c r="DC92" s="227"/>
      <c r="DD92" s="227"/>
      <c r="DE92" s="227"/>
      <c r="DF92" s="227"/>
      <c r="DG92" s="227"/>
      <c r="DH92" s="227"/>
      <c r="DI92" s="227"/>
      <c r="DJ92" s="227"/>
      <c r="DK92" s="227"/>
      <c r="DL92" s="227"/>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227"/>
      <c r="EJ92" s="227"/>
      <c r="EK92" s="227"/>
      <c r="EL92" s="227"/>
      <c r="EM92" s="227"/>
      <c r="EN92" s="227"/>
      <c r="EO92" s="227"/>
      <c r="EP92" s="227"/>
      <c r="EQ92" s="227"/>
      <c r="ER92" s="227"/>
      <c r="ES92" s="227"/>
      <c r="ET92" s="227"/>
      <c r="EU92" s="227"/>
      <c r="EV92" s="227"/>
      <c r="EW92" s="227"/>
      <c r="EX92" s="227"/>
      <c r="EY92" s="227"/>
      <c r="EZ92" s="227"/>
      <c r="FA92" s="227"/>
      <c r="FB92" s="227"/>
      <c r="FC92" s="227"/>
      <c r="FD92" s="227"/>
      <c r="FE92" s="227"/>
      <c r="FF92" s="227"/>
      <c r="FG92" s="227"/>
      <c r="FH92" s="227"/>
      <c r="FI92" s="227"/>
      <c r="FJ92" s="227"/>
      <c r="FK92" s="227"/>
      <c r="FL92" s="227"/>
      <c r="FM92" s="227"/>
      <c r="FN92" s="227"/>
      <c r="FO92" s="227"/>
      <c r="FP92" s="227"/>
    </row>
    <row r="93" spans="28:172" ht="20.100000000000001" customHeight="1" x14ac:dyDescent="0.15">
      <c r="AB93" s="25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c r="DA93" s="227"/>
      <c r="DB93" s="227"/>
      <c r="DC93" s="227"/>
      <c r="DD93" s="227"/>
      <c r="DE93" s="227"/>
      <c r="DF93" s="227"/>
      <c r="DG93" s="227"/>
      <c r="DH93" s="227"/>
      <c r="DI93" s="227"/>
      <c r="DJ93" s="227"/>
      <c r="DK93" s="227"/>
      <c r="DL93" s="227"/>
      <c r="DM93" s="227"/>
      <c r="DN93" s="227"/>
      <c r="DO93" s="227"/>
      <c r="DP93" s="227"/>
      <c r="DQ93" s="227"/>
      <c r="DR93" s="227"/>
      <c r="DS93" s="227"/>
      <c r="DT93" s="227"/>
      <c r="DU93" s="227"/>
      <c r="DV93" s="227"/>
      <c r="DW93" s="227"/>
      <c r="DX93" s="227"/>
      <c r="DY93" s="227"/>
      <c r="DZ93" s="227"/>
      <c r="EA93" s="227"/>
      <c r="EB93" s="227"/>
      <c r="EC93" s="227"/>
      <c r="ED93" s="227"/>
      <c r="EE93" s="227"/>
      <c r="EF93" s="227"/>
      <c r="EG93" s="227"/>
      <c r="EH93" s="227"/>
      <c r="EI93" s="227"/>
      <c r="EJ93" s="227"/>
      <c r="EK93" s="227"/>
      <c r="EL93" s="227"/>
      <c r="EM93" s="227"/>
      <c r="EN93" s="227"/>
      <c r="EO93" s="227"/>
      <c r="EP93" s="227"/>
      <c r="EQ93" s="227"/>
      <c r="ER93" s="227"/>
      <c r="ES93" s="227"/>
      <c r="ET93" s="227"/>
      <c r="EU93" s="227"/>
      <c r="EV93" s="227"/>
      <c r="EW93" s="227"/>
      <c r="EX93" s="227"/>
      <c r="EY93" s="227"/>
      <c r="EZ93" s="227"/>
      <c r="FA93" s="227"/>
      <c r="FB93" s="227"/>
      <c r="FC93" s="227"/>
      <c r="FD93" s="227"/>
      <c r="FE93" s="227"/>
      <c r="FF93" s="227"/>
      <c r="FG93" s="227"/>
      <c r="FH93" s="227"/>
      <c r="FI93" s="227"/>
      <c r="FJ93" s="227"/>
      <c r="FK93" s="227"/>
      <c r="FL93" s="227"/>
      <c r="FM93" s="227"/>
      <c r="FN93" s="227"/>
      <c r="FO93" s="227"/>
      <c r="FP93" s="227"/>
    </row>
    <row r="94" spans="28:172" ht="20.100000000000001" customHeight="1" x14ac:dyDescent="0.15">
      <c r="AB94" s="25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c r="EP94" s="227"/>
      <c r="EQ94" s="227"/>
      <c r="ER94" s="227"/>
      <c r="ES94" s="227"/>
      <c r="ET94" s="227"/>
      <c r="EU94" s="227"/>
      <c r="EV94" s="227"/>
      <c r="EW94" s="227"/>
      <c r="EX94" s="227"/>
      <c r="EY94" s="227"/>
      <c r="EZ94" s="227"/>
      <c r="FA94" s="227"/>
      <c r="FB94" s="227"/>
      <c r="FC94" s="227"/>
      <c r="FD94" s="227"/>
      <c r="FE94" s="227"/>
      <c r="FF94" s="227"/>
      <c r="FG94" s="227"/>
      <c r="FH94" s="227"/>
      <c r="FI94" s="227"/>
      <c r="FJ94" s="227"/>
      <c r="FK94" s="227"/>
      <c r="FL94" s="227"/>
      <c r="FM94" s="227"/>
      <c r="FN94" s="227"/>
      <c r="FO94" s="227"/>
      <c r="FP94" s="227"/>
    </row>
    <row r="95" spans="28:172" ht="20.100000000000001" customHeight="1" x14ac:dyDescent="0.15">
      <c r="AB95" s="25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27"/>
      <c r="DY95" s="227"/>
      <c r="DZ95" s="227"/>
      <c r="EA95" s="227"/>
      <c r="EB95" s="227"/>
      <c r="EC95" s="227"/>
      <c r="ED95" s="227"/>
      <c r="EE95" s="227"/>
      <c r="EF95" s="227"/>
      <c r="EG95" s="227"/>
      <c r="EH95" s="227"/>
      <c r="EI95" s="227"/>
      <c r="EJ95" s="227"/>
      <c r="EK95" s="227"/>
      <c r="EL95" s="227"/>
      <c r="EM95" s="227"/>
      <c r="EN95" s="227"/>
      <c r="EO95" s="227"/>
      <c r="EP95" s="227"/>
      <c r="EQ95" s="227"/>
      <c r="ER95" s="227"/>
      <c r="ES95" s="227"/>
      <c r="ET95" s="227"/>
      <c r="EU95" s="227"/>
      <c r="EV95" s="227"/>
      <c r="EW95" s="227"/>
      <c r="EX95" s="227"/>
      <c r="EY95" s="227"/>
      <c r="EZ95" s="227"/>
      <c r="FA95" s="227"/>
      <c r="FB95" s="227"/>
      <c r="FC95" s="227"/>
      <c r="FD95" s="227"/>
      <c r="FE95" s="227"/>
      <c r="FF95" s="227"/>
      <c r="FG95" s="227"/>
      <c r="FH95" s="227"/>
      <c r="FI95" s="227"/>
      <c r="FJ95" s="227"/>
      <c r="FK95" s="227"/>
      <c r="FL95" s="227"/>
      <c r="FM95" s="227"/>
      <c r="FN95" s="227"/>
      <c r="FO95" s="227"/>
      <c r="FP95" s="227"/>
    </row>
    <row r="96" spans="28:172" ht="20.100000000000001" customHeight="1" x14ac:dyDescent="0.15">
      <c r="AB96" s="25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row>
    <row r="97" spans="3:230" ht="20.100000000000001" customHeight="1" x14ac:dyDescent="0.15">
      <c r="AB97" s="25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c r="DQ97" s="227"/>
      <c r="DR97" s="227"/>
      <c r="DS97" s="227"/>
      <c r="DT97" s="227"/>
      <c r="DU97" s="227"/>
      <c r="DV97" s="227"/>
      <c r="DW97" s="227"/>
      <c r="DX97" s="227"/>
      <c r="DY97" s="227"/>
      <c r="DZ97" s="227"/>
      <c r="EA97" s="227"/>
      <c r="EB97" s="227"/>
      <c r="EC97" s="227"/>
      <c r="ED97" s="227"/>
      <c r="EE97" s="227"/>
      <c r="EF97" s="227"/>
      <c r="EG97" s="227"/>
      <c r="EH97" s="227"/>
      <c r="EI97" s="227"/>
      <c r="EJ97" s="227"/>
      <c r="EK97" s="227"/>
      <c r="EL97" s="227"/>
      <c r="EM97" s="227"/>
      <c r="EN97" s="227"/>
      <c r="EO97" s="227"/>
      <c r="EP97" s="227"/>
      <c r="EQ97" s="227"/>
      <c r="ER97" s="227"/>
      <c r="ES97" s="227"/>
      <c r="ET97" s="227"/>
      <c r="EU97" s="227"/>
      <c r="EV97" s="227"/>
      <c r="EW97" s="227"/>
      <c r="EX97" s="227"/>
      <c r="EY97" s="227"/>
      <c r="EZ97" s="227"/>
      <c r="FA97" s="227"/>
      <c r="FB97" s="227"/>
      <c r="FC97" s="227"/>
      <c r="FD97" s="227"/>
      <c r="FE97" s="227"/>
      <c r="FF97" s="227"/>
      <c r="FG97" s="227"/>
      <c r="FH97" s="227"/>
      <c r="FI97" s="227"/>
      <c r="FJ97" s="227"/>
      <c r="FK97" s="227"/>
      <c r="FL97" s="227"/>
      <c r="FM97" s="227"/>
      <c r="FN97" s="227"/>
      <c r="FO97" s="227"/>
      <c r="FP97" s="227"/>
    </row>
    <row r="98" spans="3:230" ht="20.100000000000001" customHeight="1" x14ac:dyDescent="0.15">
      <c r="AB98" s="25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c r="DQ98" s="227"/>
      <c r="DR98" s="227"/>
      <c r="DS98" s="227"/>
      <c r="DT98" s="227"/>
      <c r="DU98" s="227"/>
      <c r="DV98" s="227"/>
      <c r="DW98" s="227"/>
      <c r="DX98" s="227"/>
      <c r="DY98" s="227"/>
      <c r="DZ98" s="227"/>
      <c r="EA98" s="227"/>
      <c r="EB98" s="227"/>
      <c r="EC98" s="227"/>
      <c r="ED98" s="227"/>
      <c r="EE98" s="227"/>
      <c r="EF98" s="227"/>
      <c r="EG98" s="227"/>
      <c r="EH98" s="227"/>
      <c r="EI98" s="227"/>
      <c r="EJ98" s="227"/>
      <c r="EK98" s="227"/>
      <c r="EL98" s="227"/>
      <c r="EM98" s="227"/>
      <c r="EN98" s="227"/>
      <c r="EO98" s="227"/>
      <c r="EP98" s="227"/>
      <c r="EQ98" s="227"/>
      <c r="ER98" s="227"/>
      <c r="ES98" s="227"/>
      <c r="ET98" s="227"/>
      <c r="EU98" s="227"/>
      <c r="EV98" s="227"/>
      <c r="EW98" s="227"/>
      <c r="EX98" s="227"/>
      <c r="EY98" s="227"/>
      <c r="EZ98" s="227"/>
      <c r="FA98" s="227"/>
      <c r="FB98" s="227"/>
      <c r="FC98" s="227"/>
      <c r="FD98" s="227"/>
      <c r="FE98" s="227"/>
      <c r="FF98" s="227"/>
      <c r="FG98" s="227"/>
      <c r="FH98" s="227"/>
      <c r="FI98" s="227"/>
      <c r="FJ98" s="227"/>
      <c r="FK98" s="227"/>
      <c r="FL98" s="227"/>
      <c r="FM98" s="227"/>
      <c r="FN98" s="227"/>
      <c r="FO98" s="227"/>
      <c r="FP98" s="227"/>
    </row>
    <row r="99" spans="3:230" ht="20.100000000000001" customHeight="1" x14ac:dyDescent="0.15">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c r="DQ99" s="227"/>
      <c r="DR99" s="227"/>
      <c r="DS99" s="227"/>
      <c r="DT99" s="227"/>
      <c r="DU99" s="227"/>
      <c r="DV99" s="227"/>
      <c r="DW99" s="227"/>
      <c r="DX99" s="227"/>
      <c r="DY99" s="227"/>
      <c r="DZ99" s="227"/>
      <c r="EA99" s="227"/>
      <c r="EB99" s="227"/>
      <c r="EC99" s="227"/>
      <c r="ED99" s="227"/>
      <c r="EE99" s="227"/>
      <c r="EF99" s="227"/>
      <c r="EG99" s="227"/>
      <c r="EH99" s="227"/>
      <c r="EI99" s="227"/>
      <c r="EJ99" s="227"/>
      <c r="EK99" s="227"/>
      <c r="EL99" s="227"/>
      <c r="EM99" s="227"/>
      <c r="EN99" s="227"/>
      <c r="EO99" s="227"/>
      <c r="EP99" s="227"/>
      <c r="EQ99" s="227"/>
      <c r="ER99" s="227"/>
      <c r="ES99" s="227"/>
      <c r="ET99" s="227"/>
      <c r="EU99" s="227"/>
      <c r="EV99" s="227"/>
      <c r="EW99" s="227"/>
      <c r="EX99" s="227"/>
      <c r="EY99" s="227"/>
      <c r="EZ99" s="227"/>
      <c r="FA99" s="227"/>
      <c r="FB99" s="227"/>
      <c r="FC99" s="227"/>
      <c r="FD99" s="227"/>
      <c r="FE99" s="227"/>
      <c r="FF99" s="227"/>
      <c r="FG99" s="227"/>
      <c r="FH99" s="227"/>
      <c r="FI99" s="227"/>
      <c r="FJ99" s="227"/>
      <c r="FK99" s="227"/>
      <c r="FL99" s="227"/>
      <c r="FM99" s="227"/>
      <c r="FN99" s="227"/>
      <c r="FO99" s="227"/>
      <c r="FP99" s="227"/>
      <c r="FQ99" s="227"/>
      <c r="FR99" s="227"/>
      <c r="FS99" s="227"/>
      <c r="FT99" s="227"/>
      <c r="FU99" s="227"/>
      <c r="FV99" s="227"/>
      <c r="FW99" s="227"/>
      <c r="FX99" s="227"/>
      <c r="FY99" s="227"/>
      <c r="FZ99" s="227"/>
      <c r="GA99" s="227"/>
      <c r="GB99" s="227"/>
      <c r="GC99" s="227"/>
      <c r="GD99" s="227"/>
      <c r="GE99" s="227"/>
      <c r="GF99" s="227"/>
      <c r="GG99" s="227"/>
      <c r="GH99" s="227"/>
      <c r="GI99" s="227"/>
      <c r="GJ99" s="227"/>
      <c r="GK99" s="227"/>
      <c r="GL99" s="227"/>
      <c r="GM99" s="227"/>
      <c r="GN99" s="227"/>
      <c r="GO99" s="227"/>
      <c r="GP99" s="227"/>
      <c r="GQ99" s="227"/>
      <c r="GR99" s="227"/>
      <c r="GS99" s="227"/>
      <c r="GT99" s="227"/>
      <c r="GU99" s="227"/>
      <c r="GV99" s="227"/>
      <c r="GW99" s="227"/>
      <c r="GX99" s="227"/>
      <c r="GY99" s="227"/>
      <c r="GZ99" s="227"/>
      <c r="HA99" s="227"/>
      <c r="HB99" s="227"/>
      <c r="HC99" s="227"/>
      <c r="HD99" s="227"/>
      <c r="HE99" s="227"/>
      <c r="HF99" s="227"/>
      <c r="HG99" s="227"/>
      <c r="HH99" s="227"/>
      <c r="HI99" s="227"/>
      <c r="HJ99" s="227"/>
      <c r="HK99" s="227"/>
      <c r="HL99" s="227"/>
      <c r="HM99" s="227"/>
      <c r="HN99" s="227"/>
      <c r="HO99" s="227"/>
      <c r="HP99" s="227"/>
      <c r="HQ99" s="227"/>
      <c r="HR99" s="227"/>
      <c r="HS99" s="227"/>
      <c r="HT99" s="227"/>
      <c r="HU99" s="227"/>
      <c r="HV99" s="227"/>
    </row>
    <row r="100" spans="3:230" ht="20.100000000000001" customHeight="1" x14ac:dyDescent="0.15">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27"/>
      <c r="EJ100" s="227"/>
      <c r="EK100" s="227"/>
      <c r="EL100" s="227"/>
      <c r="EM100" s="227"/>
      <c r="EN100" s="227"/>
      <c r="EO100" s="227"/>
      <c r="EP100" s="227"/>
      <c r="EQ100" s="227"/>
      <c r="ER100" s="227"/>
      <c r="ES100" s="227"/>
      <c r="ET100" s="227"/>
      <c r="EU100" s="227"/>
      <c r="EV100" s="227"/>
      <c r="EW100" s="227"/>
      <c r="EX100" s="227"/>
      <c r="EY100" s="227"/>
      <c r="EZ100" s="227"/>
      <c r="FA100" s="227"/>
      <c r="FB100" s="227"/>
      <c r="FC100" s="227"/>
      <c r="FD100" s="227"/>
      <c r="FE100" s="227"/>
      <c r="FF100" s="227"/>
      <c r="FG100" s="227"/>
      <c r="FH100" s="227"/>
      <c r="FI100" s="227"/>
      <c r="FJ100" s="227"/>
      <c r="FK100" s="227"/>
      <c r="FL100" s="227"/>
      <c r="FM100" s="227"/>
      <c r="FN100" s="227"/>
      <c r="FO100" s="227"/>
      <c r="FP100" s="227"/>
      <c r="FQ100" s="227"/>
      <c r="FR100" s="227"/>
      <c r="FS100" s="227"/>
      <c r="FT100" s="227"/>
      <c r="FU100" s="227"/>
      <c r="FV100" s="227"/>
      <c r="FW100" s="227"/>
      <c r="FX100" s="227"/>
      <c r="FY100" s="227"/>
      <c r="FZ100" s="227"/>
      <c r="GA100" s="227"/>
      <c r="GB100" s="227"/>
      <c r="GC100" s="227"/>
      <c r="GD100" s="227"/>
      <c r="GE100" s="227"/>
      <c r="GF100" s="227"/>
      <c r="GG100" s="227"/>
      <c r="GH100" s="227"/>
      <c r="GI100" s="227"/>
      <c r="GJ100" s="227"/>
      <c r="GK100" s="227"/>
      <c r="GL100" s="227"/>
      <c r="GM100" s="227"/>
      <c r="GN100" s="227"/>
      <c r="GO100" s="227"/>
      <c r="GP100" s="227"/>
      <c r="GQ100" s="227"/>
      <c r="GR100" s="227"/>
      <c r="GS100" s="227"/>
      <c r="GT100" s="227"/>
      <c r="GU100" s="227"/>
      <c r="GV100" s="227"/>
      <c r="GW100" s="227"/>
      <c r="GX100" s="227"/>
      <c r="GY100" s="227"/>
      <c r="GZ100" s="227"/>
      <c r="HA100" s="227"/>
      <c r="HB100" s="227"/>
      <c r="HC100" s="227"/>
      <c r="HD100" s="227"/>
      <c r="HE100" s="227"/>
      <c r="HF100" s="227"/>
      <c r="HG100" s="227"/>
      <c r="HH100" s="227"/>
      <c r="HI100" s="227"/>
      <c r="HJ100" s="227"/>
      <c r="HK100" s="227"/>
      <c r="HL100" s="227"/>
      <c r="HM100" s="227"/>
      <c r="HN100" s="227"/>
      <c r="HO100" s="227"/>
      <c r="HP100" s="227"/>
      <c r="HQ100" s="227"/>
      <c r="HR100" s="227"/>
      <c r="HS100" s="227"/>
      <c r="HT100" s="227"/>
      <c r="HU100" s="227"/>
      <c r="HV100" s="227"/>
    </row>
    <row r="101" spans="3:230" ht="20.100000000000001" customHeight="1" x14ac:dyDescent="0.15">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27"/>
      <c r="EJ101" s="227"/>
      <c r="EK101" s="227"/>
      <c r="EL101" s="227"/>
      <c r="EM101" s="227"/>
      <c r="EN101" s="227"/>
      <c r="EO101" s="227"/>
      <c r="EP101" s="227"/>
      <c r="EQ101" s="227"/>
      <c r="ER101" s="227"/>
      <c r="ES101" s="227"/>
      <c r="ET101" s="227"/>
      <c r="EU101" s="227"/>
      <c r="EV101" s="227"/>
      <c r="EW101" s="227"/>
      <c r="EX101" s="227"/>
      <c r="EY101" s="227"/>
      <c r="EZ101" s="227"/>
      <c r="FA101" s="227"/>
      <c r="FB101" s="227"/>
      <c r="FC101" s="227"/>
      <c r="FD101" s="227"/>
      <c r="FE101" s="227"/>
      <c r="FF101" s="227"/>
      <c r="FG101" s="227"/>
      <c r="FH101" s="227"/>
      <c r="FI101" s="227"/>
      <c r="FJ101" s="227"/>
      <c r="FK101" s="227"/>
      <c r="FL101" s="227"/>
      <c r="FM101" s="227"/>
      <c r="FN101" s="227"/>
      <c r="FO101" s="227"/>
      <c r="FP101" s="227"/>
      <c r="FQ101" s="227"/>
      <c r="FR101" s="227"/>
      <c r="FS101" s="227"/>
      <c r="FT101" s="227"/>
      <c r="FU101" s="227"/>
      <c r="FV101" s="227"/>
      <c r="FW101" s="227"/>
      <c r="FX101" s="227"/>
      <c r="FY101" s="227"/>
      <c r="FZ101" s="227"/>
      <c r="GA101" s="227"/>
      <c r="GB101" s="227"/>
      <c r="GC101" s="227"/>
      <c r="GD101" s="227"/>
      <c r="GE101" s="227"/>
      <c r="GF101" s="227"/>
      <c r="GG101" s="227"/>
      <c r="GH101" s="227"/>
      <c r="GI101" s="227"/>
      <c r="GJ101" s="227"/>
      <c r="GK101" s="227"/>
      <c r="GL101" s="227"/>
      <c r="GM101" s="227"/>
      <c r="GN101" s="227"/>
      <c r="GO101" s="227"/>
      <c r="GP101" s="227"/>
      <c r="GQ101" s="227"/>
      <c r="GR101" s="227"/>
      <c r="GS101" s="227"/>
      <c r="GT101" s="227"/>
      <c r="GU101" s="227"/>
      <c r="GV101" s="227"/>
      <c r="GW101" s="227"/>
      <c r="GX101" s="227"/>
      <c r="GY101" s="227"/>
      <c r="GZ101" s="227"/>
      <c r="HA101" s="227"/>
      <c r="HB101" s="227"/>
      <c r="HC101" s="227"/>
      <c r="HD101" s="227"/>
      <c r="HE101" s="227"/>
      <c r="HF101" s="227"/>
      <c r="HG101" s="227"/>
      <c r="HH101" s="227"/>
      <c r="HI101" s="227"/>
      <c r="HJ101" s="227"/>
      <c r="HK101" s="227"/>
      <c r="HL101" s="227"/>
      <c r="HM101" s="227"/>
      <c r="HN101" s="227"/>
      <c r="HO101" s="227"/>
      <c r="HP101" s="227"/>
      <c r="HQ101" s="227"/>
      <c r="HR101" s="227"/>
      <c r="HS101" s="227"/>
      <c r="HT101" s="227"/>
      <c r="HU101" s="227"/>
      <c r="HV101" s="227"/>
    </row>
    <row r="102" spans="3:230" ht="20.100000000000001" customHeight="1" x14ac:dyDescent="0.15">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W102" s="227"/>
      <c r="GX102" s="227"/>
      <c r="GY102" s="227"/>
      <c r="GZ102" s="227"/>
      <c r="HA102" s="227"/>
      <c r="HB102" s="227"/>
      <c r="HC102" s="227"/>
      <c r="HD102" s="227"/>
      <c r="HE102" s="227"/>
      <c r="HF102" s="227"/>
      <c r="HG102" s="227"/>
      <c r="HH102" s="227"/>
      <c r="HI102" s="227"/>
      <c r="HJ102" s="227"/>
      <c r="HK102" s="227"/>
      <c r="HL102" s="227"/>
      <c r="HM102" s="227"/>
      <c r="HN102" s="227"/>
      <c r="HO102" s="227"/>
      <c r="HP102" s="227"/>
      <c r="HQ102" s="227"/>
      <c r="HR102" s="227"/>
      <c r="HS102" s="227"/>
      <c r="HT102" s="227"/>
      <c r="HU102" s="227"/>
      <c r="HV102" s="227"/>
    </row>
    <row r="103" spans="3:230" ht="20.100000000000001" customHeight="1" x14ac:dyDescent="0.15">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W103" s="227"/>
      <c r="GX103" s="227"/>
      <c r="GY103" s="227"/>
      <c r="GZ103" s="227"/>
      <c r="HA103" s="227"/>
      <c r="HB103" s="227"/>
      <c r="HC103" s="227"/>
      <c r="HD103" s="227"/>
      <c r="HE103" s="227"/>
      <c r="HF103" s="227"/>
      <c r="HG103" s="227"/>
      <c r="HH103" s="227"/>
      <c r="HI103" s="227"/>
      <c r="HJ103" s="227"/>
      <c r="HK103" s="227"/>
      <c r="HL103" s="227"/>
      <c r="HM103" s="227"/>
      <c r="HN103" s="227"/>
      <c r="HO103" s="227"/>
      <c r="HP103" s="227"/>
      <c r="HQ103" s="227"/>
      <c r="HR103" s="227"/>
      <c r="HS103" s="227"/>
      <c r="HT103" s="227"/>
      <c r="HU103" s="227"/>
      <c r="HV103" s="227"/>
    </row>
    <row r="104" spans="3:230" ht="20.100000000000001" customHeight="1" x14ac:dyDescent="0.15">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c r="HS104" s="227"/>
      <c r="HT104" s="227"/>
      <c r="HU104" s="227"/>
      <c r="HV104" s="227"/>
    </row>
    <row r="105" spans="3:230" ht="20.100000000000001" customHeight="1" x14ac:dyDescent="0.15">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27"/>
      <c r="EJ105" s="227"/>
      <c r="EK105" s="227"/>
      <c r="EL105" s="227"/>
      <c r="EM105" s="227"/>
      <c r="EN105" s="227"/>
      <c r="EO105" s="227"/>
      <c r="EP105" s="227"/>
      <c r="EQ105" s="227"/>
      <c r="ER105" s="227"/>
      <c r="ES105" s="227"/>
      <c r="ET105" s="227"/>
      <c r="EU105" s="227"/>
      <c r="EV105" s="227"/>
      <c r="EW105" s="227"/>
      <c r="EX105" s="227"/>
      <c r="EY105" s="227"/>
      <c r="EZ105" s="227"/>
      <c r="FA105" s="227"/>
      <c r="FB105" s="227"/>
      <c r="FC105" s="227"/>
      <c r="FD105" s="227"/>
      <c r="FE105" s="227"/>
      <c r="FF105" s="227"/>
      <c r="FG105" s="227"/>
      <c r="FH105" s="227"/>
      <c r="FI105" s="227"/>
      <c r="FJ105" s="227"/>
      <c r="FK105" s="227"/>
      <c r="FL105" s="227"/>
      <c r="FM105" s="227"/>
      <c r="FN105" s="227"/>
      <c r="FO105" s="227"/>
      <c r="FP105" s="227"/>
      <c r="FQ105" s="227"/>
      <c r="FR105" s="227"/>
      <c r="FS105" s="227"/>
      <c r="FT105" s="227"/>
      <c r="FU105" s="227"/>
      <c r="FV105" s="227"/>
      <c r="FW105" s="227"/>
      <c r="FX105" s="227"/>
      <c r="FY105" s="227"/>
      <c r="FZ105" s="227"/>
      <c r="GA105" s="227"/>
      <c r="GB105" s="227"/>
      <c r="GC105" s="227"/>
      <c r="GD105" s="227"/>
      <c r="GE105" s="227"/>
      <c r="GF105" s="227"/>
      <c r="GG105" s="227"/>
      <c r="GH105" s="227"/>
      <c r="GI105" s="227"/>
      <c r="GJ105" s="227"/>
      <c r="GK105" s="227"/>
      <c r="GL105" s="227"/>
      <c r="GM105" s="227"/>
      <c r="GN105" s="227"/>
      <c r="GO105" s="227"/>
      <c r="GP105" s="227"/>
      <c r="GQ105" s="227"/>
      <c r="GR105" s="227"/>
      <c r="GS105" s="227"/>
      <c r="GT105" s="227"/>
      <c r="GU105" s="227"/>
      <c r="GV105" s="227"/>
      <c r="GW105" s="227"/>
      <c r="GX105" s="227"/>
      <c r="GY105" s="227"/>
      <c r="GZ105" s="227"/>
      <c r="HA105" s="227"/>
      <c r="HB105" s="227"/>
      <c r="HC105" s="227"/>
      <c r="HD105" s="227"/>
      <c r="HE105" s="227"/>
      <c r="HF105" s="227"/>
      <c r="HG105" s="227"/>
      <c r="HH105" s="227"/>
      <c r="HI105" s="227"/>
      <c r="HJ105" s="227"/>
      <c r="HK105" s="227"/>
      <c r="HL105" s="227"/>
      <c r="HM105" s="227"/>
      <c r="HN105" s="227"/>
      <c r="HO105" s="227"/>
      <c r="HP105" s="227"/>
      <c r="HQ105" s="227"/>
      <c r="HR105" s="227"/>
      <c r="HS105" s="227"/>
      <c r="HT105" s="227"/>
      <c r="HU105" s="227"/>
      <c r="HV105" s="227"/>
    </row>
    <row r="106" spans="3:230" ht="20.100000000000001" customHeight="1" x14ac:dyDescent="0.15">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27"/>
      <c r="EJ106" s="227"/>
      <c r="EK106" s="227"/>
      <c r="EL106" s="227"/>
      <c r="EM106" s="227"/>
      <c r="EN106" s="227"/>
      <c r="EO106" s="227"/>
      <c r="EP106" s="227"/>
      <c r="EQ106" s="227"/>
      <c r="ER106" s="227"/>
      <c r="ES106" s="227"/>
      <c r="ET106" s="227"/>
      <c r="EU106" s="227"/>
      <c r="EV106" s="227"/>
      <c r="EW106" s="227"/>
      <c r="EX106" s="227"/>
      <c r="EY106" s="227"/>
      <c r="EZ106" s="227"/>
      <c r="FA106" s="227"/>
      <c r="FB106" s="227"/>
      <c r="FC106" s="227"/>
      <c r="FD106" s="227"/>
      <c r="FE106" s="227"/>
      <c r="FF106" s="227"/>
      <c r="FG106" s="227"/>
      <c r="FH106" s="227"/>
      <c r="FI106" s="227"/>
      <c r="FJ106" s="227"/>
      <c r="FK106" s="227"/>
      <c r="FL106" s="227"/>
      <c r="FM106" s="227"/>
      <c r="FN106" s="227"/>
      <c r="FO106" s="227"/>
      <c r="FP106" s="227"/>
      <c r="FQ106" s="227"/>
      <c r="FR106" s="227"/>
      <c r="FS106" s="227"/>
      <c r="FT106" s="227"/>
      <c r="FU106" s="227"/>
      <c r="FV106" s="227"/>
      <c r="FW106" s="227"/>
      <c r="FX106" s="227"/>
      <c r="FY106" s="227"/>
      <c r="FZ106" s="227"/>
      <c r="GA106" s="227"/>
      <c r="GB106" s="227"/>
      <c r="GC106" s="227"/>
      <c r="GD106" s="227"/>
      <c r="GE106" s="227"/>
      <c r="GF106" s="227"/>
      <c r="GG106" s="227"/>
      <c r="GH106" s="227"/>
      <c r="GI106" s="227"/>
      <c r="GJ106" s="227"/>
      <c r="GK106" s="227"/>
      <c r="GL106" s="227"/>
      <c r="GM106" s="227"/>
      <c r="GN106" s="227"/>
      <c r="GO106" s="227"/>
      <c r="GP106" s="227"/>
      <c r="GQ106" s="227"/>
      <c r="GR106" s="227"/>
      <c r="GS106" s="227"/>
      <c r="GT106" s="227"/>
      <c r="GU106" s="227"/>
      <c r="GV106" s="227"/>
      <c r="GW106" s="227"/>
      <c r="GX106" s="227"/>
      <c r="GY106" s="227"/>
      <c r="GZ106" s="227"/>
      <c r="HA106" s="227"/>
      <c r="HB106" s="227"/>
      <c r="HC106" s="227"/>
      <c r="HD106" s="227"/>
      <c r="HE106" s="227"/>
      <c r="HF106" s="227"/>
      <c r="HG106" s="227"/>
      <c r="HH106" s="227"/>
      <c r="HI106" s="227"/>
      <c r="HJ106" s="227"/>
      <c r="HK106" s="227"/>
      <c r="HL106" s="227"/>
      <c r="HM106" s="227"/>
      <c r="HN106" s="227"/>
      <c r="HO106" s="227"/>
      <c r="HP106" s="227"/>
      <c r="HQ106" s="227"/>
      <c r="HR106" s="227"/>
      <c r="HS106" s="227"/>
      <c r="HT106" s="227"/>
      <c r="HU106" s="227"/>
      <c r="HV106" s="227"/>
    </row>
    <row r="107" spans="3:230" ht="20.100000000000001" customHeight="1" x14ac:dyDescent="0.15">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c r="EF107" s="227"/>
      <c r="EG107" s="227"/>
      <c r="EH107" s="227"/>
      <c r="EI107" s="227"/>
      <c r="EJ107" s="227"/>
      <c r="EK107" s="227"/>
      <c r="EL107" s="227"/>
      <c r="EM107" s="227"/>
      <c r="EN107" s="227"/>
      <c r="EO107" s="227"/>
      <c r="EP107" s="227"/>
      <c r="EQ107" s="227"/>
      <c r="ER107" s="227"/>
      <c r="ES107" s="227"/>
      <c r="ET107" s="227"/>
      <c r="EU107" s="227"/>
      <c r="EV107" s="227"/>
      <c r="EW107" s="227"/>
      <c r="EX107" s="227"/>
      <c r="EY107" s="227"/>
      <c r="EZ107" s="227"/>
      <c r="FA107" s="227"/>
      <c r="FB107" s="227"/>
      <c r="FC107" s="227"/>
      <c r="FD107" s="227"/>
      <c r="FE107" s="227"/>
      <c r="FF107" s="227"/>
      <c r="FG107" s="227"/>
      <c r="FH107" s="227"/>
      <c r="FI107" s="227"/>
      <c r="FJ107" s="227"/>
      <c r="FK107" s="227"/>
      <c r="FL107" s="227"/>
      <c r="FM107" s="227"/>
      <c r="FN107" s="227"/>
      <c r="FO107" s="227"/>
      <c r="FP107" s="227"/>
      <c r="FQ107" s="227"/>
      <c r="FR107" s="227"/>
      <c r="FS107" s="227"/>
      <c r="FT107" s="227"/>
      <c r="FU107" s="227"/>
      <c r="FV107" s="227"/>
      <c r="FW107" s="227"/>
      <c r="FX107" s="227"/>
      <c r="FY107" s="227"/>
      <c r="FZ107" s="227"/>
      <c r="GA107" s="227"/>
      <c r="GB107" s="227"/>
      <c r="GC107" s="227"/>
      <c r="GD107" s="227"/>
      <c r="GE107" s="227"/>
      <c r="GF107" s="227"/>
      <c r="GG107" s="227"/>
      <c r="GH107" s="227"/>
      <c r="GI107" s="227"/>
      <c r="GJ107" s="227"/>
      <c r="GK107" s="227"/>
      <c r="GL107" s="227"/>
      <c r="GM107" s="227"/>
      <c r="GN107" s="227"/>
      <c r="GO107" s="227"/>
      <c r="GP107" s="227"/>
      <c r="GQ107" s="227"/>
      <c r="GR107" s="227"/>
      <c r="GS107" s="227"/>
      <c r="GT107" s="227"/>
      <c r="GU107" s="227"/>
      <c r="GV107" s="227"/>
      <c r="GW107" s="227"/>
      <c r="GX107" s="227"/>
      <c r="GY107" s="227"/>
      <c r="GZ107" s="227"/>
      <c r="HA107" s="227"/>
      <c r="HB107" s="227"/>
      <c r="HC107" s="227"/>
      <c r="HD107" s="227"/>
      <c r="HE107" s="227"/>
      <c r="HF107" s="227"/>
      <c r="HG107" s="227"/>
      <c r="HH107" s="227"/>
      <c r="HI107" s="227"/>
      <c r="HJ107" s="227"/>
      <c r="HK107" s="227"/>
      <c r="HL107" s="227"/>
      <c r="HM107" s="227"/>
      <c r="HN107" s="227"/>
      <c r="HO107" s="227"/>
      <c r="HP107" s="227"/>
      <c r="HQ107" s="227"/>
      <c r="HR107" s="227"/>
      <c r="HS107" s="227"/>
      <c r="HT107" s="227"/>
      <c r="HU107" s="227"/>
      <c r="HV107" s="227"/>
    </row>
    <row r="108" spans="3:230" ht="20.100000000000001" customHeight="1" x14ac:dyDescent="0.15">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7"/>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c r="EF108" s="227"/>
      <c r="EG108" s="227"/>
      <c r="EH108" s="227"/>
      <c r="EI108" s="227"/>
      <c r="EJ108" s="227"/>
      <c r="EK108" s="227"/>
      <c r="EL108" s="227"/>
      <c r="EM108" s="227"/>
      <c r="EN108" s="227"/>
      <c r="EO108" s="227"/>
      <c r="EP108" s="227"/>
      <c r="EQ108" s="227"/>
      <c r="ER108" s="227"/>
      <c r="ES108" s="227"/>
      <c r="ET108" s="227"/>
      <c r="EU108" s="227"/>
      <c r="EV108" s="227"/>
      <c r="EW108" s="227"/>
      <c r="EX108" s="227"/>
      <c r="EY108" s="227"/>
      <c r="EZ108" s="227"/>
      <c r="FA108" s="227"/>
      <c r="FB108" s="227"/>
      <c r="FC108" s="227"/>
      <c r="FD108" s="227"/>
      <c r="FE108" s="227"/>
      <c r="FF108" s="227"/>
      <c r="FG108" s="227"/>
      <c r="FH108" s="227"/>
      <c r="FI108" s="227"/>
      <c r="FJ108" s="227"/>
      <c r="FK108" s="227"/>
      <c r="FL108" s="227"/>
      <c r="FM108" s="227"/>
      <c r="FN108" s="227"/>
      <c r="FO108" s="227"/>
      <c r="FP108" s="227"/>
      <c r="FQ108" s="227"/>
      <c r="FR108" s="227"/>
      <c r="FS108" s="227"/>
      <c r="FT108" s="227"/>
      <c r="FU108" s="227"/>
      <c r="FV108" s="227"/>
      <c r="FW108" s="227"/>
      <c r="FX108" s="227"/>
      <c r="FY108" s="227"/>
      <c r="FZ108" s="227"/>
      <c r="GA108" s="227"/>
      <c r="GB108" s="227"/>
      <c r="GC108" s="227"/>
      <c r="GD108" s="227"/>
      <c r="GE108" s="227"/>
      <c r="GF108" s="227"/>
      <c r="GG108" s="227"/>
      <c r="GH108" s="227"/>
      <c r="GI108" s="227"/>
      <c r="GJ108" s="227"/>
      <c r="GK108" s="227"/>
      <c r="GL108" s="227"/>
      <c r="GM108" s="227"/>
      <c r="GN108" s="227"/>
      <c r="GO108" s="227"/>
      <c r="GP108" s="227"/>
      <c r="GQ108" s="227"/>
      <c r="GR108" s="227"/>
      <c r="GS108" s="227"/>
      <c r="GT108" s="227"/>
      <c r="GU108" s="227"/>
      <c r="GV108" s="227"/>
      <c r="GW108" s="227"/>
      <c r="GX108" s="227"/>
      <c r="GY108" s="227"/>
      <c r="GZ108" s="227"/>
      <c r="HA108" s="227"/>
      <c r="HB108" s="227"/>
      <c r="HC108" s="227"/>
      <c r="HD108" s="227"/>
      <c r="HE108" s="227"/>
      <c r="HF108" s="227"/>
      <c r="HG108" s="227"/>
      <c r="HH108" s="227"/>
      <c r="HI108" s="227"/>
      <c r="HJ108" s="227"/>
      <c r="HK108" s="227"/>
      <c r="HL108" s="227"/>
      <c r="HM108" s="227"/>
      <c r="HN108" s="227"/>
      <c r="HO108" s="227"/>
      <c r="HP108" s="227"/>
      <c r="HQ108" s="227"/>
      <c r="HR108" s="227"/>
      <c r="HS108" s="227"/>
      <c r="HT108" s="227"/>
      <c r="HU108" s="227"/>
      <c r="HV108" s="227"/>
    </row>
    <row r="109" spans="3:230" ht="20.100000000000001" customHeight="1" x14ac:dyDescent="0.15">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7"/>
      <c r="CN109" s="227"/>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c r="EF109" s="227"/>
      <c r="EG109" s="227"/>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c r="FG109" s="227"/>
      <c r="FH109" s="227"/>
      <c r="FI109" s="227"/>
      <c r="FJ109" s="227"/>
      <c r="FK109" s="227"/>
      <c r="FL109" s="227"/>
      <c r="FM109" s="227"/>
      <c r="FN109" s="227"/>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W109" s="227"/>
      <c r="GX109" s="227"/>
      <c r="GY109" s="227"/>
      <c r="GZ109" s="227"/>
      <c r="HA109" s="227"/>
      <c r="HB109" s="227"/>
      <c r="HC109" s="227"/>
      <c r="HD109" s="227"/>
      <c r="HE109" s="227"/>
      <c r="HF109" s="227"/>
      <c r="HG109" s="227"/>
      <c r="HH109" s="227"/>
      <c r="HI109" s="227"/>
      <c r="HJ109" s="227"/>
      <c r="HK109" s="227"/>
      <c r="HL109" s="227"/>
      <c r="HM109" s="227"/>
      <c r="HN109" s="227"/>
      <c r="HO109" s="227"/>
      <c r="HP109" s="227"/>
      <c r="HQ109" s="227"/>
      <c r="HR109" s="227"/>
      <c r="HS109" s="227"/>
      <c r="HT109" s="227"/>
      <c r="HU109" s="227"/>
      <c r="HV109" s="227"/>
    </row>
    <row r="110" spans="3:230" ht="20.100000000000001" customHeight="1" x14ac:dyDescent="0.15">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7"/>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227"/>
      <c r="EJ110" s="227"/>
      <c r="EK110" s="227"/>
      <c r="EL110" s="227"/>
      <c r="EM110" s="227"/>
      <c r="EN110" s="227"/>
      <c r="EO110" s="227"/>
      <c r="EP110" s="227"/>
      <c r="EQ110" s="227"/>
      <c r="ER110" s="227"/>
      <c r="ES110" s="227"/>
      <c r="ET110" s="227"/>
      <c r="EU110" s="227"/>
      <c r="EV110" s="227"/>
      <c r="EW110" s="227"/>
      <c r="EX110" s="227"/>
      <c r="EY110" s="227"/>
      <c r="EZ110" s="227"/>
      <c r="FA110" s="227"/>
      <c r="FB110" s="227"/>
      <c r="FC110" s="227"/>
      <c r="FD110" s="227"/>
      <c r="FE110" s="227"/>
      <c r="FF110" s="227"/>
      <c r="FG110" s="227"/>
      <c r="FH110" s="227"/>
      <c r="FI110" s="227"/>
      <c r="FJ110" s="227"/>
      <c r="FK110" s="227"/>
      <c r="FL110" s="227"/>
      <c r="FM110" s="227"/>
      <c r="FN110" s="227"/>
      <c r="FO110" s="227"/>
      <c r="FP110" s="227"/>
      <c r="FQ110" s="227"/>
      <c r="FR110" s="227"/>
      <c r="FS110" s="227"/>
      <c r="FT110" s="227"/>
      <c r="FU110" s="227"/>
      <c r="FV110" s="227"/>
      <c r="FW110" s="227"/>
      <c r="FX110" s="227"/>
      <c r="FY110" s="227"/>
      <c r="FZ110" s="227"/>
      <c r="GA110" s="227"/>
      <c r="GB110" s="227"/>
      <c r="GC110" s="227"/>
      <c r="GD110" s="227"/>
      <c r="GE110" s="227"/>
      <c r="GF110" s="227"/>
      <c r="GG110" s="227"/>
      <c r="GH110" s="227"/>
      <c r="GI110" s="227"/>
      <c r="GJ110" s="227"/>
      <c r="GK110" s="227"/>
      <c r="GL110" s="227"/>
      <c r="GM110" s="227"/>
      <c r="GN110" s="227"/>
      <c r="GO110" s="227"/>
      <c r="GP110" s="227"/>
      <c r="GQ110" s="227"/>
      <c r="GR110" s="227"/>
      <c r="GS110" s="227"/>
      <c r="GT110" s="227"/>
      <c r="GU110" s="227"/>
      <c r="GV110" s="227"/>
      <c r="GW110" s="227"/>
      <c r="GX110" s="227"/>
      <c r="GY110" s="227"/>
      <c r="GZ110" s="227"/>
      <c r="HA110" s="227"/>
      <c r="HB110" s="227"/>
      <c r="HC110" s="227"/>
      <c r="HD110" s="227"/>
      <c r="HE110" s="227"/>
      <c r="HF110" s="227"/>
      <c r="HG110" s="227"/>
      <c r="HH110" s="227"/>
      <c r="HI110" s="227"/>
      <c r="HJ110" s="227"/>
      <c r="HK110" s="227"/>
      <c r="HL110" s="227"/>
      <c r="HM110" s="227"/>
      <c r="HN110" s="227"/>
      <c r="HO110" s="227"/>
      <c r="HP110" s="227"/>
      <c r="HQ110" s="227"/>
      <c r="HR110" s="227"/>
      <c r="HS110" s="227"/>
      <c r="HT110" s="227"/>
      <c r="HU110" s="227"/>
      <c r="HV110" s="227"/>
    </row>
    <row r="111" spans="3:230" ht="20.100000000000001" customHeight="1" x14ac:dyDescent="0.15">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7"/>
      <c r="CN111" s="227"/>
      <c r="CO111" s="227"/>
      <c r="CP111" s="227"/>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227"/>
      <c r="ER111" s="227"/>
      <c r="ES111" s="227"/>
      <c r="ET111" s="227"/>
      <c r="EU111" s="227"/>
      <c r="EV111" s="227"/>
      <c r="EW111" s="227"/>
      <c r="EX111" s="227"/>
      <c r="EY111" s="227"/>
      <c r="EZ111" s="227"/>
      <c r="FA111" s="227"/>
      <c r="FB111" s="227"/>
      <c r="FC111" s="227"/>
      <c r="FD111" s="227"/>
      <c r="FE111" s="227"/>
      <c r="FF111" s="227"/>
      <c r="FG111" s="227"/>
      <c r="FH111" s="227"/>
      <c r="FI111" s="227"/>
      <c r="FJ111" s="227"/>
      <c r="FK111" s="227"/>
      <c r="FL111" s="227"/>
      <c r="FM111" s="227"/>
      <c r="FN111" s="227"/>
      <c r="FO111" s="227"/>
      <c r="FP111" s="227"/>
      <c r="FQ111" s="227"/>
      <c r="FR111" s="227"/>
      <c r="FS111" s="227"/>
      <c r="FT111" s="227"/>
      <c r="FU111" s="227"/>
      <c r="FV111" s="227"/>
      <c r="FW111" s="227"/>
      <c r="FX111" s="227"/>
      <c r="FY111" s="227"/>
      <c r="FZ111" s="227"/>
      <c r="GA111" s="227"/>
      <c r="GB111" s="227"/>
      <c r="GC111" s="227"/>
      <c r="GD111" s="227"/>
      <c r="GE111" s="227"/>
      <c r="GF111" s="227"/>
      <c r="GG111" s="227"/>
      <c r="GH111" s="227"/>
      <c r="GI111" s="227"/>
      <c r="GJ111" s="227"/>
      <c r="GK111" s="227"/>
      <c r="GL111" s="227"/>
      <c r="GM111" s="227"/>
      <c r="GN111" s="227"/>
      <c r="GO111" s="227"/>
      <c r="GP111" s="227"/>
      <c r="GQ111" s="227"/>
      <c r="GR111" s="227"/>
      <c r="GS111" s="227"/>
      <c r="GT111" s="227"/>
      <c r="GU111" s="227"/>
      <c r="GV111" s="227"/>
      <c r="GW111" s="227"/>
      <c r="GX111" s="227"/>
      <c r="GY111" s="227"/>
      <c r="GZ111" s="227"/>
      <c r="HA111" s="227"/>
      <c r="HB111" s="227"/>
      <c r="HC111" s="227"/>
      <c r="HD111" s="227"/>
      <c r="HE111" s="227"/>
      <c r="HF111" s="227"/>
      <c r="HG111" s="227"/>
      <c r="HH111" s="227"/>
      <c r="HI111" s="227"/>
      <c r="HJ111" s="227"/>
      <c r="HK111" s="227"/>
      <c r="HL111" s="227"/>
      <c r="HM111" s="227"/>
      <c r="HN111" s="227"/>
      <c r="HO111" s="227"/>
      <c r="HP111" s="227"/>
      <c r="HQ111" s="227"/>
      <c r="HR111" s="227"/>
      <c r="HS111" s="227"/>
      <c r="HT111" s="227"/>
      <c r="HU111" s="227"/>
      <c r="HV111" s="227"/>
    </row>
    <row r="112" spans="3:230" ht="20.100000000000001" customHeight="1" x14ac:dyDescent="0.15">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7"/>
      <c r="CN112" s="227"/>
      <c r="CO112" s="227"/>
      <c r="CP112" s="227"/>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227"/>
      <c r="ER112" s="227"/>
      <c r="ES112" s="227"/>
      <c r="ET112" s="227"/>
      <c r="EU112" s="227"/>
      <c r="EV112" s="227"/>
      <c r="EW112" s="227"/>
      <c r="EX112" s="227"/>
      <c r="EY112" s="227"/>
      <c r="EZ112" s="227"/>
      <c r="FA112" s="227"/>
      <c r="FB112" s="227"/>
      <c r="FC112" s="227"/>
      <c r="FD112" s="227"/>
      <c r="FE112" s="227"/>
      <c r="FF112" s="227"/>
      <c r="FG112" s="227"/>
      <c r="FH112" s="227"/>
      <c r="FI112" s="227"/>
      <c r="FJ112" s="227"/>
      <c r="FK112" s="227"/>
      <c r="FL112" s="227"/>
      <c r="FM112" s="227"/>
      <c r="FN112" s="227"/>
      <c r="FO112" s="227"/>
      <c r="FP112" s="227"/>
      <c r="FQ112" s="227"/>
      <c r="FR112" s="227"/>
      <c r="FS112" s="227"/>
      <c r="FT112" s="227"/>
      <c r="FU112" s="227"/>
      <c r="FV112" s="227"/>
      <c r="FW112" s="227"/>
      <c r="FX112" s="227"/>
      <c r="FY112" s="227"/>
      <c r="FZ112" s="227"/>
      <c r="GA112" s="227"/>
      <c r="GB112" s="227"/>
      <c r="GC112" s="227"/>
      <c r="GD112" s="227"/>
      <c r="GE112" s="227"/>
      <c r="GF112" s="227"/>
      <c r="GG112" s="227"/>
      <c r="GH112" s="227"/>
      <c r="GI112" s="227"/>
      <c r="GJ112" s="227"/>
      <c r="GK112" s="227"/>
      <c r="GL112" s="227"/>
      <c r="GM112" s="227"/>
      <c r="GN112" s="227"/>
      <c r="GO112" s="227"/>
      <c r="GP112" s="227"/>
      <c r="GQ112" s="227"/>
      <c r="GR112" s="227"/>
      <c r="GS112" s="227"/>
      <c r="GT112" s="227"/>
      <c r="GU112" s="227"/>
      <c r="GV112" s="227"/>
      <c r="GW112" s="227"/>
      <c r="GX112" s="227"/>
      <c r="GY112" s="227"/>
      <c r="GZ112" s="227"/>
      <c r="HA112" s="227"/>
      <c r="HB112" s="227"/>
      <c r="HC112" s="227"/>
      <c r="HD112" s="227"/>
      <c r="HE112" s="227"/>
      <c r="HF112" s="227"/>
      <c r="HG112" s="227"/>
      <c r="HH112" s="227"/>
      <c r="HI112" s="227"/>
      <c r="HJ112" s="227"/>
      <c r="HK112" s="227"/>
      <c r="HL112" s="227"/>
      <c r="HM112" s="227"/>
      <c r="HN112" s="227"/>
      <c r="HO112" s="227"/>
      <c r="HP112" s="227"/>
      <c r="HQ112" s="227"/>
      <c r="HR112" s="227"/>
      <c r="HS112" s="227"/>
      <c r="HT112" s="227"/>
      <c r="HU112" s="227"/>
      <c r="HV112" s="227"/>
    </row>
    <row r="113" spans="3:230" ht="20.100000000000001" customHeight="1" x14ac:dyDescent="0.15">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c r="FG113" s="227"/>
      <c r="FH113" s="227"/>
      <c r="FI113" s="227"/>
      <c r="FJ113" s="227"/>
      <c r="FK113" s="227"/>
      <c r="FL113" s="227"/>
      <c r="FM113" s="227"/>
      <c r="FN113" s="227"/>
      <c r="FO113" s="227"/>
      <c r="FP113" s="227"/>
      <c r="FQ113" s="227"/>
      <c r="FR113" s="227"/>
      <c r="FS113" s="227"/>
      <c r="FT113" s="227"/>
      <c r="FU113" s="227"/>
      <c r="FV113" s="227"/>
      <c r="FW113" s="227"/>
      <c r="FX113" s="227"/>
      <c r="FY113" s="227"/>
      <c r="FZ113" s="227"/>
      <c r="GA113" s="227"/>
      <c r="GB113" s="227"/>
      <c r="GC113" s="227"/>
      <c r="GD113" s="227"/>
      <c r="GE113" s="227"/>
      <c r="GF113" s="227"/>
      <c r="GG113" s="227"/>
      <c r="GH113" s="227"/>
      <c r="GI113" s="227"/>
      <c r="GJ113" s="227"/>
      <c r="GK113" s="227"/>
      <c r="GL113" s="227"/>
      <c r="GM113" s="227"/>
      <c r="GN113" s="227"/>
      <c r="GO113" s="227"/>
      <c r="GP113" s="227"/>
      <c r="GQ113" s="227"/>
      <c r="GR113" s="227"/>
      <c r="GS113" s="227"/>
      <c r="GT113" s="227"/>
      <c r="GU113" s="227"/>
      <c r="GV113" s="227"/>
      <c r="GW113" s="227"/>
      <c r="GX113" s="227"/>
      <c r="GY113" s="227"/>
      <c r="GZ113" s="227"/>
      <c r="HA113" s="227"/>
      <c r="HB113" s="227"/>
      <c r="HC113" s="227"/>
      <c r="HD113" s="227"/>
      <c r="HE113" s="227"/>
      <c r="HF113" s="227"/>
      <c r="HG113" s="227"/>
      <c r="HH113" s="227"/>
      <c r="HI113" s="227"/>
      <c r="HJ113" s="227"/>
      <c r="HK113" s="227"/>
      <c r="HL113" s="227"/>
      <c r="HM113" s="227"/>
      <c r="HN113" s="227"/>
      <c r="HO113" s="227"/>
      <c r="HP113" s="227"/>
      <c r="HQ113" s="227"/>
      <c r="HR113" s="227"/>
      <c r="HS113" s="227"/>
      <c r="HT113" s="227"/>
      <c r="HU113" s="227"/>
      <c r="HV113" s="227"/>
    </row>
    <row r="114" spans="3:230" ht="20.100000000000001" customHeight="1" x14ac:dyDescent="0.15">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227"/>
      <c r="EJ114" s="227"/>
      <c r="EK114" s="227"/>
      <c r="EL114" s="227"/>
      <c r="EM114" s="227"/>
      <c r="EN114" s="227"/>
      <c r="EO114" s="227"/>
      <c r="EP114" s="227"/>
      <c r="EQ114" s="227"/>
      <c r="ER114" s="227"/>
      <c r="ES114" s="227"/>
      <c r="ET114" s="227"/>
      <c r="EU114" s="227"/>
      <c r="EV114" s="227"/>
      <c r="EW114" s="227"/>
      <c r="EX114" s="227"/>
      <c r="EY114" s="227"/>
      <c r="EZ114" s="227"/>
      <c r="FA114" s="227"/>
      <c r="FB114" s="227"/>
      <c r="FC114" s="227"/>
      <c r="FD114" s="227"/>
      <c r="FE114" s="227"/>
      <c r="FF114" s="227"/>
      <c r="FG114" s="227"/>
      <c r="FH114" s="227"/>
      <c r="FI114" s="227"/>
      <c r="FJ114" s="227"/>
      <c r="FK114" s="227"/>
      <c r="FL114" s="227"/>
      <c r="FM114" s="227"/>
      <c r="FN114" s="227"/>
      <c r="FO114" s="227"/>
      <c r="FP114" s="227"/>
      <c r="FQ114" s="227"/>
      <c r="FR114" s="227"/>
      <c r="FS114" s="227"/>
      <c r="FT114" s="227"/>
      <c r="FU114" s="227"/>
      <c r="FV114" s="227"/>
      <c r="FW114" s="227"/>
      <c r="FX114" s="227"/>
      <c r="FY114" s="227"/>
      <c r="FZ114" s="227"/>
      <c r="GA114" s="227"/>
      <c r="GB114" s="227"/>
      <c r="GC114" s="227"/>
      <c r="GD114" s="227"/>
      <c r="GE114" s="227"/>
      <c r="GF114" s="227"/>
      <c r="GG114" s="227"/>
      <c r="GH114" s="227"/>
      <c r="GI114" s="227"/>
      <c r="GJ114" s="227"/>
      <c r="GK114" s="227"/>
      <c r="GL114" s="227"/>
      <c r="GM114" s="227"/>
      <c r="GN114" s="227"/>
      <c r="GO114" s="227"/>
      <c r="GP114" s="227"/>
      <c r="GQ114" s="227"/>
      <c r="GR114" s="227"/>
      <c r="GS114" s="227"/>
      <c r="GT114" s="227"/>
      <c r="GU114" s="227"/>
      <c r="GV114" s="227"/>
      <c r="GW114" s="227"/>
      <c r="GX114" s="227"/>
      <c r="GY114" s="227"/>
      <c r="GZ114" s="227"/>
      <c r="HA114" s="227"/>
      <c r="HB114" s="227"/>
      <c r="HC114" s="227"/>
      <c r="HD114" s="227"/>
      <c r="HE114" s="227"/>
      <c r="HF114" s="227"/>
      <c r="HG114" s="227"/>
      <c r="HH114" s="227"/>
      <c r="HI114" s="227"/>
      <c r="HJ114" s="227"/>
      <c r="HK114" s="227"/>
      <c r="HL114" s="227"/>
      <c r="HM114" s="227"/>
      <c r="HN114" s="227"/>
      <c r="HO114" s="227"/>
      <c r="HP114" s="227"/>
      <c r="HQ114" s="227"/>
      <c r="HR114" s="227"/>
      <c r="HS114" s="227"/>
      <c r="HT114" s="227"/>
      <c r="HU114" s="227"/>
      <c r="HV114" s="227"/>
    </row>
    <row r="115" spans="3:230" ht="20.100000000000001" customHeight="1" x14ac:dyDescent="0.15">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7"/>
      <c r="CP115" s="227"/>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227"/>
      <c r="ER115" s="227"/>
      <c r="ES115" s="227"/>
      <c r="ET115" s="227"/>
      <c r="EU115" s="227"/>
      <c r="EV115" s="227"/>
      <c r="EW115" s="227"/>
      <c r="EX115" s="227"/>
      <c r="EY115" s="227"/>
      <c r="EZ115" s="227"/>
      <c r="FA115" s="227"/>
      <c r="FB115" s="227"/>
      <c r="FC115" s="227"/>
      <c r="FD115" s="227"/>
      <c r="FE115" s="227"/>
      <c r="FF115" s="227"/>
      <c r="FG115" s="227"/>
      <c r="FH115" s="227"/>
      <c r="FI115" s="227"/>
      <c r="FJ115" s="227"/>
      <c r="FK115" s="227"/>
      <c r="FL115" s="227"/>
      <c r="FM115" s="227"/>
      <c r="FN115" s="227"/>
      <c r="FO115" s="227"/>
      <c r="FP115" s="227"/>
      <c r="FQ115" s="227"/>
      <c r="FR115" s="227"/>
      <c r="FS115" s="227"/>
      <c r="FT115" s="227"/>
      <c r="FU115" s="227"/>
      <c r="FV115" s="227"/>
      <c r="FW115" s="227"/>
      <c r="FX115" s="227"/>
      <c r="FY115" s="227"/>
      <c r="FZ115" s="227"/>
      <c r="GA115" s="227"/>
      <c r="GB115" s="227"/>
      <c r="GC115" s="227"/>
      <c r="GD115" s="227"/>
      <c r="GE115" s="227"/>
      <c r="GF115" s="227"/>
      <c r="GG115" s="227"/>
      <c r="GH115" s="227"/>
      <c r="GI115" s="227"/>
      <c r="GJ115" s="227"/>
      <c r="GK115" s="227"/>
      <c r="GL115" s="227"/>
      <c r="GM115" s="227"/>
      <c r="GN115" s="227"/>
      <c r="GO115" s="227"/>
      <c r="GP115" s="227"/>
      <c r="GQ115" s="227"/>
      <c r="GR115" s="227"/>
      <c r="GS115" s="227"/>
      <c r="GT115" s="227"/>
      <c r="GU115" s="227"/>
      <c r="GV115" s="227"/>
      <c r="GW115" s="227"/>
      <c r="GX115" s="227"/>
      <c r="GY115" s="227"/>
      <c r="GZ115" s="227"/>
      <c r="HA115" s="227"/>
      <c r="HB115" s="227"/>
      <c r="HC115" s="227"/>
      <c r="HD115" s="227"/>
      <c r="HE115" s="227"/>
      <c r="HF115" s="227"/>
      <c r="HG115" s="227"/>
      <c r="HH115" s="227"/>
      <c r="HI115" s="227"/>
      <c r="HJ115" s="227"/>
      <c r="HK115" s="227"/>
      <c r="HL115" s="227"/>
      <c r="HM115" s="227"/>
      <c r="HN115" s="227"/>
      <c r="HO115" s="227"/>
      <c r="HP115" s="227"/>
      <c r="HQ115" s="227"/>
      <c r="HR115" s="227"/>
      <c r="HS115" s="227"/>
      <c r="HT115" s="227"/>
      <c r="HU115" s="227"/>
      <c r="HV115" s="227"/>
    </row>
    <row r="116" spans="3:230" ht="20.100000000000001" customHeight="1" x14ac:dyDescent="0.15">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7"/>
      <c r="CP116" s="227"/>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227"/>
      <c r="EJ116" s="227"/>
      <c r="EK116" s="227"/>
      <c r="EL116" s="227"/>
      <c r="EM116" s="227"/>
      <c r="EN116" s="227"/>
      <c r="EO116" s="227"/>
      <c r="EP116" s="227"/>
      <c r="EQ116" s="227"/>
      <c r="ER116" s="227"/>
      <c r="ES116" s="227"/>
      <c r="ET116" s="227"/>
      <c r="EU116" s="227"/>
      <c r="EV116" s="227"/>
      <c r="EW116" s="227"/>
      <c r="EX116" s="227"/>
      <c r="EY116" s="227"/>
      <c r="EZ116" s="227"/>
      <c r="FA116" s="227"/>
      <c r="FB116" s="227"/>
      <c r="FC116" s="227"/>
      <c r="FD116" s="227"/>
      <c r="FE116" s="227"/>
      <c r="FF116" s="227"/>
      <c r="FG116" s="227"/>
      <c r="FH116" s="227"/>
      <c r="FI116" s="227"/>
      <c r="FJ116" s="227"/>
      <c r="FK116" s="227"/>
      <c r="FL116" s="227"/>
      <c r="FM116" s="227"/>
      <c r="FN116" s="227"/>
      <c r="FO116" s="227"/>
      <c r="FP116" s="227"/>
      <c r="FQ116" s="227"/>
      <c r="FR116" s="227"/>
      <c r="FS116" s="227"/>
      <c r="FT116" s="227"/>
      <c r="FU116" s="227"/>
      <c r="FV116" s="227"/>
      <c r="FW116" s="227"/>
      <c r="FX116" s="227"/>
      <c r="FY116" s="227"/>
      <c r="FZ116" s="227"/>
      <c r="GA116" s="227"/>
      <c r="GB116" s="227"/>
      <c r="GC116" s="227"/>
      <c r="GD116" s="227"/>
      <c r="GE116" s="227"/>
      <c r="GF116" s="227"/>
      <c r="GG116" s="227"/>
      <c r="GH116" s="227"/>
      <c r="GI116" s="227"/>
      <c r="GJ116" s="227"/>
      <c r="GK116" s="227"/>
      <c r="GL116" s="227"/>
      <c r="GM116" s="227"/>
      <c r="GN116" s="227"/>
      <c r="GO116" s="227"/>
      <c r="GP116" s="227"/>
      <c r="GQ116" s="227"/>
      <c r="GR116" s="227"/>
      <c r="GS116" s="227"/>
      <c r="GT116" s="227"/>
      <c r="GU116" s="227"/>
      <c r="GV116" s="227"/>
      <c r="GW116" s="227"/>
      <c r="GX116" s="227"/>
      <c r="GY116" s="227"/>
      <c r="GZ116" s="227"/>
      <c r="HA116" s="227"/>
      <c r="HB116" s="227"/>
      <c r="HC116" s="227"/>
      <c r="HD116" s="227"/>
      <c r="HE116" s="227"/>
      <c r="HF116" s="227"/>
      <c r="HG116" s="227"/>
      <c r="HH116" s="227"/>
      <c r="HI116" s="227"/>
      <c r="HJ116" s="227"/>
      <c r="HK116" s="227"/>
      <c r="HL116" s="227"/>
      <c r="HM116" s="227"/>
      <c r="HN116" s="227"/>
      <c r="HO116" s="227"/>
      <c r="HP116" s="227"/>
      <c r="HQ116" s="227"/>
      <c r="HR116" s="227"/>
      <c r="HS116" s="227"/>
      <c r="HT116" s="227"/>
      <c r="HU116" s="227"/>
      <c r="HV116" s="227"/>
    </row>
    <row r="117" spans="3:230" ht="20.100000000000001" customHeight="1" x14ac:dyDescent="0.15">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27"/>
      <c r="DV117" s="227"/>
      <c r="DW117" s="227"/>
      <c r="DX117" s="227"/>
      <c r="DY117" s="227"/>
      <c r="DZ117" s="227"/>
      <c r="EA117" s="227"/>
      <c r="EB117" s="227"/>
      <c r="EC117" s="227"/>
      <c r="ED117" s="227"/>
      <c r="EE117" s="227"/>
      <c r="EF117" s="227"/>
      <c r="EG117" s="227"/>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c r="FG117" s="227"/>
      <c r="FH117" s="227"/>
      <c r="FI117" s="227"/>
      <c r="FJ117" s="227"/>
      <c r="FK117" s="227"/>
      <c r="FL117" s="227"/>
      <c r="FM117" s="227"/>
      <c r="FN117" s="227"/>
      <c r="FO117" s="227"/>
      <c r="FP117" s="227"/>
      <c r="FQ117" s="227"/>
      <c r="FR117" s="227"/>
      <c r="FS117" s="227"/>
      <c r="FT117" s="227"/>
      <c r="FU117" s="227"/>
      <c r="FV117" s="227"/>
      <c r="FW117" s="227"/>
      <c r="FX117" s="227"/>
      <c r="FY117" s="227"/>
      <c r="FZ117" s="227"/>
      <c r="GA117" s="227"/>
      <c r="GB117" s="227"/>
      <c r="GC117" s="227"/>
      <c r="GD117" s="227"/>
      <c r="GE117" s="227"/>
      <c r="GF117" s="227"/>
      <c r="GG117" s="227"/>
      <c r="GH117" s="227"/>
      <c r="GI117" s="227"/>
      <c r="GJ117" s="227"/>
      <c r="GK117" s="227"/>
      <c r="GL117" s="227"/>
      <c r="GM117" s="227"/>
      <c r="GN117" s="227"/>
      <c r="GO117" s="227"/>
      <c r="GP117" s="227"/>
      <c r="GQ117" s="227"/>
      <c r="GR117" s="227"/>
      <c r="GS117" s="227"/>
      <c r="GT117" s="227"/>
      <c r="GU117" s="227"/>
      <c r="GV117" s="227"/>
      <c r="GW117" s="227"/>
      <c r="GX117" s="227"/>
      <c r="GY117" s="227"/>
      <c r="GZ117" s="227"/>
      <c r="HA117" s="227"/>
      <c r="HB117" s="227"/>
      <c r="HC117" s="227"/>
      <c r="HD117" s="227"/>
      <c r="HE117" s="227"/>
      <c r="HF117" s="227"/>
      <c r="HG117" s="227"/>
      <c r="HH117" s="227"/>
      <c r="HI117" s="227"/>
      <c r="HJ117" s="227"/>
      <c r="HK117" s="227"/>
      <c r="HL117" s="227"/>
      <c r="HM117" s="227"/>
      <c r="HN117" s="227"/>
      <c r="HO117" s="227"/>
      <c r="HP117" s="227"/>
      <c r="HQ117" s="227"/>
      <c r="HR117" s="227"/>
      <c r="HS117" s="227"/>
      <c r="HT117" s="227"/>
      <c r="HU117" s="227"/>
      <c r="HV117" s="227"/>
    </row>
    <row r="118" spans="3:230" ht="20.100000000000001" customHeight="1" x14ac:dyDescent="0.15">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27"/>
      <c r="DV118" s="227"/>
      <c r="DW118" s="227"/>
      <c r="DX118" s="227"/>
      <c r="DY118" s="227"/>
      <c r="DZ118" s="227"/>
      <c r="EA118" s="227"/>
      <c r="EB118" s="227"/>
      <c r="EC118" s="227"/>
      <c r="ED118" s="227"/>
      <c r="EE118" s="227"/>
      <c r="EF118" s="227"/>
      <c r="EG118" s="227"/>
      <c r="EH118" s="227"/>
      <c r="EI118" s="227"/>
      <c r="EJ118" s="227"/>
      <c r="EK118" s="227"/>
      <c r="EL118" s="227"/>
      <c r="EM118" s="227"/>
      <c r="EN118" s="227"/>
      <c r="EO118" s="227"/>
      <c r="EP118" s="227"/>
      <c r="EQ118" s="227"/>
      <c r="ER118" s="227"/>
      <c r="ES118" s="227"/>
      <c r="ET118" s="227"/>
      <c r="EU118" s="227"/>
      <c r="EV118" s="227"/>
      <c r="EW118" s="227"/>
      <c r="EX118" s="227"/>
      <c r="EY118" s="227"/>
      <c r="EZ118" s="227"/>
      <c r="FA118" s="227"/>
      <c r="FB118" s="227"/>
      <c r="FC118" s="227"/>
      <c r="FD118" s="227"/>
      <c r="FE118" s="227"/>
      <c r="FF118" s="227"/>
      <c r="FG118" s="227"/>
      <c r="FH118" s="227"/>
      <c r="FI118" s="227"/>
      <c r="FJ118" s="227"/>
      <c r="FK118" s="227"/>
      <c r="FL118" s="227"/>
      <c r="FM118" s="227"/>
      <c r="FN118" s="227"/>
      <c r="FO118" s="227"/>
      <c r="FP118" s="227"/>
      <c r="FQ118" s="227"/>
      <c r="FR118" s="227"/>
      <c r="FS118" s="227"/>
      <c r="FT118" s="227"/>
      <c r="FU118" s="227"/>
      <c r="FV118" s="227"/>
      <c r="FW118" s="227"/>
      <c r="FX118" s="227"/>
      <c r="FY118" s="227"/>
      <c r="FZ118" s="227"/>
      <c r="GA118" s="227"/>
      <c r="GB118" s="227"/>
      <c r="GC118" s="227"/>
      <c r="GD118" s="227"/>
      <c r="GE118" s="227"/>
      <c r="GF118" s="227"/>
      <c r="GG118" s="227"/>
      <c r="GH118" s="227"/>
      <c r="GI118" s="227"/>
      <c r="GJ118" s="227"/>
      <c r="GK118" s="227"/>
      <c r="GL118" s="227"/>
      <c r="GM118" s="227"/>
      <c r="GN118" s="227"/>
      <c r="GO118" s="227"/>
      <c r="GP118" s="227"/>
      <c r="GQ118" s="227"/>
      <c r="GR118" s="227"/>
      <c r="GS118" s="227"/>
      <c r="GT118" s="227"/>
      <c r="GU118" s="227"/>
      <c r="GV118" s="227"/>
      <c r="GW118" s="227"/>
      <c r="GX118" s="227"/>
      <c r="GY118" s="227"/>
      <c r="GZ118" s="227"/>
      <c r="HA118" s="227"/>
      <c r="HB118" s="227"/>
      <c r="HC118" s="227"/>
      <c r="HD118" s="227"/>
      <c r="HE118" s="227"/>
      <c r="HF118" s="227"/>
      <c r="HG118" s="227"/>
      <c r="HH118" s="227"/>
      <c r="HI118" s="227"/>
      <c r="HJ118" s="227"/>
      <c r="HK118" s="227"/>
      <c r="HL118" s="227"/>
      <c r="HM118" s="227"/>
      <c r="HN118" s="227"/>
      <c r="HO118" s="227"/>
      <c r="HP118" s="227"/>
      <c r="HQ118" s="227"/>
      <c r="HR118" s="227"/>
      <c r="HS118" s="227"/>
      <c r="HT118" s="227"/>
      <c r="HU118" s="227"/>
      <c r="HV118" s="227"/>
    </row>
    <row r="119" spans="3:230" ht="20.100000000000001" customHeight="1" x14ac:dyDescent="0.15">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c r="CR119" s="227"/>
      <c r="CS119" s="227"/>
      <c r="CT119" s="227"/>
      <c r="CU119" s="227"/>
      <c r="CV119" s="227"/>
      <c r="CW119" s="227"/>
      <c r="CX119" s="227"/>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27"/>
      <c r="DV119" s="227"/>
      <c r="DW119" s="227"/>
      <c r="DX119" s="227"/>
      <c r="DY119" s="227"/>
      <c r="DZ119" s="227"/>
      <c r="EA119" s="227"/>
      <c r="EB119" s="227"/>
      <c r="EC119" s="227"/>
      <c r="ED119" s="227"/>
      <c r="EE119" s="227"/>
      <c r="EF119" s="227"/>
      <c r="EG119" s="227"/>
      <c r="EH119" s="227"/>
      <c r="EI119" s="227"/>
      <c r="EJ119" s="227"/>
      <c r="EK119" s="227"/>
      <c r="EL119" s="227"/>
      <c r="EM119" s="227"/>
      <c r="EN119" s="227"/>
      <c r="EO119" s="227"/>
      <c r="EP119" s="227"/>
      <c r="EQ119" s="227"/>
      <c r="ER119" s="227"/>
      <c r="ES119" s="227"/>
      <c r="ET119" s="227"/>
      <c r="EU119" s="227"/>
      <c r="EV119" s="227"/>
      <c r="EW119" s="227"/>
      <c r="EX119" s="227"/>
      <c r="EY119" s="227"/>
      <c r="EZ119" s="227"/>
      <c r="FA119" s="227"/>
      <c r="FB119" s="227"/>
      <c r="FC119" s="227"/>
      <c r="FD119" s="227"/>
      <c r="FE119" s="227"/>
      <c r="FF119" s="227"/>
      <c r="FG119" s="227"/>
      <c r="FH119" s="227"/>
      <c r="FI119" s="227"/>
      <c r="FJ119" s="227"/>
      <c r="FK119" s="227"/>
      <c r="FL119" s="227"/>
      <c r="FM119" s="227"/>
      <c r="FN119" s="227"/>
      <c r="FO119" s="227"/>
      <c r="FP119" s="227"/>
      <c r="FQ119" s="227"/>
      <c r="FR119" s="227"/>
      <c r="FS119" s="227"/>
      <c r="FT119" s="227"/>
      <c r="FU119" s="227"/>
      <c r="FV119" s="227"/>
      <c r="FW119" s="227"/>
      <c r="FX119" s="227"/>
      <c r="FY119" s="227"/>
      <c r="FZ119" s="227"/>
      <c r="GA119" s="227"/>
      <c r="GB119" s="227"/>
      <c r="GC119" s="227"/>
      <c r="GD119" s="227"/>
      <c r="GE119" s="227"/>
      <c r="GF119" s="227"/>
      <c r="GG119" s="227"/>
      <c r="GH119" s="227"/>
      <c r="GI119" s="227"/>
      <c r="GJ119" s="227"/>
      <c r="GK119" s="227"/>
      <c r="GL119" s="227"/>
      <c r="GM119" s="227"/>
      <c r="GN119" s="227"/>
      <c r="GO119" s="227"/>
      <c r="GP119" s="227"/>
      <c r="GQ119" s="227"/>
      <c r="GR119" s="227"/>
      <c r="GS119" s="227"/>
      <c r="GT119" s="227"/>
      <c r="GU119" s="227"/>
      <c r="GV119" s="227"/>
      <c r="GW119" s="227"/>
      <c r="GX119" s="227"/>
      <c r="GY119" s="227"/>
      <c r="GZ119" s="227"/>
      <c r="HA119" s="227"/>
      <c r="HB119" s="227"/>
      <c r="HC119" s="227"/>
      <c r="HD119" s="227"/>
      <c r="HE119" s="227"/>
      <c r="HF119" s="227"/>
      <c r="HG119" s="227"/>
      <c r="HH119" s="227"/>
      <c r="HI119" s="227"/>
      <c r="HJ119" s="227"/>
      <c r="HK119" s="227"/>
      <c r="HL119" s="227"/>
      <c r="HM119" s="227"/>
      <c r="HN119" s="227"/>
      <c r="HO119" s="227"/>
      <c r="HP119" s="227"/>
      <c r="HQ119" s="227"/>
      <c r="HR119" s="227"/>
      <c r="HS119" s="227"/>
      <c r="HT119" s="227"/>
      <c r="HU119" s="227"/>
      <c r="HV119" s="227"/>
    </row>
    <row r="120" spans="3:230" ht="20.100000000000001" customHeight="1" x14ac:dyDescent="0.15">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c r="BU120" s="227"/>
      <c r="BV120" s="227"/>
      <c r="BW120" s="227"/>
      <c r="BX120" s="227"/>
      <c r="BY120" s="227"/>
      <c r="BZ120" s="227"/>
      <c r="CA120" s="227"/>
      <c r="CB120" s="227"/>
      <c r="CC120" s="227"/>
      <c r="CD120" s="227"/>
      <c r="CE120" s="227"/>
      <c r="CF120" s="227"/>
      <c r="CG120" s="227"/>
      <c r="CH120" s="227"/>
      <c r="CI120" s="227"/>
      <c r="CJ120" s="227"/>
      <c r="CK120" s="227"/>
      <c r="CL120" s="227"/>
      <c r="CM120" s="227"/>
      <c r="CN120" s="227"/>
      <c r="CO120" s="227"/>
      <c r="CP120" s="227"/>
      <c r="CQ120" s="227"/>
      <c r="CR120" s="227"/>
      <c r="CS120" s="227"/>
      <c r="CT120" s="227"/>
      <c r="CU120" s="227"/>
      <c r="CV120" s="227"/>
      <c r="CW120" s="227"/>
      <c r="CX120" s="227"/>
      <c r="CY120" s="22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27"/>
      <c r="DV120" s="227"/>
      <c r="DW120" s="227"/>
      <c r="DX120" s="227"/>
      <c r="DY120" s="227"/>
      <c r="DZ120" s="227"/>
      <c r="EA120" s="227"/>
      <c r="EB120" s="227"/>
      <c r="EC120" s="227"/>
      <c r="ED120" s="227"/>
      <c r="EE120" s="227"/>
      <c r="EF120" s="227"/>
      <c r="EG120" s="227"/>
      <c r="EH120" s="227"/>
      <c r="EI120" s="227"/>
      <c r="EJ120" s="227"/>
      <c r="EK120" s="227"/>
      <c r="EL120" s="227"/>
      <c r="EM120" s="227"/>
      <c r="EN120" s="227"/>
      <c r="EO120" s="227"/>
      <c r="EP120" s="227"/>
      <c r="EQ120" s="227"/>
      <c r="ER120" s="227"/>
      <c r="ES120" s="227"/>
      <c r="ET120" s="227"/>
      <c r="EU120" s="227"/>
      <c r="EV120" s="227"/>
      <c r="EW120" s="227"/>
      <c r="EX120" s="227"/>
      <c r="EY120" s="227"/>
      <c r="EZ120" s="227"/>
      <c r="FA120" s="227"/>
      <c r="FB120" s="227"/>
      <c r="FC120" s="227"/>
      <c r="FD120" s="227"/>
      <c r="FE120" s="227"/>
      <c r="FF120" s="227"/>
      <c r="FG120" s="227"/>
      <c r="FH120" s="227"/>
      <c r="FI120" s="227"/>
      <c r="FJ120" s="227"/>
      <c r="FK120" s="227"/>
      <c r="FL120" s="227"/>
      <c r="FM120" s="227"/>
      <c r="FN120" s="227"/>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W120" s="227"/>
      <c r="GX120" s="227"/>
      <c r="GY120" s="227"/>
      <c r="GZ120" s="227"/>
      <c r="HA120" s="227"/>
      <c r="HB120" s="227"/>
      <c r="HC120" s="227"/>
      <c r="HD120" s="227"/>
      <c r="HE120" s="227"/>
      <c r="HF120" s="227"/>
      <c r="HG120" s="227"/>
      <c r="HH120" s="227"/>
      <c r="HI120" s="227"/>
      <c r="HJ120" s="227"/>
      <c r="HK120" s="227"/>
      <c r="HL120" s="227"/>
      <c r="HM120" s="227"/>
      <c r="HN120" s="227"/>
      <c r="HO120" s="227"/>
      <c r="HP120" s="227"/>
      <c r="HQ120" s="227"/>
      <c r="HR120" s="227"/>
      <c r="HS120" s="227"/>
      <c r="HT120" s="227"/>
      <c r="HU120" s="227"/>
      <c r="HV120" s="227"/>
    </row>
    <row r="121" spans="3:230" ht="20.100000000000001" customHeight="1" x14ac:dyDescent="0.15">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c r="BU121" s="227"/>
      <c r="BV121" s="227"/>
      <c r="BW121" s="227"/>
      <c r="BX121" s="227"/>
      <c r="BY121" s="227"/>
      <c r="BZ121" s="227"/>
      <c r="CA121" s="227"/>
      <c r="CB121" s="227"/>
      <c r="CC121" s="227"/>
      <c r="CD121" s="227"/>
      <c r="CE121" s="227"/>
      <c r="CF121" s="227"/>
      <c r="CG121" s="227"/>
      <c r="CH121" s="227"/>
      <c r="CI121" s="227"/>
      <c r="CJ121" s="227"/>
      <c r="CK121" s="227"/>
      <c r="CL121" s="227"/>
      <c r="CM121" s="227"/>
      <c r="CN121" s="227"/>
      <c r="CO121" s="227"/>
      <c r="CP121" s="227"/>
      <c r="CQ121" s="227"/>
      <c r="CR121" s="227"/>
      <c r="CS121" s="227"/>
      <c r="CT121" s="227"/>
      <c r="CU121" s="227"/>
      <c r="CV121" s="227"/>
      <c r="CW121" s="227"/>
      <c r="CX121" s="227"/>
      <c r="CY121" s="227"/>
      <c r="CZ121" s="227"/>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27"/>
      <c r="DV121" s="227"/>
      <c r="DW121" s="227"/>
      <c r="DX121" s="227"/>
      <c r="DY121" s="227"/>
      <c r="DZ121" s="227"/>
      <c r="EA121" s="227"/>
      <c r="EB121" s="227"/>
      <c r="EC121" s="227"/>
      <c r="ED121" s="227"/>
      <c r="EE121" s="227"/>
      <c r="EF121" s="227"/>
      <c r="EG121" s="227"/>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c r="FG121" s="227"/>
      <c r="FH121" s="227"/>
      <c r="FI121" s="227"/>
      <c r="FJ121" s="227"/>
      <c r="FK121" s="227"/>
      <c r="FL121" s="227"/>
      <c r="FM121" s="227"/>
      <c r="FN121" s="227"/>
      <c r="FO121" s="227"/>
      <c r="FP121" s="227"/>
      <c r="FQ121" s="227"/>
      <c r="FR121" s="227"/>
      <c r="FS121" s="227"/>
      <c r="FT121" s="227"/>
      <c r="FU121" s="227"/>
      <c r="FV121" s="227"/>
      <c r="FW121" s="227"/>
      <c r="FX121" s="227"/>
      <c r="FY121" s="227"/>
      <c r="FZ121" s="227"/>
      <c r="GA121" s="227"/>
      <c r="GB121" s="227"/>
      <c r="GC121" s="227"/>
      <c r="GD121" s="227"/>
      <c r="GE121" s="227"/>
      <c r="GF121" s="227"/>
      <c r="GG121" s="227"/>
      <c r="GH121" s="227"/>
      <c r="GI121" s="227"/>
      <c r="GJ121" s="227"/>
      <c r="GK121" s="227"/>
      <c r="GL121" s="227"/>
      <c r="GM121" s="227"/>
      <c r="GN121" s="227"/>
      <c r="GO121" s="227"/>
      <c r="GP121" s="227"/>
      <c r="GQ121" s="227"/>
      <c r="GR121" s="227"/>
      <c r="GS121" s="227"/>
      <c r="GT121" s="227"/>
      <c r="GU121" s="227"/>
      <c r="GV121" s="227"/>
      <c r="GW121" s="227"/>
      <c r="GX121" s="227"/>
      <c r="GY121" s="227"/>
      <c r="GZ121" s="227"/>
      <c r="HA121" s="227"/>
      <c r="HB121" s="227"/>
      <c r="HC121" s="227"/>
      <c r="HD121" s="227"/>
      <c r="HE121" s="227"/>
      <c r="HF121" s="227"/>
      <c r="HG121" s="227"/>
      <c r="HH121" s="227"/>
      <c r="HI121" s="227"/>
      <c r="HJ121" s="227"/>
      <c r="HK121" s="227"/>
      <c r="HL121" s="227"/>
      <c r="HM121" s="227"/>
      <c r="HN121" s="227"/>
      <c r="HO121" s="227"/>
      <c r="HP121" s="227"/>
      <c r="HQ121" s="227"/>
      <c r="HR121" s="227"/>
      <c r="HS121" s="227"/>
      <c r="HT121" s="227"/>
      <c r="HU121" s="227"/>
      <c r="HV121" s="227"/>
    </row>
    <row r="122" spans="3:230" ht="20.100000000000001" customHeight="1" x14ac:dyDescent="0.15">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7"/>
      <c r="BN122" s="227"/>
      <c r="BO122" s="227"/>
      <c r="BP122" s="227"/>
      <c r="BQ122" s="227"/>
      <c r="BR122" s="227"/>
      <c r="BS122" s="227"/>
      <c r="BT122" s="227"/>
      <c r="BU122" s="227"/>
      <c r="BV122" s="227"/>
      <c r="BW122" s="227"/>
      <c r="BX122" s="227"/>
      <c r="BY122" s="227"/>
      <c r="BZ122" s="227"/>
      <c r="CA122" s="227"/>
      <c r="CB122" s="227"/>
      <c r="CC122" s="227"/>
      <c r="CD122" s="227"/>
      <c r="CE122" s="227"/>
      <c r="CF122" s="227"/>
      <c r="CG122" s="227"/>
      <c r="CH122" s="227"/>
      <c r="CI122" s="227"/>
      <c r="CJ122" s="227"/>
      <c r="CK122" s="227"/>
      <c r="CL122" s="227"/>
      <c r="CM122" s="227"/>
      <c r="CN122" s="227"/>
      <c r="CO122" s="227"/>
      <c r="CP122" s="227"/>
      <c r="CQ122" s="227"/>
      <c r="CR122" s="227"/>
      <c r="CS122" s="227"/>
      <c r="CT122" s="227"/>
      <c r="CU122" s="227"/>
      <c r="CV122" s="227"/>
      <c r="CW122" s="227"/>
      <c r="CX122" s="227"/>
      <c r="CY122" s="227"/>
      <c r="CZ122" s="227"/>
      <c r="DA122" s="227"/>
      <c r="DB122" s="227"/>
      <c r="DC122" s="227"/>
      <c r="DD122" s="227"/>
      <c r="DE122" s="227"/>
      <c r="DF122" s="227"/>
      <c r="DG122" s="227"/>
      <c r="DH122" s="227"/>
      <c r="DI122" s="227"/>
      <c r="DJ122" s="227"/>
      <c r="DK122" s="227"/>
      <c r="DL122" s="227"/>
      <c r="DM122" s="227"/>
      <c r="DN122" s="227"/>
      <c r="DO122" s="227"/>
      <c r="DP122" s="227"/>
      <c r="DQ122" s="227"/>
      <c r="DR122" s="227"/>
      <c r="DS122" s="227"/>
      <c r="DT122" s="227"/>
      <c r="DU122" s="227"/>
      <c r="DV122" s="227"/>
      <c r="DW122" s="227"/>
      <c r="DX122" s="227"/>
      <c r="DY122" s="227"/>
      <c r="DZ122" s="227"/>
      <c r="EA122" s="227"/>
      <c r="EB122" s="227"/>
      <c r="EC122" s="227"/>
      <c r="ED122" s="227"/>
      <c r="EE122" s="227"/>
      <c r="EF122" s="227"/>
      <c r="EG122" s="227"/>
      <c r="EH122" s="227"/>
      <c r="EI122" s="227"/>
      <c r="EJ122" s="227"/>
      <c r="EK122" s="227"/>
      <c r="EL122" s="227"/>
      <c r="EM122" s="227"/>
      <c r="EN122" s="227"/>
      <c r="EO122" s="227"/>
      <c r="EP122" s="227"/>
      <c r="EQ122" s="227"/>
      <c r="ER122" s="227"/>
      <c r="ES122" s="227"/>
      <c r="ET122" s="227"/>
      <c r="EU122" s="227"/>
      <c r="EV122" s="227"/>
      <c r="EW122" s="227"/>
      <c r="EX122" s="227"/>
      <c r="EY122" s="227"/>
      <c r="EZ122" s="227"/>
      <c r="FA122" s="227"/>
      <c r="FB122" s="227"/>
      <c r="FC122" s="227"/>
      <c r="FD122" s="227"/>
      <c r="FE122" s="227"/>
      <c r="FF122" s="227"/>
      <c r="FG122" s="227"/>
      <c r="FH122" s="227"/>
      <c r="FI122" s="227"/>
      <c r="FJ122" s="227"/>
      <c r="FK122" s="227"/>
      <c r="FL122" s="227"/>
      <c r="FM122" s="227"/>
      <c r="FN122" s="227"/>
      <c r="FO122" s="227"/>
      <c r="FP122" s="227"/>
      <c r="FQ122" s="227"/>
      <c r="FR122" s="227"/>
      <c r="FS122" s="227"/>
      <c r="FT122" s="227"/>
      <c r="FU122" s="227"/>
      <c r="FV122" s="227"/>
      <c r="FW122" s="227"/>
      <c r="FX122" s="227"/>
      <c r="FY122" s="227"/>
      <c r="FZ122" s="227"/>
      <c r="GA122" s="227"/>
      <c r="GB122" s="227"/>
      <c r="GC122" s="227"/>
      <c r="GD122" s="227"/>
      <c r="GE122" s="227"/>
      <c r="GF122" s="227"/>
      <c r="GG122" s="227"/>
      <c r="GH122" s="227"/>
      <c r="GI122" s="227"/>
      <c r="GJ122" s="227"/>
      <c r="GK122" s="227"/>
      <c r="GL122" s="227"/>
      <c r="GM122" s="227"/>
      <c r="GN122" s="227"/>
      <c r="GO122" s="227"/>
      <c r="GP122" s="227"/>
      <c r="GQ122" s="227"/>
      <c r="GR122" s="227"/>
      <c r="GS122" s="227"/>
      <c r="GT122" s="227"/>
      <c r="GU122" s="227"/>
      <c r="GV122" s="227"/>
      <c r="GW122" s="227"/>
      <c r="GX122" s="227"/>
      <c r="GY122" s="227"/>
      <c r="GZ122" s="227"/>
      <c r="HA122" s="227"/>
      <c r="HB122" s="227"/>
      <c r="HC122" s="227"/>
      <c r="HD122" s="227"/>
      <c r="HE122" s="227"/>
      <c r="HF122" s="227"/>
      <c r="HG122" s="227"/>
      <c r="HH122" s="227"/>
      <c r="HI122" s="227"/>
      <c r="HJ122" s="227"/>
      <c r="HK122" s="227"/>
      <c r="HL122" s="227"/>
      <c r="HM122" s="227"/>
      <c r="HN122" s="227"/>
      <c r="HO122" s="227"/>
      <c r="HP122" s="227"/>
      <c r="HQ122" s="227"/>
      <c r="HR122" s="227"/>
      <c r="HS122" s="227"/>
      <c r="HT122" s="227"/>
      <c r="HU122" s="227"/>
      <c r="HV122" s="227"/>
    </row>
    <row r="123" spans="3:230" ht="20.100000000000001" customHeight="1" x14ac:dyDescent="0.15">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227"/>
      <c r="CQ123" s="227"/>
      <c r="CR123" s="227"/>
      <c r="CS123" s="227"/>
      <c r="CT123" s="2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c r="DQ123" s="227"/>
      <c r="DR123" s="227"/>
      <c r="DS123" s="227"/>
      <c r="DT123" s="227"/>
      <c r="DU123" s="227"/>
      <c r="DV123" s="227"/>
      <c r="DW123" s="227"/>
      <c r="DX123" s="227"/>
      <c r="DY123" s="227"/>
      <c r="DZ123" s="227"/>
      <c r="EA123" s="227"/>
      <c r="EB123" s="227"/>
      <c r="EC123" s="227"/>
      <c r="ED123" s="227"/>
      <c r="EE123" s="227"/>
      <c r="EF123" s="227"/>
      <c r="EG123" s="227"/>
      <c r="EH123" s="227"/>
      <c r="EI123" s="227"/>
      <c r="EJ123" s="227"/>
      <c r="EK123" s="227"/>
      <c r="EL123" s="227"/>
      <c r="EM123" s="227"/>
      <c r="EN123" s="227"/>
      <c r="EO123" s="227"/>
      <c r="EP123" s="227"/>
      <c r="EQ123" s="227"/>
      <c r="ER123" s="227"/>
      <c r="ES123" s="227"/>
      <c r="ET123" s="227"/>
      <c r="EU123" s="227"/>
      <c r="EV123" s="227"/>
      <c r="EW123" s="227"/>
      <c r="EX123" s="227"/>
      <c r="EY123" s="227"/>
      <c r="EZ123" s="227"/>
      <c r="FA123" s="227"/>
      <c r="FB123" s="227"/>
      <c r="FC123" s="227"/>
      <c r="FD123" s="227"/>
      <c r="FE123" s="227"/>
      <c r="FF123" s="227"/>
      <c r="FG123" s="227"/>
      <c r="FH123" s="227"/>
      <c r="FI123" s="227"/>
      <c r="FJ123" s="227"/>
      <c r="FK123" s="227"/>
      <c r="FL123" s="227"/>
      <c r="FM123" s="227"/>
      <c r="FN123" s="227"/>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W123" s="227"/>
      <c r="GX123" s="227"/>
      <c r="GY123" s="227"/>
      <c r="GZ123" s="227"/>
      <c r="HA123" s="227"/>
      <c r="HB123" s="227"/>
      <c r="HC123" s="227"/>
      <c r="HD123" s="227"/>
      <c r="HE123" s="227"/>
      <c r="HF123" s="227"/>
      <c r="HG123" s="227"/>
      <c r="HH123" s="227"/>
      <c r="HI123" s="227"/>
      <c r="HJ123" s="227"/>
      <c r="HK123" s="227"/>
      <c r="HL123" s="227"/>
      <c r="HM123" s="227"/>
      <c r="HN123" s="227"/>
      <c r="HO123" s="227"/>
      <c r="HP123" s="227"/>
      <c r="HQ123" s="227"/>
      <c r="HR123" s="227"/>
      <c r="HS123" s="227"/>
      <c r="HT123" s="227"/>
      <c r="HU123" s="227"/>
      <c r="HV123" s="227"/>
    </row>
    <row r="124" spans="3:230" ht="20.100000000000001" customHeight="1" x14ac:dyDescent="0.15">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227"/>
      <c r="CQ124" s="227"/>
      <c r="CR124" s="227"/>
      <c r="CS124" s="227"/>
      <c r="CT124" s="2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c r="DQ124" s="227"/>
      <c r="DR124" s="227"/>
      <c r="DS124" s="227"/>
      <c r="DT124" s="227"/>
      <c r="DU124" s="227"/>
      <c r="DV124" s="227"/>
      <c r="DW124" s="227"/>
      <c r="DX124" s="227"/>
      <c r="DY124" s="227"/>
      <c r="DZ124" s="227"/>
      <c r="EA124" s="227"/>
      <c r="EB124" s="227"/>
      <c r="EC124" s="227"/>
      <c r="ED124" s="227"/>
      <c r="EE124" s="227"/>
      <c r="EF124" s="227"/>
      <c r="EG124" s="227"/>
      <c r="EH124" s="227"/>
      <c r="EI124" s="227"/>
      <c r="EJ124" s="227"/>
      <c r="EK124" s="227"/>
      <c r="EL124" s="227"/>
      <c r="EM124" s="227"/>
      <c r="EN124" s="227"/>
      <c r="EO124" s="227"/>
      <c r="EP124" s="227"/>
      <c r="EQ124" s="227"/>
      <c r="ER124" s="227"/>
      <c r="ES124" s="227"/>
      <c r="ET124" s="227"/>
      <c r="EU124" s="227"/>
      <c r="EV124" s="227"/>
      <c r="EW124" s="227"/>
      <c r="EX124" s="227"/>
      <c r="EY124" s="227"/>
      <c r="EZ124" s="227"/>
      <c r="FA124" s="227"/>
      <c r="FB124" s="227"/>
      <c r="FC124" s="227"/>
      <c r="FD124" s="227"/>
      <c r="FE124" s="227"/>
      <c r="FF124" s="227"/>
      <c r="FG124" s="227"/>
      <c r="FH124" s="227"/>
      <c r="FI124" s="227"/>
      <c r="FJ124" s="227"/>
      <c r="FK124" s="227"/>
      <c r="FL124" s="227"/>
      <c r="FM124" s="227"/>
      <c r="FN124" s="227"/>
      <c r="FO124" s="227"/>
      <c r="FP124" s="227"/>
      <c r="FQ124" s="227"/>
      <c r="FR124" s="227"/>
      <c r="FS124" s="227"/>
      <c r="FT124" s="227"/>
      <c r="FU124" s="227"/>
      <c r="FV124" s="227"/>
      <c r="FW124" s="227"/>
      <c r="FX124" s="227"/>
      <c r="FY124" s="227"/>
      <c r="FZ124" s="227"/>
      <c r="GA124" s="227"/>
      <c r="GB124" s="227"/>
      <c r="GC124" s="227"/>
      <c r="GD124" s="227"/>
      <c r="GE124" s="227"/>
      <c r="GF124" s="227"/>
      <c r="GG124" s="227"/>
      <c r="GH124" s="227"/>
      <c r="GI124" s="227"/>
      <c r="GJ124" s="227"/>
      <c r="GK124" s="227"/>
      <c r="GL124" s="227"/>
      <c r="GM124" s="227"/>
      <c r="GN124" s="227"/>
      <c r="GO124" s="227"/>
      <c r="GP124" s="227"/>
      <c r="GQ124" s="227"/>
      <c r="GR124" s="227"/>
      <c r="GS124" s="227"/>
      <c r="GT124" s="227"/>
      <c r="GU124" s="227"/>
      <c r="GV124" s="227"/>
      <c r="GW124" s="227"/>
      <c r="GX124" s="227"/>
      <c r="GY124" s="227"/>
      <c r="GZ124" s="227"/>
      <c r="HA124" s="227"/>
      <c r="HB124" s="227"/>
      <c r="HC124" s="227"/>
      <c r="HD124" s="227"/>
      <c r="HE124" s="227"/>
      <c r="HF124" s="227"/>
      <c r="HG124" s="227"/>
      <c r="HH124" s="227"/>
      <c r="HI124" s="227"/>
      <c r="HJ124" s="227"/>
      <c r="HK124" s="227"/>
      <c r="HL124" s="227"/>
      <c r="HM124" s="227"/>
      <c r="HN124" s="227"/>
      <c r="HO124" s="227"/>
      <c r="HP124" s="227"/>
      <c r="HQ124" s="227"/>
      <c r="HR124" s="227"/>
      <c r="HS124" s="227"/>
      <c r="HT124" s="227"/>
      <c r="HU124" s="227"/>
      <c r="HV124" s="227"/>
    </row>
    <row r="125" spans="3:230" ht="20.100000000000001" customHeight="1" x14ac:dyDescent="0.15">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227"/>
      <c r="CQ125" s="227"/>
      <c r="CR125" s="227"/>
      <c r="CS125" s="227"/>
      <c r="CT125" s="2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c r="DQ125" s="227"/>
      <c r="DR125" s="227"/>
      <c r="DS125" s="227"/>
      <c r="DT125" s="227"/>
      <c r="DU125" s="227"/>
      <c r="DV125" s="227"/>
      <c r="DW125" s="227"/>
      <c r="DX125" s="227"/>
      <c r="DY125" s="227"/>
      <c r="DZ125" s="227"/>
      <c r="EA125" s="227"/>
      <c r="EB125" s="227"/>
      <c r="EC125" s="227"/>
      <c r="ED125" s="227"/>
      <c r="EE125" s="227"/>
      <c r="EF125" s="227"/>
      <c r="EG125" s="227"/>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c r="FG125" s="227"/>
      <c r="FH125" s="227"/>
      <c r="FI125" s="227"/>
      <c r="FJ125" s="227"/>
      <c r="FK125" s="227"/>
      <c r="FL125" s="227"/>
      <c r="FM125" s="227"/>
      <c r="FN125" s="227"/>
      <c r="FO125" s="227"/>
      <c r="FP125" s="227"/>
      <c r="FQ125" s="227"/>
      <c r="FR125" s="227"/>
      <c r="FS125" s="227"/>
      <c r="FT125" s="227"/>
      <c r="FU125" s="227"/>
      <c r="FV125" s="227"/>
      <c r="FW125" s="227"/>
      <c r="FX125" s="227"/>
      <c r="FY125" s="227"/>
      <c r="FZ125" s="227"/>
      <c r="GA125" s="227"/>
      <c r="GB125" s="227"/>
      <c r="GC125" s="227"/>
      <c r="GD125" s="227"/>
      <c r="GE125" s="227"/>
      <c r="GF125" s="227"/>
      <c r="GG125" s="227"/>
      <c r="GH125" s="227"/>
      <c r="GI125" s="227"/>
      <c r="GJ125" s="227"/>
      <c r="GK125" s="227"/>
      <c r="GL125" s="227"/>
      <c r="GM125" s="227"/>
      <c r="GN125" s="227"/>
      <c r="GO125" s="227"/>
      <c r="GP125" s="227"/>
      <c r="GQ125" s="227"/>
      <c r="GR125" s="227"/>
      <c r="GS125" s="227"/>
      <c r="GT125" s="227"/>
      <c r="GU125" s="227"/>
      <c r="GV125" s="227"/>
      <c r="GW125" s="227"/>
      <c r="GX125" s="227"/>
      <c r="GY125" s="227"/>
      <c r="GZ125" s="227"/>
      <c r="HA125" s="227"/>
      <c r="HB125" s="227"/>
      <c r="HC125" s="227"/>
      <c r="HD125" s="227"/>
      <c r="HE125" s="227"/>
      <c r="HF125" s="227"/>
      <c r="HG125" s="227"/>
      <c r="HH125" s="227"/>
      <c r="HI125" s="227"/>
      <c r="HJ125" s="227"/>
      <c r="HK125" s="227"/>
      <c r="HL125" s="227"/>
      <c r="HM125" s="227"/>
      <c r="HN125" s="227"/>
      <c r="HO125" s="227"/>
      <c r="HP125" s="227"/>
      <c r="HQ125" s="227"/>
      <c r="HR125" s="227"/>
      <c r="HS125" s="227"/>
      <c r="HT125" s="227"/>
      <c r="HU125" s="227"/>
      <c r="HV125" s="227"/>
    </row>
    <row r="126" spans="3:230" ht="20.100000000000001" customHeight="1" x14ac:dyDescent="0.15">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227"/>
      <c r="CQ126" s="227"/>
      <c r="CR126" s="227"/>
      <c r="CS126" s="227"/>
      <c r="CT126" s="2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c r="EV126" s="227"/>
      <c r="EW126" s="227"/>
      <c r="EX126" s="227"/>
      <c r="EY126" s="227"/>
      <c r="EZ126" s="227"/>
      <c r="FA126" s="227"/>
      <c r="FB126" s="227"/>
      <c r="FC126" s="227"/>
      <c r="FD126" s="227"/>
      <c r="FE126" s="227"/>
      <c r="FF126" s="227"/>
      <c r="FG126" s="227"/>
      <c r="FH126" s="227"/>
      <c r="FI126" s="227"/>
      <c r="FJ126" s="227"/>
      <c r="FK126" s="227"/>
      <c r="FL126" s="227"/>
      <c r="FM126" s="227"/>
      <c r="FN126" s="227"/>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W126" s="227"/>
      <c r="GX126" s="227"/>
      <c r="GY126" s="227"/>
      <c r="GZ126" s="227"/>
      <c r="HA126" s="227"/>
      <c r="HB126" s="227"/>
      <c r="HC126" s="227"/>
      <c r="HD126" s="227"/>
      <c r="HE126" s="227"/>
      <c r="HF126" s="227"/>
      <c r="HG126" s="227"/>
      <c r="HH126" s="227"/>
      <c r="HI126" s="227"/>
      <c r="HJ126" s="227"/>
      <c r="HK126" s="227"/>
      <c r="HL126" s="227"/>
      <c r="HM126" s="227"/>
      <c r="HN126" s="227"/>
      <c r="HO126" s="227"/>
      <c r="HP126" s="227"/>
      <c r="HQ126" s="227"/>
      <c r="HR126" s="227"/>
      <c r="HS126" s="227"/>
      <c r="HT126" s="227"/>
      <c r="HU126" s="227"/>
      <c r="HV126" s="227"/>
    </row>
    <row r="127" spans="3:230" ht="20.100000000000001" customHeight="1" x14ac:dyDescent="0.15">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227"/>
      <c r="CQ127" s="227"/>
      <c r="CR127" s="227"/>
      <c r="CS127" s="227"/>
      <c r="CT127" s="2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227"/>
      <c r="EJ127" s="227"/>
      <c r="EK127" s="227"/>
      <c r="EL127" s="227"/>
      <c r="EM127" s="227"/>
      <c r="EN127" s="227"/>
      <c r="EO127" s="227"/>
      <c r="EP127" s="227"/>
      <c r="EQ127" s="227"/>
      <c r="ER127" s="227"/>
      <c r="ES127" s="227"/>
      <c r="ET127" s="227"/>
      <c r="EU127" s="227"/>
      <c r="EV127" s="227"/>
      <c r="EW127" s="227"/>
      <c r="EX127" s="227"/>
      <c r="EY127" s="227"/>
      <c r="EZ127" s="227"/>
      <c r="FA127" s="227"/>
      <c r="FB127" s="227"/>
      <c r="FC127" s="227"/>
      <c r="FD127" s="227"/>
      <c r="FE127" s="227"/>
      <c r="FF127" s="227"/>
      <c r="FG127" s="227"/>
      <c r="FH127" s="227"/>
      <c r="FI127" s="227"/>
      <c r="FJ127" s="227"/>
      <c r="FK127" s="227"/>
      <c r="FL127" s="227"/>
      <c r="FM127" s="227"/>
      <c r="FN127" s="227"/>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W127" s="227"/>
      <c r="GX127" s="227"/>
      <c r="GY127" s="227"/>
      <c r="GZ127" s="227"/>
      <c r="HA127" s="227"/>
      <c r="HB127" s="227"/>
      <c r="HC127" s="227"/>
      <c r="HD127" s="227"/>
      <c r="HE127" s="227"/>
      <c r="HF127" s="227"/>
      <c r="HG127" s="227"/>
      <c r="HH127" s="227"/>
      <c r="HI127" s="227"/>
      <c r="HJ127" s="227"/>
      <c r="HK127" s="227"/>
      <c r="HL127" s="227"/>
      <c r="HM127" s="227"/>
      <c r="HN127" s="227"/>
      <c r="HO127" s="227"/>
      <c r="HP127" s="227"/>
      <c r="HQ127" s="227"/>
      <c r="HR127" s="227"/>
      <c r="HS127" s="227"/>
      <c r="HT127" s="227"/>
      <c r="HU127" s="227"/>
      <c r="HV127" s="227"/>
    </row>
    <row r="128" spans="3:230" ht="20.100000000000001" customHeight="1" x14ac:dyDescent="0.15">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227"/>
      <c r="CQ128" s="227"/>
      <c r="CR128" s="227"/>
      <c r="CS128" s="227"/>
      <c r="CT128" s="2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227"/>
      <c r="EJ128" s="227"/>
      <c r="EK128" s="227"/>
      <c r="EL128" s="227"/>
      <c r="EM128" s="227"/>
      <c r="EN128" s="227"/>
      <c r="EO128" s="227"/>
      <c r="EP128" s="227"/>
      <c r="EQ128" s="227"/>
      <c r="ER128" s="227"/>
      <c r="ES128" s="227"/>
      <c r="ET128" s="227"/>
      <c r="EU128" s="227"/>
      <c r="EV128" s="227"/>
      <c r="EW128" s="227"/>
      <c r="EX128" s="227"/>
      <c r="EY128" s="227"/>
      <c r="EZ128" s="227"/>
      <c r="FA128" s="227"/>
      <c r="FB128" s="227"/>
      <c r="FC128" s="227"/>
      <c r="FD128" s="227"/>
      <c r="FE128" s="227"/>
      <c r="FF128" s="227"/>
      <c r="FG128" s="227"/>
      <c r="FH128" s="227"/>
      <c r="FI128" s="227"/>
      <c r="FJ128" s="227"/>
      <c r="FK128" s="227"/>
      <c r="FL128" s="227"/>
      <c r="FM128" s="227"/>
      <c r="FN128" s="227"/>
      <c r="FO128" s="227"/>
      <c r="FP128" s="227"/>
      <c r="FQ128" s="227"/>
      <c r="FR128" s="227"/>
      <c r="FS128" s="227"/>
      <c r="FT128" s="227"/>
      <c r="FU128" s="227"/>
      <c r="FV128" s="227"/>
      <c r="FW128" s="227"/>
      <c r="FX128" s="227"/>
      <c r="FY128" s="227"/>
      <c r="FZ128" s="227"/>
      <c r="GA128" s="227"/>
      <c r="GB128" s="227"/>
      <c r="GC128" s="227"/>
      <c r="GD128" s="227"/>
      <c r="GE128" s="227"/>
      <c r="GF128" s="227"/>
      <c r="GG128" s="227"/>
      <c r="GH128" s="227"/>
      <c r="GI128" s="227"/>
      <c r="GJ128" s="227"/>
      <c r="GK128" s="227"/>
      <c r="GL128" s="227"/>
      <c r="GM128" s="227"/>
      <c r="GN128" s="227"/>
      <c r="GO128" s="227"/>
      <c r="GP128" s="227"/>
      <c r="GQ128" s="227"/>
      <c r="GR128" s="227"/>
      <c r="GS128" s="227"/>
      <c r="GT128" s="227"/>
      <c r="GU128" s="227"/>
      <c r="GV128" s="227"/>
      <c r="GW128" s="227"/>
      <c r="GX128" s="227"/>
      <c r="GY128" s="227"/>
      <c r="GZ128" s="227"/>
      <c r="HA128" s="227"/>
      <c r="HB128" s="227"/>
      <c r="HC128" s="227"/>
      <c r="HD128" s="227"/>
      <c r="HE128" s="227"/>
      <c r="HF128" s="227"/>
      <c r="HG128" s="227"/>
      <c r="HH128" s="227"/>
      <c r="HI128" s="227"/>
      <c r="HJ128" s="227"/>
      <c r="HK128" s="227"/>
      <c r="HL128" s="227"/>
      <c r="HM128" s="227"/>
      <c r="HN128" s="227"/>
      <c r="HO128" s="227"/>
      <c r="HP128" s="227"/>
      <c r="HQ128" s="227"/>
      <c r="HR128" s="227"/>
      <c r="HS128" s="227"/>
      <c r="HT128" s="227"/>
      <c r="HU128" s="227"/>
      <c r="HV128" s="227"/>
    </row>
    <row r="129" spans="3:230" ht="20.100000000000001" customHeight="1" x14ac:dyDescent="0.15">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227"/>
      <c r="CQ129" s="227"/>
      <c r="CR129" s="227"/>
      <c r="CS129" s="227"/>
      <c r="CT129" s="2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c r="DQ129" s="227"/>
      <c r="DR129" s="227"/>
      <c r="DS129" s="227"/>
      <c r="DT129" s="227"/>
      <c r="DU129" s="227"/>
      <c r="DV129" s="227"/>
      <c r="DW129" s="227"/>
      <c r="DX129" s="227"/>
      <c r="DY129" s="227"/>
      <c r="DZ129" s="227"/>
      <c r="EA129" s="227"/>
      <c r="EB129" s="227"/>
      <c r="EC129" s="227"/>
      <c r="ED129" s="227"/>
      <c r="EE129" s="227"/>
      <c r="EF129" s="227"/>
      <c r="EG129" s="227"/>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c r="FG129" s="227"/>
      <c r="FH129" s="227"/>
      <c r="FI129" s="227"/>
      <c r="FJ129" s="227"/>
      <c r="FK129" s="227"/>
      <c r="FL129" s="227"/>
      <c r="FM129" s="227"/>
      <c r="FN129" s="227"/>
      <c r="FO129" s="227"/>
      <c r="FP129" s="227"/>
      <c r="FQ129" s="227"/>
      <c r="FR129" s="227"/>
      <c r="FS129" s="227"/>
      <c r="FT129" s="227"/>
      <c r="FU129" s="227"/>
      <c r="FV129" s="227"/>
      <c r="FW129" s="227"/>
      <c r="FX129" s="227"/>
      <c r="FY129" s="227"/>
      <c r="FZ129" s="227"/>
      <c r="GA129" s="227"/>
      <c r="GB129" s="227"/>
      <c r="GC129" s="227"/>
      <c r="GD129" s="227"/>
      <c r="GE129" s="227"/>
      <c r="GF129" s="227"/>
      <c r="GG129" s="227"/>
      <c r="GH129" s="227"/>
      <c r="GI129" s="227"/>
      <c r="GJ129" s="227"/>
      <c r="GK129" s="227"/>
      <c r="GL129" s="227"/>
      <c r="GM129" s="227"/>
      <c r="GN129" s="227"/>
      <c r="GO129" s="227"/>
      <c r="GP129" s="227"/>
      <c r="GQ129" s="227"/>
      <c r="GR129" s="227"/>
      <c r="GS129" s="227"/>
      <c r="GT129" s="227"/>
      <c r="GU129" s="227"/>
      <c r="GV129" s="227"/>
      <c r="GW129" s="227"/>
      <c r="GX129" s="227"/>
      <c r="GY129" s="227"/>
      <c r="GZ129" s="227"/>
      <c r="HA129" s="227"/>
      <c r="HB129" s="227"/>
      <c r="HC129" s="227"/>
      <c r="HD129" s="227"/>
      <c r="HE129" s="227"/>
      <c r="HF129" s="227"/>
      <c r="HG129" s="227"/>
      <c r="HH129" s="227"/>
      <c r="HI129" s="227"/>
      <c r="HJ129" s="227"/>
      <c r="HK129" s="227"/>
      <c r="HL129" s="227"/>
      <c r="HM129" s="227"/>
      <c r="HN129" s="227"/>
      <c r="HO129" s="227"/>
      <c r="HP129" s="227"/>
      <c r="HQ129" s="227"/>
      <c r="HR129" s="227"/>
      <c r="HS129" s="227"/>
      <c r="HT129" s="227"/>
      <c r="HU129" s="227"/>
      <c r="HV129" s="227"/>
    </row>
    <row r="130" spans="3:230" ht="20.100000000000001" customHeight="1" x14ac:dyDescent="0.15">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227"/>
      <c r="CQ130" s="227"/>
      <c r="CR130" s="227"/>
      <c r="CS130" s="227"/>
      <c r="CT130" s="2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c r="DQ130" s="227"/>
      <c r="DR130" s="227"/>
      <c r="DS130" s="227"/>
      <c r="DT130" s="227"/>
      <c r="DU130" s="227"/>
      <c r="DV130" s="227"/>
      <c r="DW130" s="227"/>
      <c r="DX130" s="227"/>
      <c r="DY130" s="227"/>
      <c r="DZ130" s="227"/>
      <c r="EA130" s="227"/>
      <c r="EB130" s="227"/>
      <c r="EC130" s="227"/>
      <c r="ED130" s="227"/>
      <c r="EE130" s="227"/>
      <c r="EF130" s="227"/>
      <c r="EG130" s="227"/>
      <c r="EH130" s="227"/>
      <c r="EI130" s="227"/>
      <c r="EJ130" s="227"/>
      <c r="EK130" s="227"/>
      <c r="EL130" s="227"/>
      <c r="EM130" s="227"/>
      <c r="EN130" s="227"/>
      <c r="EO130" s="227"/>
      <c r="EP130" s="227"/>
      <c r="EQ130" s="227"/>
      <c r="ER130" s="227"/>
      <c r="ES130" s="227"/>
      <c r="ET130" s="227"/>
      <c r="EU130" s="227"/>
      <c r="EV130" s="227"/>
      <c r="EW130" s="227"/>
      <c r="EX130" s="227"/>
      <c r="EY130" s="227"/>
      <c r="EZ130" s="227"/>
      <c r="FA130" s="227"/>
      <c r="FB130" s="227"/>
      <c r="FC130" s="227"/>
      <c r="FD130" s="227"/>
      <c r="FE130" s="227"/>
      <c r="FF130" s="227"/>
      <c r="FG130" s="227"/>
      <c r="FH130" s="227"/>
      <c r="FI130" s="227"/>
      <c r="FJ130" s="227"/>
      <c r="FK130" s="227"/>
      <c r="FL130" s="227"/>
      <c r="FM130" s="227"/>
      <c r="FN130" s="227"/>
      <c r="FO130" s="227"/>
      <c r="FP130" s="227"/>
      <c r="FQ130" s="227"/>
      <c r="FR130" s="227"/>
      <c r="FS130" s="227"/>
      <c r="FT130" s="227"/>
      <c r="FU130" s="227"/>
      <c r="FV130" s="227"/>
      <c r="FW130" s="227"/>
      <c r="FX130" s="227"/>
      <c r="FY130" s="227"/>
      <c r="FZ130" s="227"/>
      <c r="GA130" s="227"/>
      <c r="GB130" s="227"/>
      <c r="GC130" s="227"/>
      <c r="GD130" s="227"/>
      <c r="GE130" s="227"/>
      <c r="GF130" s="227"/>
      <c r="GG130" s="227"/>
      <c r="GH130" s="227"/>
      <c r="GI130" s="227"/>
      <c r="GJ130" s="227"/>
      <c r="GK130" s="227"/>
      <c r="GL130" s="227"/>
      <c r="GM130" s="227"/>
      <c r="GN130" s="227"/>
      <c r="GO130" s="227"/>
      <c r="GP130" s="227"/>
      <c r="GQ130" s="227"/>
      <c r="GR130" s="227"/>
      <c r="GS130" s="227"/>
      <c r="GT130" s="227"/>
      <c r="GU130" s="227"/>
      <c r="GV130" s="227"/>
      <c r="GW130" s="227"/>
      <c r="GX130" s="227"/>
      <c r="GY130" s="227"/>
      <c r="GZ130" s="227"/>
      <c r="HA130" s="227"/>
      <c r="HB130" s="227"/>
      <c r="HC130" s="227"/>
      <c r="HD130" s="227"/>
      <c r="HE130" s="227"/>
      <c r="HF130" s="227"/>
      <c r="HG130" s="227"/>
      <c r="HH130" s="227"/>
      <c r="HI130" s="227"/>
      <c r="HJ130" s="227"/>
      <c r="HK130" s="227"/>
      <c r="HL130" s="227"/>
      <c r="HM130" s="227"/>
      <c r="HN130" s="227"/>
      <c r="HO130" s="227"/>
      <c r="HP130" s="227"/>
      <c r="HQ130" s="227"/>
      <c r="HR130" s="227"/>
      <c r="HS130" s="227"/>
      <c r="HT130" s="227"/>
      <c r="HU130" s="227"/>
      <c r="HV130" s="227"/>
    </row>
    <row r="131" spans="3:230" ht="20.100000000000001" customHeight="1" x14ac:dyDescent="0.15">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227"/>
      <c r="CQ131" s="227"/>
      <c r="CR131" s="227"/>
      <c r="CS131" s="227"/>
      <c r="CT131" s="2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c r="DQ131" s="227"/>
      <c r="DR131" s="227"/>
      <c r="DS131" s="227"/>
      <c r="DT131" s="227"/>
      <c r="DU131" s="227"/>
      <c r="DV131" s="227"/>
      <c r="DW131" s="227"/>
      <c r="DX131" s="227"/>
      <c r="DY131" s="227"/>
      <c r="DZ131" s="227"/>
      <c r="EA131" s="227"/>
      <c r="EB131" s="227"/>
      <c r="EC131" s="227"/>
      <c r="ED131" s="227"/>
      <c r="EE131" s="227"/>
      <c r="EF131" s="227"/>
      <c r="EG131" s="227"/>
      <c r="EH131" s="227"/>
      <c r="EI131" s="227"/>
      <c r="EJ131" s="227"/>
      <c r="EK131" s="227"/>
      <c r="EL131" s="227"/>
      <c r="EM131" s="227"/>
      <c r="EN131" s="227"/>
      <c r="EO131" s="227"/>
      <c r="EP131" s="227"/>
      <c r="EQ131" s="227"/>
      <c r="ER131" s="227"/>
      <c r="ES131" s="227"/>
      <c r="ET131" s="227"/>
      <c r="EU131" s="227"/>
      <c r="EV131" s="227"/>
      <c r="EW131" s="227"/>
      <c r="EX131" s="227"/>
      <c r="EY131" s="227"/>
      <c r="EZ131" s="227"/>
      <c r="FA131" s="227"/>
      <c r="FB131" s="227"/>
      <c r="FC131" s="227"/>
      <c r="FD131" s="227"/>
      <c r="FE131" s="227"/>
      <c r="FF131" s="227"/>
      <c r="FG131" s="227"/>
      <c r="FH131" s="227"/>
      <c r="FI131" s="227"/>
      <c r="FJ131" s="227"/>
      <c r="FK131" s="227"/>
      <c r="FL131" s="227"/>
      <c r="FM131" s="227"/>
      <c r="FN131" s="227"/>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W131" s="227"/>
      <c r="GX131" s="227"/>
      <c r="GY131" s="227"/>
      <c r="GZ131" s="227"/>
      <c r="HA131" s="227"/>
      <c r="HB131" s="227"/>
      <c r="HC131" s="227"/>
      <c r="HD131" s="227"/>
      <c r="HE131" s="227"/>
      <c r="HF131" s="227"/>
      <c r="HG131" s="227"/>
      <c r="HH131" s="227"/>
      <c r="HI131" s="227"/>
      <c r="HJ131" s="227"/>
      <c r="HK131" s="227"/>
      <c r="HL131" s="227"/>
      <c r="HM131" s="227"/>
      <c r="HN131" s="227"/>
      <c r="HO131" s="227"/>
      <c r="HP131" s="227"/>
      <c r="HQ131" s="227"/>
      <c r="HR131" s="227"/>
      <c r="HS131" s="227"/>
      <c r="HT131" s="227"/>
      <c r="HU131" s="227"/>
      <c r="HV131" s="227"/>
    </row>
    <row r="132" spans="3:230" ht="20.100000000000001" customHeight="1" x14ac:dyDescent="0.15">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227"/>
      <c r="CQ132" s="227"/>
      <c r="CR132" s="227"/>
      <c r="CS132" s="227"/>
      <c r="CT132" s="2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c r="DQ132" s="227"/>
      <c r="DR132" s="227"/>
      <c r="DS132" s="227"/>
      <c r="DT132" s="227"/>
      <c r="DU132" s="227"/>
      <c r="DV132" s="227"/>
      <c r="DW132" s="227"/>
      <c r="DX132" s="227"/>
      <c r="DY132" s="227"/>
      <c r="DZ132" s="227"/>
      <c r="EA132" s="227"/>
      <c r="EB132" s="227"/>
      <c r="EC132" s="227"/>
      <c r="ED132" s="227"/>
      <c r="EE132" s="227"/>
      <c r="EF132" s="227"/>
      <c r="EG132" s="227"/>
      <c r="EH132" s="227"/>
      <c r="EI132" s="227"/>
      <c r="EJ132" s="227"/>
      <c r="EK132" s="227"/>
      <c r="EL132" s="227"/>
      <c r="EM132" s="227"/>
      <c r="EN132" s="227"/>
      <c r="EO132" s="227"/>
      <c r="EP132" s="227"/>
      <c r="EQ132" s="227"/>
      <c r="ER132" s="227"/>
      <c r="ES132" s="227"/>
      <c r="ET132" s="227"/>
      <c r="EU132" s="227"/>
      <c r="EV132" s="227"/>
      <c r="EW132" s="227"/>
      <c r="EX132" s="227"/>
      <c r="EY132" s="227"/>
      <c r="EZ132" s="227"/>
      <c r="FA132" s="227"/>
      <c r="FB132" s="227"/>
      <c r="FC132" s="227"/>
      <c r="FD132" s="227"/>
      <c r="FE132" s="227"/>
      <c r="FF132" s="227"/>
      <c r="FG132" s="227"/>
      <c r="FH132" s="227"/>
      <c r="FI132" s="227"/>
      <c r="FJ132" s="227"/>
      <c r="FK132" s="227"/>
      <c r="FL132" s="227"/>
      <c r="FM132" s="227"/>
      <c r="FN132" s="227"/>
      <c r="FO132" s="227"/>
      <c r="FP132" s="227"/>
      <c r="FQ132" s="227"/>
      <c r="FR132" s="227"/>
      <c r="FS132" s="227"/>
      <c r="FT132" s="227"/>
      <c r="FU132" s="227"/>
      <c r="FV132" s="227"/>
      <c r="FW132" s="227"/>
      <c r="FX132" s="227"/>
      <c r="FY132" s="227"/>
      <c r="FZ132" s="227"/>
      <c r="GA132" s="227"/>
      <c r="GB132" s="227"/>
      <c r="GC132" s="227"/>
      <c r="GD132" s="227"/>
      <c r="GE132" s="227"/>
      <c r="GF132" s="227"/>
      <c r="GG132" s="227"/>
      <c r="GH132" s="227"/>
      <c r="GI132" s="227"/>
      <c r="GJ132" s="227"/>
      <c r="GK132" s="227"/>
      <c r="GL132" s="227"/>
      <c r="GM132" s="227"/>
      <c r="GN132" s="227"/>
      <c r="GO132" s="227"/>
      <c r="GP132" s="227"/>
      <c r="GQ132" s="227"/>
      <c r="GR132" s="227"/>
      <c r="GS132" s="227"/>
      <c r="GT132" s="227"/>
      <c r="GU132" s="227"/>
      <c r="GV132" s="227"/>
      <c r="GW132" s="227"/>
      <c r="GX132" s="227"/>
      <c r="GY132" s="227"/>
      <c r="GZ132" s="227"/>
      <c r="HA132" s="227"/>
      <c r="HB132" s="227"/>
      <c r="HC132" s="227"/>
      <c r="HD132" s="227"/>
      <c r="HE132" s="227"/>
      <c r="HF132" s="227"/>
      <c r="HG132" s="227"/>
      <c r="HH132" s="227"/>
      <c r="HI132" s="227"/>
      <c r="HJ132" s="227"/>
      <c r="HK132" s="227"/>
      <c r="HL132" s="227"/>
      <c r="HM132" s="227"/>
      <c r="HN132" s="227"/>
      <c r="HO132" s="227"/>
      <c r="HP132" s="227"/>
      <c r="HQ132" s="227"/>
      <c r="HR132" s="227"/>
      <c r="HS132" s="227"/>
      <c r="HT132" s="227"/>
      <c r="HU132" s="227"/>
      <c r="HV132" s="227"/>
    </row>
    <row r="133" spans="3:230" ht="20.100000000000001" customHeight="1" x14ac:dyDescent="0.15">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227"/>
      <c r="CQ133" s="227"/>
      <c r="CR133" s="227"/>
      <c r="CS133" s="227"/>
      <c r="CT133" s="2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c r="FG133" s="227"/>
      <c r="FH133" s="227"/>
      <c r="FI133" s="227"/>
      <c r="FJ133" s="227"/>
      <c r="FK133" s="227"/>
      <c r="FL133" s="227"/>
      <c r="FM133" s="227"/>
      <c r="FN133" s="227"/>
      <c r="FO133" s="227"/>
      <c r="FP133" s="227"/>
      <c r="FQ133" s="227"/>
      <c r="FR133" s="227"/>
      <c r="FS133" s="227"/>
      <c r="FT133" s="227"/>
      <c r="FU133" s="227"/>
      <c r="FV133" s="227"/>
      <c r="FW133" s="227"/>
      <c r="FX133" s="227"/>
      <c r="FY133" s="227"/>
      <c r="FZ133" s="227"/>
      <c r="GA133" s="227"/>
      <c r="GB133" s="227"/>
      <c r="GC133" s="227"/>
      <c r="GD133" s="227"/>
      <c r="GE133" s="227"/>
      <c r="GF133" s="227"/>
      <c r="GG133" s="227"/>
      <c r="GH133" s="227"/>
      <c r="GI133" s="227"/>
      <c r="GJ133" s="227"/>
      <c r="GK133" s="227"/>
      <c r="GL133" s="227"/>
      <c r="GM133" s="227"/>
      <c r="GN133" s="227"/>
      <c r="GO133" s="227"/>
      <c r="GP133" s="227"/>
      <c r="GQ133" s="227"/>
      <c r="GR133" s="227"/>
      <c r="GS133" s="227"/>
      <c r="GT133" s="227"/>
      <c r="GU133" s="227"/>
      <c r="GV133" s="227"/>
      <c r="GW133" s="227"/>
      <c r="GX133" s="227"/>
      <c r="GY133" s="227"/>
      <c r="GZ133" s="227"/>
      <c r="HA133" s="227"/>
      <c r="HB133" s="227"/>
      <c r="HC133" s="227"/>
      <c r="HD133" s="227"/>
      <c r="HE133" s="227"/>
      <c r="HF133" s="227"/>
      <c r="HG133" s="227"/>
      <c r="HH133" s="227"/>
      <c r="HI133" s="227"/>
      <c r="HJ133" s="227"/>
      <c r="HK133" s="227"/>
      <c r="HL133" s="227"/>
      <c r="HM133" s="227"/>
      <c r="HN133" s="227"/>
      <c r="HO133" s="227"/>
      <c r="HP133" s="227"/>
      <c r="HQ133" s="227"/>
      <c r="HR133" s="227"/>
      <c r="HS133" s="227"/>
      <c r="HT133" s="227"/>
      <c r="HU133" s="227"/>
      <c r="HV133" s="227"/>
    </row>
    <row r="134" spans="3:230" ht="20.100000000000001" customHeight="1" x14ac:dyDescent="0.15">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227"/>
      <c r="CQ134" s="227"/>
      <c r="CR134" s="227"/>
      <c r="CS134" s="227"/>
      <c r="CT134" s="2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27"/>
      <c r="EJ134" s="227"/>
      <c r="EK134" s="227"/>
      <c r="EL134" s="227"/>
      <c r="EM134" s="227"/>
      <c r="EN134" s="227"/>
      <c r="EO134" s="227"/>
      <c r="EP134" s="227"/>
      <c r="EQ134" s="227"/>
      <c r="ER134" s="227"/>
      <c r="ES134" s="227"/>
      <c r="ET134" s="227"/>
      <c r="EU134" s="227"/>
      <c r="EV134" s="227"/>
      <c r="EW134" s="227"/>
      <c r="EX134" s="227"/>
      <c r="EY134" s="227"/>
      <c r="EZ134" s="227"/>
      <c r="FA134" s="227"/>
      <c r="FB134" s="227"/>
      <c r="FC134" s="227"/>
      <c r="FD134" s="227"/>
      <c r="FE134" s="227"/>
      <c r="FF134" s="227"/>
      <c r="FG134" s="227"/>
      <c r="FH134" s="227"/>
      <c r="FI134" s="227"/>
      <c r="FJ134" s="227"/>
      <c r="FK134" s="227"/>
      <c r="FL134" s="227"/>
      <c r="FM134" s="227"/>
      <c r="FN134" s="227"/>
      <c r="FO134" s="227"/>
      <c r="FP134" s="227"/>
      <c r="FQ134" s="227"/>
      <c r="FR134" s="227"/>
      <c r="FS134" s="227"/>
      <c r="FT134" s="227"/>
      <c r="FU134" s="227"/>
      <c r="FV134" s="227"/>
      <c r="FW134" s="227"/>
      <c r="FX134" s="227"/>
      <c r="FY134" s="227"/>
      <c r="FZ134" s="227"/>
      <c r="GA134" s="227"/>
      <c r="GB134" s="227"/>
      <c r="GC134" s="227"/>
      <c r="GD134" s="227"/>
      <c r="GE134" s="227"/>
      <c r="GF134" s="227"/>
      <c r="GG134" s="227"/>
      <c r="GH134" s="227"/>
      <c r="GI134" s="227"/>
      <c r="GJ134" s="227"/>
      <c r="GK134" s="227"/>
      <c r="GL134" s="227"/>
      <c r="GM134" s="227"/>
      <c r="GN134" s="227"/>
      <c r="GO134" s="227"/>
      <c r="GP134" s="227"/>
      <c r="GQ134" s="227"/>
      <c r="GR134" s="227"/>
      <c r="GS134" s="227"/>
      <c r="GT134" s="227"/>
      <c r="GU134" s="227"/>
      <c r="GV134" s="227"/>
      <c r="GW134" s="227"/>
      <c r="GX134" s="227"/>
      <c r="GY134" s="227"/>
      <c r="GZ134" s="227"/>
      <c r="HA134" s="227"/>
      <c r="HB134" s="227"/>
      <c r="HC134" s="227"/>
      <c r="HD134" s="227"/>
      <c r="HE134" s="227"/>
      <c r="HF134" s="227"/>
      <c r="HG134" s="227"/>
      <c r="HH134" s="227"/>
      <c r="HI134" s="227"/>
      <c r="HJ134" s="227"/>
      <c r="HK134" s="227"/>
      <c r="HL134" s="227"/>
      <c r="HM134" s="227"/>
      <c r="HN134" s="227"/>
      <c r="HO134" s="227"/>
      <c r="HP134" s="227"/>
      <c r="HQ134" s="227"/>
      <c r="HR134" s="227"/>
      <c r="HS134" s="227"/>
      <c r="HT134" s="227"/>
      <c r="HU134" s="227"/>
      <c r="HV134" s="227"/>
    </row>
    <row r="135" spans="3:230" ht="20.100000000000001" customHeight="1" x14ac:dyDescent="0.15">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227"/>
      <c r="CQ135" s="227"/>
      <c r="CR135" s="227"/>
      <c r="CS135" s="227"/>
      <c r="CT135" s="2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c r="DQ135" s="227"/>
      <c r="DR135" s="227"/>
      <c r="DS135" s="227"/>
      <c r="DT135" s="227"/>
      <c r="DU135" s="227"/>
      <c r="DV135" s="227"/>
      <c r="DW135" s="227"/>
      <c r="DX135" s="227"/>
      <c r="DY135" s="227"/>
      <c r="DZ135" s="227"/>
      <c r="EA135" s="227"/>
      <c r="EB135" s="227"/>
      <c r="EC135" s="227"/>
      <c r="ED135" s="227"/>
      <c r="EE135" s="227"/>
      <c r="EF135" s="227"/>
      <c r="EG135" s="227"/>
      <c r="EH135" s="227"/>
      <c r="EI135" s="227"/>
      <c r="EJ135" s="227"/>
      <c r="EK135" s="227"/>
      <c r="EL135" s="227"/>
      <c r="EM135" s="227"/>
      <c r="EN135" s="227"/>
      <c r="EO135" s="227"/>
      <c r="EP135" s="227"/>
      <c r="EQ135" s="227"/>
      <c r="ER135" s="227"/>
      <c r="ES135" s="227"/>
      <c r="ET135" s="227"/>
      <c r="EU135" s="227"/>
      <c r="EV135" s="227"/>
      <c r="EW135" s="227"/>
      <c r="EX135" s="227"/>
      <c r="EY135" s="227"/>
      <c r="EZ135" s="227"/>
      <c r="FA135" s="227"/>
      <c r="FB135" s="227"/>
      <c r="FC135" s="227"/>
      <c r="FD135" s="227"/>
      <c r="FE135" s="227"/>
      <c r="FF135" s="227"/>
      <c r="FG135" s="227"/>
      <c r="FH135" s="227"/>
      <c r="FI135" s="227"/>
      <c r="FJ135" s="227"/>
      <c r="FK135" s="227"/>
      <c r="FL135" s="227"/>
      <c r="FM135" s="227"/>
      <c r="FN135" s="227"/>
      <c r="FO135" s="227"/>
      <c r="FP135" s="227"/>
      <c r="FQ135" s="227"/>
      <c r="FR135" s="227"/>
      <c r="FS135" s="227"/>
      <c r="FT135" s="227"/>
      <c r="FU135" s="227"/>
      <c r="FV135" s="227"/>
      <c r="FW135" s="227"/>
      <c r="FX135" s="227"/>
      <c r="FY135" s="227"/>
      <c r="FZ135" s="227"/>
      <c r="GA135" s="227"/>
      <c r="GB135" s="227"/>
      <c r="GC135" s="227"/>
      <c r="GD135" s="227"/>
      <c r="GE135" s="227"/>
      <c r="GF135" s="227"/>
      <c r="GG135" s="227"/>
      <c r="GH135" s="227"/>
      <c r="GI135" s="227"/>
      <c r="GJ135" s="227"/>
      <c r="GK135" s="227"/>
      <c r="GL135" s="227"/>
      <c r="GM135" s="227"/>
      <c r="GN135" s="227"/>
      <c r="GO135" s="227"/>
      <c r="GP135" s="227"/>
      <c r="GQ135" s="227"/>
      <c r="GR135" s="227"/>
      <c r="GS135" s="227"/>
      <c r="GT135" s="227"/>
      <c r="GU135" s="227"/>
      <c r="GV135" s="227"/>
      <c r="GW135" s="227"/>
      <c r="GX135" s="227"/>
      <c r="GY135" s="227"/>
      <c r="GZ135" s="227"/>
      <c r="HA135" s="227"/>
      <c r="HB135" s="227"/>
      <c r="HC135" s="227"/>
      <c r="HD135" s="227"/>
      <c r="HE135" s="227"/>
      <c r="HF135" s="227"/>
      <c r="HG135" s="227"/>
      <c r="HH135" s="227"/>
      <c r="HI135" s="227"/>
      <c r="HJ135" s="227"/>
      <c r="HK135" s="227"/>
      <c r="HL135" s="227"/>
      <c r="HM135" s="227"/>
      <c r="HN135" s="227"/>
      <c r="HO135" s="227"/>
      <c r="HP135" s="227"/>
      <c r="HQ135" s="227"/>
      <c r="HR135" s="227"/>
      <c r="HS135" s="227"/>
      <c r="HT135" s="227"/>
      <c r="HU135" s="227"/>
      <c r="HV135" s="227"/>
    </row>
    <row r="136" spans="3:230" ht="20.100000000000001" customHeight="1" x14ac:dyDescent="0.15">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227"/>
      <c r="CQ136" s="227"/>
      <c r="CR136" s="227"/>
      <c r="CS136" s="227"/>
      <c r="CT136" s="2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c r="EV136" s="227"/>
      <c r="EW136" s="227"/>
      <c r="EX136" s="227"/>
      <c r="EY136" s="227"/>
      <c r="EZ136" s="227"/>
      <c r="FA136" s="227"/>
      <c r="FB136" s="227"/>
      <c r="FC136" s="227"/>
      <c r="FD136" s="227"/>
      <c r="FE136" s="227"/>
      <c r="FF136" s="227"/>
      <c r="FG136" s="227"/>
      <c r="FH136" s="227"/>
      <c r="FI136" s="227"/>
      <c r="FJ136" s="227"/>
      <c r="FK136" s="227"/>
      <c r="FL136" s="227"/>
      <c r="FM136" s="227"/>
      <c r="FN136" s="227"/>
      <c r="FO136" s="227"/>
      <c r="FP136" s="227"/>
      <c r="FQ136" s="227"/>
      <c r="FR136" s="227"/>
      <c r="FS136" s="227"/>
      <c r="FT136" s="227"/>
      <c r="FU136" s="227"/>
      <c r="FV136" s="227"/>
      <c r="FW136" s="227"/>
      <c r="FX136" s="227"/>
      <c r="FY136" s="227"/>
      <c r="FZ136" s="227"/>
      <c r="GA136" s="227"/>
      <c r="GB136" s="227"/>
      <c r="GC136" s="227"/>
      <c r="GD136" s="227"/>
      <c r="GE136" s="227"/>
      <c r="GF136" s="227"/>
      <c r="GG136" s="227"/>
      <c r="GH136" s="227"/>
      <c r="GI136" s="227"/>
      <c r="GJ136" s="227"/>
      <c r="GK136" s="227"/>
      <c r="GL136" s="227"/>
      <c r="GM136" s="227"/>
      <c r="GN136" s="227"/>
      <c r="GO136" s="227"/>
      <c r="GP136" s="227"/>
      <c r="GQ136" s="227"/>
      <c r="GR136" s="227"/>
      <c r="GS136" s="227"/>
      <c r="GT136" s="227"/>
      <c r="GU136" s="227"/>
      <c r="GV136" s="227"/>
      <c r="GW136" s="227"/>
      <c r="GX136" s="227"/>
      <c r="GY136" s="227"/>
      <c r="GZ136" s="227"/>
      <c r="HA136" s="227"/>
      <c r="HB136" s="227"/>
      <c r="HC136" s="227"/>
      <c r="HD136" s="227"/>
      <c r="HE136" s="227"/>
      <c r="HF136" s="227"/>
      <c r="HG136" s="227"/>
      <c r="HH136" s="227"/>
      <c r="HI136" s="227"/>
      <c r="HJ136" s="227"/>
      <c r="HK136" s="227"/>
      <c r="HL136" s="227"/>
      <c r="HM136" s="227"/>
      <c r="HN136" s="227"/>
      <c r="HO136" s="227"/>
      <c r="HP136" s="227"/>
      <c r="HQ136" s="227"/>
      <c r="HR136" s="227"/>
      <c r="HS136" s="227"/>
      <c r="HT136" s="227"/>
      <c r="HU136" s="227"/>
      <c r="HV136" s="227"/>
    </row>
    <row r="137" spans="3:230" ht="20.100000000000001" customHeight="1" x14ac:dyDescent="0.15">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227"/>
      <c r="CQ137" s="227"/>
      <c r="CR137" s="227"/>
      <c r="CS137" s="227"/>
      <c r="CT137" s="2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c r="DQ137" s="227"/>
      <c r="DR137" s="227"/>
      <c r="DS137" s="227"/>
      <c r="DT137" s="227"/>
      <c r="DU137" s="227"/>
      <c r="DV137" s="227"/>
      <c r="DW137" s="227"/>
      <c r="DX137" s="227"/>
      <c r="DY137" s="227"/>
      <c r="DZ137" s="227"/>
      <c r="EA137" s="227"/>
      <c r="EB137" s="227"/>
      <c r="EC137" s="227"/>
      <c r="ED137" s="227"/>
      <c r="EE137" s="227"/>
      <c r="EF137" s="227"/>
      <c r="EG137" s="227"/>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c r="FG137" s="227"/>
      <c r="FH137" s="227"/>
      <c r="FI137" s="227"/>
      <c r="FJ137" s="227"/>
      <c r="FK137" s="227"/>
      <c r="FL137" s="227"/>
      <c r="FM137" s="227"/>
      <c r="FN137" s="227"/>
      <c r="FO137" s="227"/>
      <c r="FP137" s="227"/>
      <c r="FQ137" s="227"/>
      <c r="FR137" s="227"/>
      <c r="FS137" s="227"/>
      <c r="FT137" s="227"/>
      <c r="FU137" s="227"/>
      <c r="FV137" s="227"/>
      <c r="FW137" s="227"/>
      <c r="FX137" s="227"/>
      <c r="FY137" s="227"/>
      <c r="FZ137" s="227"/>
      <c r="GA137" s="227"/>
      <c r="GB137" s="227"/>
      <c r="GC137" s="227"/>
      <c r="GD137" s="227"/>
      <c r="GE137" s="227"/>
      <c r="GF137" s="227"/>
      <c r="GG137" s="227"/>
      <c r="GH137" s="227"/>
      <c r="GI137" s="227"/>
      <c r="GJ137" s="227"/>
      <c r="GK137" s="227"/>
      <c r="GL137" s="227"/>
      <c r="GM137" s="227"/>
      <c r="GN137" s="227"/>
      <c r="GO137" s="227"/>
      <c r="GP137" s="227"/>
      <c r="GQ137" s="227"/>
      <c r="GR137" s="227"/>
      <c r="GS137" s="227"/>
      <c r="GT137" s="227"/>
      <c r="GU137" s="227"/>
      <c r="GV137" s="227"/>
      <c r="GW137" s="227"/>
      <c r="GX137" s="227"/>
      <c r="GY137" s="227"/>
      <c r="GZ137" s="227"/>
      <c r="HA137" s="227"/>
      <c r="HB137" s="227"/>
      <c r="HC137" s="227"/>
      <c r="HD137" s="227"/>
      <c r="HE137" s="227"/>
      <c r="HF137" s="227"/>
      <c r="HG137" s="227"/>
      <c r="HH137" s="227"/>
      <c r="HI137" s="227"/>
      <c r="HJ137" s="227"/>
      <c r="HK137" s="227"/>
      <c r="HL137" s="227"/>
      <c r="HM137" s="227"/>
      <c r="HN137" s="227"/>
      <c r="HO137" s="227"/>
      <c r="HP137" s="227"/>
      <c r="HQ137" s="227"/>
      <c r="HR137" s="227"/>
      <c r="HS137" s="227"/>
      <c r="HT137" s="227"/>
      <c r="HU137" s="227"/>
      <c r="HV137" s="227"/>
    </row>
    <row r="138" spans="3:230" ht="20.100000000000001" customHeight="1" x14ac:dyDescent="0.15">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227"/>
      <c r="CQ138" s="227"/>
      <c r="CR138" s="227"/>
      <c r="CS138" s="227"/>
      <c r="CT138" s="2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c r="DQ138" s="227"/>
      <c r="DR138" s="227"/>
      <c r="DS138" s="227"/>
      <c r="DT138" s="227"/>
      <c r="DU138" s="227"/>
      <c r="DV138" s="227"/>
      <c r="DW138" s="227"/>
      <c r="DX138" s="227"/>
      <c r="DY138" s="227"/>
      <c r="DZ138" s="227"/>
      <c r="EA138" s="227"/>
      <c r="EB138" s="227"/>
      <c r="EC138" s="227"/>
      <c r="ED138" s="227"/>
      <c r="EE138" s="227"/>
      <c r="EF138" s="227"/>
      <c r="EG138" s="227"/>
      <c r="EH138" s="227"/>
      <c r="EI138" s="227"/>
      <c r="EJ138" s="227"/>
      <c r="EK138" s="227"/>
      <c r="EL138" s="227"/>
      <c r="EM138" s="227"/>
      <c r="EN138" s="227"/>
      <c r="EO138" s="227"/>
      <c r="EP138" s="227"/>
      <c r="EQ138" s="227"/>
      <c r="ER138" s="227"/>
      <c r="ES138" s="227"/>
      <c r="ET138" s="227"/>
      <c r="EU138" s="227"/>
      <c r="EV138" s="227"/>
      <c r="EW138" s="227"/>
      <c r="EX138" s="227"/>
      <c r="EY138" s="227"/>
      <c r="EZ138" s="227"/>
      <c r="FA138" s="227"/>
      <c r="FB138" s="227"/>
      <c r="FC138" s="227"/>
      <c r="FD138" s="227"/>
      <c r="FE138" s="227"/>
      <c r="FF138" s="227"/>
      <c r="FG138" s="227"/>
      <c r="FH138" s="227"/>
      <c r="FI138" s="227"/>
      <c r="FJ138" s="227"/>
      <c r="FK138" s="227"/>
      <c r="FL138" s="227"/>
      <c r="FM138" s="227"/>
      <c r="FN138" s="227"/>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W138" s="227"/>
      <c r="GX138" s="227"/>
      <c r="GY138" s="227"/>
      <c r="GZ138" s="227"/>
      <c r="HA138" s="227"/>
      <c r="HB138" s="227"/>
      <c r="HC138" s="227"/>
      <c r="HD138" s="227"/>
      <c r="HE138" s="227"/>
      <c r="HF138" s="227"/>
      <c r="HG138" s="227"/>
      <c r="HH138" s="227"/>
      <c r="HI138" s="227"/>
      <c r="HJ138" s="227"/>
      <c r="HK138" s="227"/>
      <c r="HL138" s="227"/>
      <c r="HM138" s="227"/>
      <c r="HN138" s="227"/>
      <c r="HO138" s="227"/>
      <c r="HP138" s="227"/>
      <c r="HQ138" s="227"/>
      <c r="HR138" s="227"/>
      <c r="HS138" s="227"/>
      <c r="HT138" s="227"/>
      <c r="HU138" s="227"/>
      <c r="HV138" s="227"/>
    </row>
    <row r="139" spans="3:230" ht="20.100000000000001" customHeight="1" x14ac:dyDescent="0.15">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227"/>
      <c r="CQ139" s="227"/>
      <c r="CR139" s="227"/>
      <c r="CS139" s="227"/>
      <c r="CT139" s="2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227"/>
      <c r="EJ139" s="227"/>
      <c r="EK139" s="227"/>
      <c r="EL139" s="227"/>
      <c r="EM139" s="227"/>
      <c r="EN139" s="227"/>
      <c r="EO139" s="227"/>
      <c r="EP139" s="227"/>
      <c r="EQ139" s="227"/>
      <c r="ER139" s="227"/>
      <c r="ES139" s="227"/>
      <c r="ET139" s="227"/>
      <c r="EU139" s="227"/>
      <c r="EV139" s="227"/>
      <c r="EW139" s="227"/>
      <c r="EX139" s="227"/>
      <c r="EY139" s="227"/>
      <c r="EZ139" s="227"/>
      <c r="FA139" s="227"/>
      <c r="FB139" s="227"/>
      <c r="FC139" s="227"/>
      <c r="FD139" s="227"/>
      <c r="FE139" s="227"/>
      <c r="FF139" s="227"/>
      <c r="FG139" s="227"/>
      <c r="FH139" s="227"/>
      <c r="FI139" s="227"/>
      <c r="FJ139" s="227"/>
      <c r="FK139" s="227"/>
      <c r="FL139" s="227"/>
      <c r="FM139" s="227"/>
      <c r="FN139" s="227"/>
      <c r="FO139" s="227"/>
      <c r="FP139" s="227"/>
      <c r="FQ139" s="227"/>
      <c r="FR139" s="227"/>
      <c r="FS139" s="227"/>
      <c r="FT139" s="227"/>
      <c r="FU139" s="227"/>
      <c r="FV139" s="227"/>
      <c r="FW139" s="227"/>
      <c r="FX139" s="227"/>
      <c r="FY139" s="227"/>
      <c r="FZ139" s="227"/>
      <c r="GA139" s="227"/>
      <c r="GB139" s="227"/>
      <c r="GC139" s="227"/>
      <c r="GD139" s="227"/>
      <c r="GE139" s="227"/>
      <c r="GF139" s="227"/>
      <c r="GG139" s="227"/>
      <c r="GH139" s="227"/>
      <c r="GI139" s="227"/>
      <c r="GJ139" s="227"/>
      <c r="GK139" s="227"/>
      <c r="GL139" s="227"/>
      <c r="GM139" s="227"/>
      <c r="GN139" s="227"/>
      <c r="GO139" s="227"/>
      <c r="GP139" s="227"/>
      <c r="GQ139" s="227"/>
      <c r="GR139" s="227"/>
      <c r="GS139" s="227"/>
      <c r="GT139" s="227"/>
      <c r="GU139" s="227"/>
      <c r="GV139" s="227"/>
      <c r="GW139" s="227"/>
      <c r="GX139" s="227"/>
      <c r="GY139" s="227"/>
      <c r="GZ139" s="227"/>
      <c r="HA139" s="227"/>
      <c r="HB139" s="227"/>
      <c r="HC139" s="227"/>
      <c r="HD139" s="227"/>
      <c r="HE139" s="227"/>
      <c r="HF139" s="227"/>
      <c r="HG139" s="227"/>
      <c r="HH139" s="227"/>
      <c r="HI139" s="227"/>
      <c r="HJ139" s="227"/>
      <c r="HK139" s="227"/>
      <c r="HL139" s="227"/>
      <c r="HM139" s="227"/>
      <c r="HN139" s="227"/>
      <c r="HO139" s="227"/>
      <c r="HP139" s="227"/>
      <c r="HQ139" s="227"/>
      <c r="HR139" s="227"/>
      <c r="HS139" s="227"/>
      <c r="HT139" s="227"/>
      <c r="HU139" s="227"/>
      <c r="HV139" s="227"/>
    </row>
    <row r="140" spans="3:230" ht="20.100000000000001" customHeight="1" x14ac:dyDescent="0.15">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227"/>
      <c r="CQ140" s="227"/>
      <c r="CR140" s="227"/>
      <c r="CS140" s="227"/>
      <c r="CT140" s="2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227"/>
      <c r="EJ140" s="227"/>
      <c r="EK140" s="227"/>
      <c r="EL140" s="227"/>
      <c r="EM140" s="227"/>
      <c r="EN140" s="227"/>
      <c r="EO140" s="227"/>
      <c r="EP140" s="227"/>
      <c r="EQ140" s="227"/>
      <c r="ER140" s="227"/>
      <c r="ES140" s="227"/>
      <c r="ET140" s="227"/>
      <c r="EU140" s="227"/>
      <c r="EV140" s="227"/>
      <c r="EW140" s="227"/>
      <c r="EX140" s="227"/>
      <c r="EY140" s="227"/>
      <c r="EZ140" s="227"/>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W140" s="227"/>
      <c r="GX140" s="227"/>
      <c r="GY140" s="227"/>
      <c r="GZ140" s="227"/>
      <c r="HA140" s="227"/>
      <c r="HB140" s="227"/>
      <c r="HC140" s="227"/>
      <c r="HD140" s="227"/>
      <c r="HE140" s="227"/>
      <c r="HF140" s="227"/>
      <c r="HG140" s="227"/>
      <c r="HH140" s="227"/>
      <c r="HI140" s="227"/>
      <c r="HJ140" s="227"/>
      <c r="HK140" s="227"/>
      <c r="HL140" s="227"/>
      <c r="HM140" s="227"/>
      <c r="HN140" s="227"/>
      <c r="HO140" s="227"/>
      <c r="HP140" s="227"/>
      <c r="HQ140" s="227"/>
      <c r="HR140" s="227"/>
      <c r="HS140" s="227"/>
      <c r="HT140" s="227"/>
      <c r="HU140" s="227"/>
      <c r="HV140" s="227"/>
    </row>
    <row r="141" spans="3:230" ht="20.100000000000001" customHeight="1" x14ac:dyDescent="0.15">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227"/>
      <c r="CQ141" s="227"/>
      <c r="CR141" s="227"/>
      <c r="CS141" s="227"/>
      <c r="CT141" s="2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7"/>
      <c r="FM141" s="227"/>
      <c r="FN141" s="227"/>
      <c r="FO141" s="227"/>
      <c r="FP141" s="227"/>
      <c r="FQ141" s="227"/>
      <c r="FR141" s="227"/>
      <c r="FS141" s="227"/>
      <c r="FT141" s="227"/>
      <c r="FU141" s="227"/>
      <c r="FV141" s="227"/>
      <c r="FW141" s="227"/>
      <c r="FX141" s="227"/>
      <c r="FY141" s="227"/>
      <c r="FZ141" s="227"/>
      <c r="GA141" s="227"/>
      <c r="GB141" s="227"/>
      <c r="GC141" s="227"/>
      <c r="GD141" s="227"/>
      <c r="GE141" s="227"/>
      <c r="GF141" s="227"/>
      <c r="GG141" s="227"/>
      <c r="GH141" s="227"/>
      <c r="GI141" s="227"/>
      <c r="GJ141" s="227"/>
      <c r="GK141" s="227"/>
      <c r="GL141" s="227"/>
      <c r="GM141" s="227"/>
      <c r="GN141" s="227"/>
      <c r="GO141" s="227"/>
      <c r="GP141" s="227"/>
      <c r="GQ141" s="227"/>
      <c r="GR141" s="227"/>
      <c r="GS141" s="227"/>
      <c r="GT141" s="227"/>
      <c r="GU141" s="227"/>
      <c r="GV141" s="227"/>
      <c r="GW141" s="227"/>
      <c r="GX141" s="227"/>
      <c r="GY141" s="227"/>
      <c r="GZ141" s="227"/>
      <c r="HA141" s="227"/>
      <c r="HB141" s="227"/>
      <c r="HC141" s="227"/>
      <c r="HD141" s="227"/>
      <c r="HE141" s="227"/>
      <c r="HF141" s="227"/>
      <c r="HG141" s="227"/>
      <c r="HH141" s="227"/>
      <c r="HI141" s="227"/>
      <c r="HJ141" s="227"/>
      <c r="HK141" s="227"/>
      <c r="HL141" s="227"/>
      <c r="HM141" s="227"/>
      <c r="HN141" s="227"/>
      <c r="HO141" s="227"/>
      <c r="HP141" s="227"/>
      <c r="HQ141" s="227"/>
      <c r="HR141" s="227"/>
      <c r="HS141" s="227"/>
      <c r="HT141" s="227"/>
      <c r="HU141" s="227"/>
      <c r="HV141" s="227"/>
    </row>
    <row r="142" spans="3:230" ht="20.100000000000001" customHeight="1" x14ac:dyDescent="0.15">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227"/>
      <c r="CQ142" s="227"/>
      <c r="CR142" s="227"/>
      <c r="CS142" s="227"/>
      <c r="CT142" s="2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227"/>
      <c r="EJ142" s="227"/>
      <c r="EK142" s="227"/>
      <c r="EL142" s="227"/>
      <c r="EM142" s="227"/>
      <c r="EN142" s="227"/>
      <c r="EO142" s="227"/>
      <c r="EP142" s="227"/>
      <c r="EQ142" s="227"/>
      <c r="ER142" s="227"/>
      <c r="ES142" s="227"/>
      <c r="ET142" s="227"/>
      <c r="EU142" s="227"/>
      <c r="EV142" s="227"/>
      <c r="EW142" s="227"/>
      <c r="EX142" s="227"/>
      <c r="EY142" s="227"/>
      <c r="EZ142" s="227"/>
      <c r="FA142" s="227"/>
      <c r="FB142" s="227"/>
      <c r="FC142" s="227"/>
      <c r="FD142" s="227"/>
      <c r="FE142" s="227"/>
      <c r="FF142" s="227"/>
      <c r="FG142" s="227"/>
      <c r="FH142" s="227"/>
      <c r="FI142" s="227"/>
      <c r="FJ142" s="227"/>
      <c r="FK142" s="227"/>
      <c r="FL142" s="227"/>
      <c r="FM142" s="227"/>
      <c r="FN142" s="227"/>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W142" s="227"/>
      <c r="GX142" s="227"/>
      <c r="GY142" s="227"/>
      <c r="GZ142" s="227"/>
      <c r="HA142" s="227"/>
      <c r="HB142" s="227"/>
      <c r="HC142" s="227"/>
      <c r="HD142" s="227"/>
      <c r="HE142" s="227"/>
      <c r="HF142" s="227"/>
      <c r="HG142" s="227"/>
      <c r="HH142" s="227"/>
      <c r="HI142" s="227"/>
      <c r="HJ142" s="227"/>
      <c r="HK142" s="227"/>
      <c r="HL142" s="227"/>
      <c r="HM142" s="227"/>
      <c r="HN142" s="227"/>
      <c r="HO142" s="227"/>
      <c r="HP142" s="227"/>
      <c r="HQ142" s="227"/>
      <c r="HR142" s="227"/>
      <c r="HS142" s="227"/>
      <c r="HT142" s="227"/>
      <c r="HU142" s="227"/>
      <c r="HV142" s="227"/>
    </row>
    <row r="143" spans="3:230" ht="20.100000000000001" customHeight="1" x14ac:dyDescent="0.15">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227"/>
      <c r="CQ143" s="227"/>
      <c r="CR143" s="227"/>
      <c r="CS143" s="227"/>
      <c r="CT143" s="2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c r="DQ143" s="227"/>
      <c r="DR143" s="227"/>
      <c r="DS143" s="227"/>
      <c r="DT143" s="227"/>
      <c r="DU143" s="227"/>
      <c r="DV143" s="227"/>
      <c r="DW143" s="227"/>
      <c r="DX143" s="227"/>
      <c r="DY143" s="227"/>
      <c r="DZ143" s="227"/>
      <c r="EA143" s="227"/>
      <c r="EB143" s="227"/>
      <c r="EC143" s="227"/>
      <c r="ED143" s="227"/>
      <c r="EE143" s="227"/>
      <c r="EF143" s="227"/>
      <c r="EG143" s="227"/>
      <c r="EH143" s="227"/>
      <c r="EI143" s="227"/>
      <c r="EJ143" s="227"/>
      <c r="EK143" s="227"/>
      <c r="EL143" s="227"/>
      <c r="EM143" s="227"/>
      <c r="EN143" s="227"/>
      <c r="EO143" s="227"/>
      <c r="EP143" s="227"/>
      <c r="EQ143" s="227"/>
      <c r="ER143" s="227"/>
      <c r="ES143" s="227"/>
      <c r="ET143" s="227"/>
      <c r="EU143" s="227"/>
      <c r="EV143" s="227"/>
      <c r="EW143" s="227"/>
      <c r="EX143" s="227"/>
      <c r="EY143" s="227"/>
      <c r="EZ143" s="227"/>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W143" s="227"/>
      <c r="GX143" s="227"/>
      <c r="GY143" s="227"/>
      <c r="GZ143" s="227"/>
      <c r="HA143" s="227"/>
      <c r="HB143" s="227"/>
      <c r="HC143" s="227"/>
      <c r="HD143" s="227"/>
      <c r="HE143" s="227"/>
      <c r="HF143" s="227"/>
      <c r="HG143" s="227"/>
      <c r="HH143" s="227"/>
      <c r="HI143" s="227"/>
      <c r="HJ143" s="227"/>
      <c r="HK143" s="227"/>
      <c r="HL143" s="227"/>
      <c r="HM143" s="227"/>
      <c r="HN143" s="227"/>
      <c r="HO143" s="227"/>
      <c r="HP143" s="227"/>
      <c r="HQ143" s="227"/>
      <c r="HR143" s="227"/>
      <c r="HS143" s="227"/>
      <c r="HT143" s="227"/>
      <c r="HU143" s="227"/>
      <c r="HV143" s="227"/>
    </row>
    <row r="144" spans="3:230" ht="20.100000000000001" customHeight="1" x14ac:dyDescent="0.15">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227"/>
      <c r="CQ144" s="227"/>
      <c r="CR144" s="227"/>
      <c r="CS144" s="227"/>
      <c r="CT144" s="2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c r="DQ144" s="227"/>
      <c r="DR144" s="227"/>
      <c r="DS144" s="227"/>
      <c r="DT144" s="227"/>
      <c r="DU144" s="227"/>
      <c r="DV144" s="227"/>
      <c r="DW144" s="227"/>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W144" s="227"/>
      <c r="GX144" s="227"/>
      <c r="GY144" s="227"/>
      <c r="GZ144" s="227"/>
      <c r="HA144" s="227"/>
      <c r="HB144" s="227"/>
      <c r="HC144" s="227"/>
      <c r="HD144" s="227"/>
      <c r="HE144" s="227"/>
      <c r="HF144" s="227"/>
      <c r="HG144" s="227"/>
      <c r="HH144" s="227"/>
      <c r="HI144" s="227"/>
      <c r="HJ144" s="227"/>
      <c r="HK144" s="227"/>
      <c r="HL144" s="227"/>
      <c r="HM144" s="227"/>
      <c r="HN144" s="227"/>
      <c r="HO144" s="227"/>
      <c r="HP144" s="227"/>
      <c r="HQ144" s="227"/>
      <c r="HR144" s="227"/>
      <c r="HS144" s="227"/>
      <c r="HT144" s="227"/>
      <c r="HU144" s="227"/>
      <c r="HV144" s="227"/>
    </row>
    <row r="145" spans="3:230" ht="20.100000000000001" customHeight="1" x14ac:dyDescent="0.15">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227"/>
      <c r="CQ145" s="227"/>
      <c r="CR145" s="227"/>
      <c r="CS145" s="227"/>
      <c r="CT145" s="2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227"/>
      <c r="HO145" s="227"/>
      <c r="HP145" s="227"/>
      <c r="HQ145" s="227"/>
      <c r="HR145" s="227"/>
      <c r="HS145" s="227"/>
      <c r="HT145" s="227"/>
      <c r="HU145" s="227"/>
      <c r="HV145" s="227"/>
    </row>
    <row r="146" spans="3:230" ht="20.100000000000001" customHeight="1" x14ac:dyDescent="0.15">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227"/>
      <c r="CQ146" s="227"/>
      <c r="CR146" s="227"/>
      <c r="CS146" s="227"/>
      <c r="CT146" s="2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c r="DQ146" s="227"/>
      <c r="DR146" s="227"/>
      <c r="DS146" s="227"/>
      <c r="DT146" s="227"/>
      <c r="DU146" s="227"/>
      <c r="DV146" s="227"/>
      <c r="DW146" s="227"/>
      <c r="DX146" s="227"/>
      <c r="DY146" s="227"/>
      <c r="DZ146" s="227"/>
      <c r="EA146" s="227"/>
      <c r="EB146" s="227"/>
      <c r="EC146" s="227"/>
      <c r="ED146" s="227"/>
      <c r="EE146" s="227"/>
      <c r="EF146" s="227"/>
      <c r="EG146" s="227"/>
      <c r="EH146" s="227"/>
      <c r="EI146" s="227"/>
      <c r="EJ146" s="227"/>
      <c r="EK146" s="227"/>
      <c r="EL146" s="227"/>
      <c r="EM146" s="227"/>
      <c r="EN146" s="227"/>
      <c r="EO146" s="227"/>
      <c r="EP146" s="227"/>
      <c r="EQ146" s="227"/>
      <c r="ER146" s="227"/>
      <c r="ES146" s="227"/>
      <c r="ET146" s="227"/>
      <c r="EU146" s="227"/>
      <c r="EV146" s="227"/>
      <c r="EW146" s="227"/>
      <c r="EX146" s="227"/>
      <c r="EY146" s="227"/>
      <c r="EZ146" s="227"/>
      <c r="FA146" s="227"/>
      <c r="FB146" s="227"/>
      <c r="FC146" s="227"/>
      <c r="FD146" s="227"/>
      <c r="FE146" s="227"/>
      <c r="FF146" s="227"/>
      <c r="FG146" s="227"/>
      <c r="FH146" s="227"/>
      <c r="FI146" s="227"/>
      <c r="FJ146" s="227"/>
      <c r="FK146" s="227"/>
      <c r="FL146" s="227"/>
      <c r="FM146" s="227"/>
      <c r="FN146" s="227"/>
      <c r="FO146" s="227"/>
      <c r="FP146" s="227"/>
      <c r="FQ146" s="227"/>
      <c r="FR146" s="227"/>
      <c r="FS146" s="227"/>
      <c r="FT146" s="227"/>
      <c r="FU146" s="227"/>
      <c r="FV146" s="227"/>
      <c r="FW146" s="227"/>
      <c r="FX146" s="227"/>
      <c r="FY146" s="227"/>
      <c r="FZ146" s="227"/>
      <c r="GA146" s="227"/>
      <c r="GB146" s="227"/>
      <c r="GC146" s="227"/>
      <c r="GD146" s="227"/>
      <c r="GE146" s="227"/>
      <c r="GF146" s="227"/>
      <c r="GG146" s="227"/>
      <c r="GH146" s="227"/>
      <c r="GI146" s="227"/>
      <c r="GJ146" s="227"/>
      <c r="GK146" s="227"/>
      <c r="GL146" s="227"/>
      <c r="GM146" s="227"/>
      <c r="GN146" s="227"/>
      <c r="GO146" s="227"/>
      <c r="GP146" s="227"/>
      <c r="GQ146" s="227"/>
      <c r="GR146" s="227"/>
      <c r="GS146" s="227"/>
      <c r="GT146" s="227"/>
      <c r="GU146" s="227"/>
      <c r="GV146" s="227"/>
      <c r="GW146" s="227"/>
      <c r="GX146" s="227"/>
      <c r="GY146" s="227"/>
      <c r="GZ146" s="227"/>
      <c r="HA146" s="227"/>
      <c r="HB146" s="227"/>
      <c r="HC146" s="227"/>
      <c r="HD146" s="227"/>
      <c r="HE146" s="227"/>
      <c r="HF146" s="227"/>
      <c r="HG146" s="227"/>
      <c r="HH146" s="227"/>
      <c r="HI146" s="227"/>
      <c r="HJ146" s="227"/>
      <c r="HK146" s="227"/>
      <c r="HL146" s="227"/>
      <c r="HM146" s="227"/>
      <c r="HN146" s="227"/>
      <c r="HO146" s="227"/>
      <c r="HP146" s="227"/>
      <c r="HQ146" s="227"/>
      <c r="HR146" s="227"/>
      <c r="HS146" s="227"/>
      <c r="HT146" s="227"/>
      <c r="HU146" s="227"/>
      <c r="HV146" s="227"/>
    </row>
    <row r="147" spans="3:230" ht="20.100000000000001" customHeight="1" x14ac:dyDescent="0.15">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227"/>
      <c r="CQ147" s="227"/>
      <c r="CR147" s="227"/>
      <c r="CS147" s="227"/>
      <c r="CT147" s="2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c r="DQ147" s="227"/>
      <c r="DR147" s="227"/>
      <c r="DS147" s="227"/>
      <c r="DT147" s="227"/>
      <c r="DU147" s="227"/>
      <c r="DV147" s="227"/>
      <c r="DW147" s="227"/>
      <c r="DX147" s="227"/>
      <c r="DY147" s="227"/>
      <c r="DZ147" s="227"/>
      <c r="EA147" s="227"/>
      <c r="EB147" s="227"/>
      <c r="EC147" s="227"/>
      <c r="ED147" s="227"/>
      <c r="EE147" s="227"/>
      <c r="EF147" s="227"/>
      <c r="EG147" s="227"/>
      <c r="EH147" s="227"/>
      <c r="EI147" s="227"/>
      <c r="EJ147" s="227"/>
      <c r="EK147" s="227"/>
      <c r="EL147" s="227"/>
      <c r="EM147" s="227"/>
      <c r="EN147" s="227"/>
      <c r="EO147" s="227"/>
      <c r="EP147" s="227"/>
      <c r="EQ147" s="227"/>
      <c r="ER147" s="227"/>
      <c r="ES147" s="227"/>
      <c r="ET147" s="227"/>
      <c r="EU147" s="227"/>
      <c r="EV147" s="227"/>
      <c r="EW147" s="227"/>
      <c r="EX147" s="227"/>
      <c r="EY147" s="227"/>
      <c r="EZ147" s="227"/>
      <c r="FA147" s="227"/>
      <c r="FB147" s="227"/>
      <c r="FC147" s="227"/>
      <c r="FD147" s="227"/>
      <c r="FE147" s="227"/>
      <c r="FF147" s="227"/>
      <c r="FG147" s="227"/>
      <c r="FH147" s="227"/>
      <c r="FI147" s="227"/>
      <c r="FJ147" s="227"/>
      <c r="FK147" s="227"/>
      <c r="FL147" s="227"/>
      <c r="FM147" s="227"/>
      <c r="FN147" s="227"/>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W147" s="227"/>
      <c r="GX147" s="227"/>
      <c r="GY147" s="227"/>
      <c r="GZ147" s="227"/>
      <c r="HA147" s="227"/>
      <c r="HB147" s="227"/>
      <c r="HC147" s="227"/>
      <c r="HD147" s="227"/>
      <c r="HE147" s="227"/>
      <c r="HF147" s="227"/>
      <c r="HG147" s="227"/>
      <c r="HH147" s="227"/>
      <c r="HI147" s="227"/>
      <c r="HJ147" s="227"/>
      <c r="HK147" s="227"/>
      <c r="HL147" s="227"/>
      <c r="HM147" s="227"/>
      <c r="HN147" s="227"/>
      <c r="HO147" s="227"/>
      <c r="HP147" s="227"/>
      <c r="HQ147" s="227"/>
      <c r="HR147" s="227"/>
      <c r="HS147" s="227"/>
      <c r="HT147" s="227"/>
      <c r="HU147" s="227"/>
      <c r="HV147" s="227"/>
    </row>
    <row r="148" spans="3:230" ht="20.100000000000001" customHeight="1" x14ac:dyDescent="0.15">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227"/>
      <c r="CQ148" s="227"/>
      <c r="CR148" s="227"/>
      <c r="CS148" s="227"/>
      <c r="CT148" s="2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227"/>
      <c r="EJ148" s="227"/>
      <c r="EK148" s="227"/>
      <c r="EL148" s="227"/>
      <c r="EM148" s="227"/>
      <c r="EN148" s="227"/>
      <c r="EO148" s="227"/>
      <c r="EP148" s="227"/>
      <c r="EQ148" s="227"/>
      <c r="ER148" s="227"/>
      <c r="ES148" s="227"/>
      <c r="ET148" s="227"/>
      <c r="EU148" s="227"/>
      <c r="EV148" s="227"/>
      <c r="EW148" s="227"/>
      <c r="EX148" s="227"/>
      <c r="EY148" s="227"/>
      <c r="EZ148" s="227"/>
      <c r="FA148" s="227"/>
      <c r="FB148" s="227"/>
      <c r="FC148" s="227"/>
      <c r="FD148" s="227"/>
      <c r="FE148" s="227"/>
      <c r="FF148" s="227"/>
      <c r="FG148" s="227"/>
      <c r="FH148" s="227"/>
      <c r="FI148" s="227"/>
      <c r="FJ148" s="227"/>
      <c r="FK148" s="227"/>
      <c r="FL148" s="227"/>
      <c r="FM148" s="227"/>
      <c r="FN148" s="227"/>
      <c r="FO148" s="227"/>
      <c r="FP148" s="227"/>
      <c r="FQ148" s="227"/>
      <c r="FR148" s="227"/>
      <c r="FS148" s="227"/>
      <c r="FT148" s="227"/>
      <c r="FU148" s="227"/>
      <c r="FV148" s="227"/>
      <c r="FW148" s="227"/>
      <c r="FX148" s="227"/>
      <c r="FY148" s="227"/>
      <c r="FZ148" s="227"/>
      <c r="GA148" s="227"/>
      <c r="GB148" s="227"/>
      <c r="GC148" s="227"/>
      <c r="GD148" s="227"/>
      <c r="GE148" s="227"/>
      <c r="GF148" s="227"/>
      <c r="GG148" s="227"/>
      <c r="GH148" s="227"/>
      <c r="GI148" s="227"/>
      <c r="GJ148" s="227"/>
      <c r="GK148" s="227"/>
      <c r="GL148" s="227"/>
      <c r="GM148" s="227"/>
      <c r="GN148" s="227"/>
      <c r="GO148" s="227"/>
      <c r="GP148" s="227"/>
      <c r="GQ148" s="227"/>
      <c r="GR148" s="227"/>
      <c r="GS148" s="227"/>
      <c r="GT148" s="227"/>
      <c r="GU148" s="227"/>
      <c r="GV148" s="227"/>
      <c r="GW148" s="227"/>
      <c r="GX148" s="227"/>
      <c r="GY148" s="227"/>
      <c r="GZ148" s="227"/>
      <c r="HA148" s="227"/>
      <c r="HB148" s="227"/>
      <c r="HC148" s="227"/>
      <c r="HD148" s="227"/>
      <c r="HE148" s="227"/>
      <c r="HF148" s="227"/>
      <c r="HG148" s="227"/>
      <c r="HH148" s="227"/>
      <c r="HI148" s="227"/>
      <c r="HJ148" s="227"/>
      <c r="HK148" s="227"/>
      <c r="HL148" s="227"/>
      <c r="HM148" s="227"/>
      <c r="HN148" s="227"/>
      <c r="HO148" s="227"/>
      <c r="HP148" s="227"/>
      <c r="HQ148" s="227"/>
      <c r="HR148" s="227"/>
      <c r="HS148" s="227"/>
      <c r="HT148" s="227"/>
      <c r="HU148" s="227"/>
      <c r="HV148" s="227"/>
    </row>
    <row r="149" spans="3:230" ht="20.100000000000001" customHeight="1" x14ac:dyDescent="0.15">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227"/>
      <c r="CQ149" s="227"/>
      <c r="CR149" s="227"/>
      <c r="CS149" s="227"/>
      <c r="CT149" s="2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227"/>
      <c r="EJ149" s="227"/>
      <c r="EK149" s="227"/>
      <c r="EL149" s="227"/>
      <c r="EM149" s="227"/>
      <c r="EN149" s="227"/>
      <c r="EO149" s="227"/>
      <c r="EP149" s="227"/>
      <c r="EQ149" s="227"/>
      <c r="ER149" s="227"/>
      <c r="ES149" s="227"/>
      <c r="ET149" s="227"/>
      <c r="EU149" s="227"/>
      <c r="EV149" s="227"/>
      <c r="EW149" s="227"/>
      <c r="EX149" s="227"/>
      <c r="EY149" s="227"/>
      <c r="EZ149" s="227"/>
      <c r="FA149" s="227"/>
      <c r="FB149" s="227"/>
      <c r="FC149" s="227"/>
      <c r="FD149" s="227"/>
      <c r="FE149" s="227"/>
      <c r="FF149" s="227"/>
      <c r="FG149" s="227"/>
      <c r="FH149" s="227"/>
      <c r="FI149" s="227"/>
      <c r="FJ149" s="227"/>
      <c r="FK149" s="227"/>
      <c r="FL149" s="227"/>
      <c r="FM149" s="227"/>
      <c r="FN149" s="227"/>
      <c r="FO149" s="227"/>
      <c r="FP149" s="227"/>
      <c r="FQ149" s="227"/>
      <c r="FR149" s="227"/>
      <c r="FS149" s="227"/>
      <c r="FT149" s="227"/>
      <c r="FU149" s="227"/>
      <c r="FV149" s="227"/>
      <c r="FW149" s="227"/>
      <c r="FX149" s="227"/>
      <c r="FY149" s="227"/>
      <c r="FZ149" s="227"/>
      <c r="GA149" s="227"/>
      <c r="GB149" s="227"/>
      <c r="GC149" s="227"/>
      <c r="GD149" s="227"/>
      <c r="GE149" s="227"/>
      <c r="GF149" s="227"/>
      <c r="GG149" s="227"/>
      <c r="GH149" s="227"/>
      <c r="GI149" s="227"/>
      <c r="GJ149" s="227"/>
      <c r="GK149" s="227"/>
      <c r="GL149" s="227"/>
      <c r="GM149" s="227"/>
      <c r="GN149" s="227"/>
      <c r="GO149" s="227"/>
      <c r="GP149" s="227"/>
      <c r="GQ149" s="227"/>
      <c r="GR149" s="227"/>
      <c r="GS149" s="227"/>
      <c r="GT149" s="227"/>
      <c r="GU149" s="227"/>
      <c r="GV149" s="227"/>
      <c r="GW149" s="227"/>
      <c r="GX149" s="227"/>
      <c r="GY149" s="227"/>
      <c r="GZ149" s="227"/>
      <c r="HA149" s="227"/>
      <c r="HB149" s="227"/>
      <c r="HC149" s="227"/>
      <c r="HD149" s="227"/>
      <c r="HE149" s="227"/>
      <c r="HF149" s="227"/>
      <c r="HG149" s="227"/>
      <c r="HH149" s="227"/>
      <c r="HI149" s="227"/>
      <c r="HJ149" s="227"/>
      <c r="HK149" s="227"/>
      <c r="HL149" s="227"/>
      <c r="HM149" s="227"/>
      <c r="HN149" s="227"/>
      <c r="HO149" s="227"/>
      <c r="HP149" s="227"/>
      <c r="HQ149" s="227"/>
      <c r="HR149" s="227"/>
      <c r="HS149" s="227"/>
      <c r="HT149" s="227"/>
      <c r="HU149" s="227"/>
      <c r="HV149" s="227"/>
    </row>
    <row r="150" spans="3:230" ht="20.100000000000001" customHeight="1" x14ac:dyDescent="0.15">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227"/>
      <c r="CQ150" s="227"/>
      <c r="CR150" s="227"/>
      <c r="CS150" s="227"/>
      <c r="CT150" s="2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227"/>
      <c r="EJ150" s="227"/>
      <c r="EK150" s="227"/>
      <c r="EL150" s="227"/>
      <c r="EM150" s="227"/>
      <c r="EN150" s="227"/>
      <c r="EO150" s="227"/>
      <c r="EP150" s="227"/>
      <c r="EQ150" s="227"/>
      <c r="ER150" s="227"/>
      <c r="ES150" s="227"/>
      <c r="ET150" s="227"/>
      <c r="EU150" s="227"/>
      <c r="EV150" s="227"/>
      <c r="EW150" s="227"/>
      <c r="EX150" s="227"/>
      <c r="EY150" s="227"/>
      <c r="EZ150" s="227"/>
      <c r="FA150" s="227"/>
      <c r="FB150" s="227"/>
      <c r="FC150" s="227"/>
      <c r="FD150" s="227"/>
      <c r="FE150" s="227"/>
      <c r="FF150" s="227"/>
      <c r="FG150" s="227"/>
      <c r="FH150" s="227"/>
      <c r="FI150" s="227"/>
      <c r="FJ150" s="227"/>
      <c r="FK150" s="227"/>
      <c r="FL150" s="227"/>
      <c r="FM150" s="227"/>
      <c r="FN150" s="227"/>
      <c r="FO150" s="227"/>
      <c r="FP150" s="227"/>
      <c r="FQ150" s="227"/>
      <c r="FR150" s="227"/>
      <c r="FS150" s="227"/>
      <c r="FT150" s="227"/>
      <c r="FU150" s="227"/>
      <c r="FV150" s="227"/>
      <c r="FW150" s="227"/>
      <c r="FX150" s="227"/>
      <c r="FY150" s="227"/>
      <c r="FZ150" s="227"/>
      <c r="GA150" s="227"/>
      <c r="GB150" s="227"/>
      <c r="GC150" s="227"/>
      <c r="GD150" s="227"/>
      <c r="GE150" s="227"/>
      <c r="GF150" s="227"/>
      <c r="GG150" s="227"/>
      <c r="GH150" s="227"/>
      <c r="GI150" s="227"/>
      <c r="GJ150" s="227"/>
      <c r="GK150" s="227"/>
      <c r="GL150" s="227"/>
      <c r="GM150" s="227"/>
      <c r="GN150" s="227"/>
      <c r="GO150" s="227"/>
      <c r="GP150" s="227"/>
      <c r="GQ150" s="227"/>
      <c r="GR150" s="227"/>
      <c r="GS150" s="227"/>
      <c r="GT150" s="227"/>
      <c r="GU150" s="227"/>
      <c r="GV150" s="227"/>
      <c r="GW150" s="227"/>
      <c r="GX150" s="227"/>
      <c r="GY150" s="227"/>
      <c r="GZ150" s="227"/>
      <c r="HA150" s="227"/>
      <c r="HB150" s="227"/>
      <c r="HC150" s="227"/>
      <c r="HD150" s="227"/>
      <c r="HE150" s="227"/>
      <c r="HF150" s="227"/>
      <c r="HG150" s="227"/>
      <c r="HH150" s="227"/>
      <c r="HI150" s="227"/>
      <c r="HJ150" s="227"/>
      <c r="HK150" s="227"/>
      <c r="HL150" s="227"/>
      <c r="HM150" s="227"/>
      <c r="HN150" s="227"/>
      <c r="HO150" s="227"/>
      <c r="HP150" s="227"/>
      <c r="HQ150" s="227"/>
      <c r="HR150" s="227"/>
      <c r="HS150" s="227"/>
      <c r="HT150" s="227"/>
      <c r="HU150" s="227"/>
      <c r="HV150" s="227"/>
    </row>
    <row r="151" spans="3:230" ht="20.100000000000001" customHeight="1" x14ac:dyDescent="0.15">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227"/>
      <c r="CQ151" s="227"/>
      <c r="CR151" s="227"/>
      <c r="CS151" s="227"/>
      <c r="CT151" s="2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c r="DQ151" s="227"/>
      <c r="DR151" s="227"/>
      <c r="DS151" s="227"/>
      <c r="DT151" s="227"/>
      <c r="DU151" s="227"/>
      <c r="DV151" s="227"/>
      <c r="DW151" s="227"/>
      <c r="DX151" s="227"/>
      <c r="DY151" s="227"/>
      <c r="DZ151" s="227"/>
      <c r="EA151" s="227"/>
      <c r="EB151" s="227"/>
      <c r="EC151" s="227"/>
      <c r="ED151" s="227"/>
      <c r="EE151" s="227"/>
      <c r="EF151" s="227"/>
      <c r="EG151" s="227"/>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7"/>
      <c r="FM151" s="227"/>
      <c r="FN151" s="227"/>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W151" s="227"/>
      <c r="GX151" s="227"/>
      <c r="GY151" s="227"/>
      <c r="GZ151" s="227"/>
      <c r="HA151" s="227"/>
      <c r="HB151" s="227"/>
      <c r="HC151" s="227"/>
      <c r="HD151" s="227"/>
      <c r="HE151" s="227"/>
      <c r="HF151" s="227"/>
      <c r="HG151" s="227"/>
      <c r="HH151" s="227"/>
      <c r="HI151" s="227"/>
      <c r="HJ151" s="227"/>
      <c r="HK151" s="227"/>
      <c r="HL151" s="227"/>
      <c r="HM151" s="227"/>
      <c r="HN151" s="227"/>
      <c r="HO151" s="227"/>
      <c r="HP151" s="227"/>
      <c r="HQ151" s="227"/>
      <c r="HR151" s="227"/>
      <c r="HS151" s="227"/>
      <c r="HT151" s="227"/>
      <c r="HU151" s="227"/>
      <c r="HV151" s="227"/>
    </row>
    <row r="152" spans="3:230" ht="20.100000000000001" customHeight="1" x14ac:dyDescent="0.15">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227"/>
      <c r="CQ152" s="227"/>
      <c r="CR152" s="227"/>
      <c r="CS152" s="227"/>
      <c r="CT152" s="2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227"/>
      <c r="EJ152" s="227"/>
      <c r="EK152" s="227"/>
      <c r="EL152" s="227"/>
      <c r="EM152" s="227"/>
      <c r="EN152" s="227"/>
      <c r="EO152" s="227"/>
      <c r="EP152" s="227"/>
      <c r="EQ152" s="227"/>
      <c r="ER152" s="227"/>
      <c r="ES152" s="227"/>
      <c r="ET152" s="227"/>
      <c r="EU152" s="227"/>
      <c r="EV152" s="227"/>
      <c r="EW152" s="227"/>
      <c r="EX152" s="227"/>
      <c r="EY152" s="227"/>
      <c r="EZ152" s="227"/>
      <c r="FA152" s="227"/>
      <c r="FB152" s="227"/>
      <c r="FC152" s="227"/>
      <c r="FD152" s="227"/>
      <c r="FE152" s="227"/>
      <c r="FF152" s="227"/>
      <c r="FG152" s="227"/>
      <c r="FH152" s="227"/>
      <c r="FI152" s="227"/>
      <c r="FJ152" s="227"/>
      <c r="FK152" s="227"/>
      <c r="FL152" s="227"/>
      <c r="FM152" s="227"/>
      <c r="FN152" s="227"/>
      <c r="FO152" s="227"/>
      <c r="FP152" s="227"/>
      <c r="FQ152" s="227"/>
      <c r="FR152" s="227"/>
      <c r="FS152" s="227"/>
      <c r="FT152" s="227"/>
      <c r="FU152" s="227"/>
      <c r="FV152" s="227"/>
      <c r="FW152" s="227"/>
      <c r="FX152" s="227"/>
      <c r="FY152" s="227"/>
      <c r="FZ152" s="227"/>
      <c r="GA152" s="227"/>
      <c r="GB152" s="227"/>
      <c r="GC152" s="227"/>
      <c r="GD152" s="227"/>
      <c r="GE152" s="227"/>
      <c r="GF152" s="227"/>
      <c r="GG152" s="227"/>
      <c r="GH152" s="227"/>
      <c r="GI152" s="227"/>
      <c r="GJ152" s="227"/>
      <c r="GK152" s="227"/>
      <c r="GL152" s="227"/>
      <c r="GM152" s="227"/>
      <c r="GN152" s="227"/>
      <c r="GO152" s="227"/>
      <c r="GP152" s="227"/>
      <c r="GQ152" s="227"/>
      <c r="GR152" s="227"/>
      <c r="GS152" s="227"/>
      <c r="GT152" s="227"/>
      <c r="GU152" s="227"/>
      <c r="GV152" s="227"/>
      <c r="GW152" s="227"/>
      <c r="GX152" s="227"/>
      <c r="GY152" s="227"/>
      <c r="GZ152" s="227"/>
      <c r="HA152" s="227"/>
      <c r="HB152" s="227"/>
      <c r="HC152" s="227"/>
      <c r="HD152" s="227"/>
      <c r="HE152" s="227"/>
      <c r="HF152" s="227"/>
      <c r="HG152" s="227"/>
      <c r="HH152" s="227"/>
      <c r="HI152" s="227"/>
      <c r="HJ152" s="227"/>
      <c r="HK152" s="227"/>
      <c r="HL152" s="227"/>
      <c r="HM152" s="227"/>
      <c r="HN152" s="227"/>
      <c r="HO152" s="227"/>
      <c r="HP152" s="227"/>
      <c r="HQ152" s="227"/>
      <c r="HR152" s="227"/>
      <c r="HS152" s="227"/>
      <c r="HT152" s="227"/>
      <c r="HU152" s="227"/>
      <c r="HV152" s="227"/>
    </row>
    <row r="153" spans="3:230" ht="20.100000000000001" customHeight="1" x14ac:dyDescent="0.15">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227"/>
      <c r="CQ153" s="227"/>
      <c r="CR153" s="227"/>
      <c r="CS153" s="227"/>
      <c r="CT153" s="2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c r="DQ153" s="227"/>
      <c r="DR153" s="227"/>
      <c r="DS153" s="227"/>
      <c r="DT153" s="227"/>
      <c r="DU153" s="227"/>
      <c r="DV153" s="227"/>
      <c r="DW153" s="227"/>
      <c r="DX153" s="227"/>
      <c r="DY153" s="227"/>
      <c r="DZ153" s="227"/>
      <c r="EA153" s="227"/>
      <c r="EB153" s="227"/>
      <c r="EC153" s="227"/>
      <c r="ED153" s="227"/>
      <c r="EE153" s="227"/>
      <c r="EF153" s="227"/>
      <c r="EG153" s="227"/>
      <c r="EH153" s="227"/>
      <c r="EI153" s="227"/>
      <c r="EJ153" s="227"/>
      <c r="EK153" s="227"/>
      <c r="EL153" s="227"/>
      <c r="EM153" s="227"/>
      <c r="EN153" s="227"/>
      <c r="EO153" s="227"/>
      <c r="EP153" s="227"/>
      <c r="EQ153" s="227"/>
      <c r="ER153" s="227"/>
      <c r="ES153" s="227"/>
      <c r="ET153" s="227"/>
      <c r="EU153" s="227"/>
      <c r="EV153" s="227"/>
      <c r="EW153" s="227"/>
      <c r="EX153" s="227"/>
      <c r="EY153" s="227"/>
      <c r="EZ153" s="227"/>
      <c r="FA153" s="227"/>
      <c r="FB153" s="227"/>
      <c r="FC153" s="227"/>
      <c r="FD153" s="227"/>
      <c r="FE153" s="227"/>
      <c r="FF153" s="227"/>
      <c r="FG153" s="227"/>
      <c r="FH153" s="227"/>
      <c r="FI153" s="227"/>
      <c r="FJ153" s="227"/>
      <c r="FK153" s="227"/>
      <c r="FL153" s="227"/>
      <c r="FM153" s="227"/>
      <c r="FN153" s="227"/>
      <c r="FO153" s="227"/>
      <c r="FP153" s="227"/>
      <c r="FQ153" s="227"/>
      <c r="FR153" s="227"/>
      <c r="FS153" s="227"/>
      <c r="FT153" s="227"/>
      <c r="FU153" s="227"/>
      <c r="FV153" s="227"/>
      <c r="FW153" s="227"/>
      <c r="FX153" s="227"/>
      <c r="FY153" s="227"/>
      <c r="FZ153" s="227"/>
      <c r="GA153" s="227"/>
      <c r="GB153" s="227"/>
      <c r="GC153" s="227"/>
      <c r="GD153" s="227"/>
      <c r="GE153" s="227"/>
      <c r="GF153" s="227"/>
      <c r="GG153" s="227"/>
      <c r="GH153" s="227"/>
      <c r="GI153" s="227"/>
      <c r="GJ153" s="227"/>
      <c r="GK153" s="227"/>
      <c r="GL153" s="227"/>
      <c r="GM153" s="227"/>
      <c r="GN153" s="227"/>
      <c r="GO153" s="227"/>
      <c r="GP153" s="227"/>
      <c r="GQ153" s="227"/>
      <c r="GR153" s="227"/>
      <c r="GS153" s="227"/>
      <c r="GT153" s="227"/>
      <c r="GU153" s="227"/>
      <c r="GV153" s="227"/>
      <c r="GW153" s="227"/>
      <c r="GX153" s="227"/>
      <c r="GY153" s="227"/>
      <c r="GZ153" s="227"/>
      <c r="HA153" s="227"/>
      <c r="HB153" s="227"/>
      <c r="HC153" s="227"/>
      <c r="HD153" s="227"/>
      <c r="HE153" s="227"/>
      <c r="HF153" s="227"/>
      <c r="HG153" s="227"/>
      <c r="HH153" s="227"/>
      <c r="HI153" s="227"/>
      <c r="HJ153" s="227"/>
      <c r="HK153" s="227"/>
      <c r="HL153" s="227"/>
      <c r="HM153" s="227"/>
      <c r="HN153" s="227"/>
      <c r="HO153" s="227"/>
      <c r="HP153" s="227"/>
      <c r="HQ153" s="227"/>
      <c r="HR153" s="227"/>
      <c r="HS153" s="227"/>
      <c r="HT153" s="227"/>
      <c r="HU153" s="227"/>
      <c r="HV153" s="227"/>
    </row>
    <row r="154" spans="3:230" ht="20.100000000000001" customHeight="1" x14ac:dyDescent="0.15">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227"/>
      <c r="CQ154" s="227"/>
      <c r="CR154" s="227"/>
      <c r="CS154" s="227"/>
      <c r="CT154" s="2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c r="DQ154" s="227"/>
      <c r="DR154" s="227"/>
      <c r="DS154" s="227"/>
      <c r="DT154" s="227"/>
      <c r="DU154" s="227"/>
      <c r="DV154" s="227"/>
      <c r="DW154" s="227"/>
      <c r="DX154" s="227"/>
      <c r="DY154" s="227"/>
      <c r="DZ154" s="227"/>
      <c r="EA154" s="227"/>
      <c r="EB154" s="227"/>
      <c r="EC154" s="227"/>
      <c r="ED154" s="227"/>
      <c r="EE154" s="227"/>
      <c r="EF154" s="227"/>
      <c r="EG154" s="227"/>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227"/>
      <c r="FL154" s="227"/>
      <c r="FM154" s="227"/>
      <c r="FN154" s="227"/>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W154" s="227"/>
      <c r="GX154" s="227"/>
      <c r="GY154" s="227"/>
      <c r="GZ154" s="227"/>
      <c r="HA154" s="227"/>
      <c r="HB154" s="227"/>
      <c r="HC154" s="227"/>
      <c r="HD154" s="227"/>
      <c r="HE154" s="227"/>
      <c r="HF154" s="227"/>
      <c r="HG154" s="227"/>
      <c r="HH154" s="227"/>
      <c r="HI154" s="227"/>
      <c r="HJ154" s="227"/>
      <c r="HK154" s="227"/>
      <c r="HL154" s="227"/>
      <c r="HM154" s="227"/>
      <c r="HN154" s="227"/>
      <c r="HO154" s="227"/>
      <c r="HP154" s="227"/>
      <c r="HQ154" s="227"/>
      <c r="HR154" s="227"/>
      <c r="HS154" s="227"/>
      <c r="HT154" s="227"/>
      <c r="HU154" s="227"/>
      <c r="HV154" s="227"/>
    </row>
    <row r="155" spans="3:230" ht="20.100000000000001" customHeight="1" x14ac:dyDescent="0.15">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227"/>
      <c r="CQ155" s="227"/>
      <c r="CR155" s="227"/>
      <c r="CS155" s="227"/>
      <c r="CT155" s="2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227"/>
      <c r="EJ155" s="227"/>
      <c r="EK155" s="227"/>
      <c r="EL155" s="227"/>
      <c r="EM155" s="227"/>
      <c r="EN155" s="227"/>
      <c r="EO155" s="227"/>
      <c r="EP155" s="227"/>
      <c r="EQ155" s="227"/>
      <c r="ER155" s="227"/>
      <c r="ES155" s="227"/>
      <c r="ET155" s="227"/>
      <c r="EU155" s="227"/>
      <c r="EV155" s="227"/>
      <c r="EW155" s="227"/>
      <c r="EX155" s="227"/>
      <c r="EY155" s="227"/>
      <c r="EZ155" s="227"/>
      <c r="FA155" s="227"/>
      <c r="FB155" s="227"/>
      <c r="FC155" s="227"/>
      <c r="FD155" s="227"/>
      <c r="FE155" s="227"/>
      <c r="FF155" s="227"/>
      <c r="FG155" s="227"/>
      <c r="FH155" s="227"/>
      <c r="FI155" s="227"/>
      <c r="FJ155" s="227"/>
      <c r="FK155" s="227"/>
      <c r="FL155" s="227"/>
      <c r="FM155" s="227"/>
      <c r="FN155" s="227"/>
      <c r="FO155" s="227"/>
      <c r="FP155" s="227"/>
      <c r="FQ155" s="227"/>
      <c r="FR155" s="227"/>
      <c r="FS155" s="227"/>
      <c r="FT155" s="227"/>
      <c r="FU155" s="227"/>
      <c r="FV155" s="227"/>
      <c r="FW155" s="227"/>
      <c r="FX155" s="227"/>
      <c r="FY155" s="227"/>
      <c r="FZ155" s="227"/>
      <c r="GA155" s="227"/>
      <c r="GB155" s="227"/>
      <c r="GC155" s="227"/>
      <c r="GD155" s="227"/>
      <c r="GE155" s="227"/>
      <c r="GF155" s="227"/>
      <c r="GG155" s="227"/>
      <c r="GH155" s="227"/>
      <c r="GI155" s="227"/>
      <c r="GJ155" s="227"/>
      <c r="GK155" s="227"/>
      <c r="GL155" s="227"/>
      <c r="GM155" s="227"/>
      <c r="GN155" s="227"/>
      <c r="GO155" s="227"/>
      <c r="GP155" s="227"/>
      <c r="GQ155" s="227"/>
      <c r="GR155" s="227"/>
      <c r="GS155" s="227"/>
      <c r="GT155" s="227"/>
      <c r="GU155" s="227"/>
      <c r="GV155" s="227"/>
      <c r="GW155" s="227"/>
      <c r="GX155" s="227"/>
      <c r="GY155" s="227"/>
      <c r="GZ155" s="227"/>
      <c r="HA155" s="227"/>
      <c r="HB155" s="227"/>
      <c r="HC155" s="227"/>
      <c r="HD155" s="227"/>
      <c r="HE155" s="227"/>
      <c r="HF155" s="227"/>
      <c r="HG155" s="227"/>
      <c r="HH155" s="227"/>
      <c r="HI155" s="227"/>
      <c r="HJ155" s="227"/>
      <c r="HK155" s="227"/>
      <c r="HL155" s="227"/>
      <c r="HM155" s="227"/>
      <c r="HN155" s="227"/>
      <c r="HO155" s="227"/>
      <c r="HP155" s="227"/>
      <c r="HQ155" s="227"/>
      <c r="HR155" s="227"/>
      <c r="HS155" s="227"/>
      <c r="HT155" s="227"/>
      <c r="HU155" s="227"/>
      <c r="HV155" s="227"/>
    </row>
    <row r="156" spans="3:230" ht="20.100000000000001" customHeight="1" x14ac:dyDescent="0.15">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227"/>
      <c r="CQ156" s="227"/>
      <c r="CR156" s="227"/>
      <c r="CS156" s="227"/>
      <c r="CT156" s="2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227"/>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W156" s="227"/>
      <c r="GX156" s="227"/>
      <c r="GY156" s="227"/>
      <c r="GZ156" s="227"/>
      <c r="HA156" s="227"/>
      <c r="HB156" s="227"/>
      <c r="HC156" s="227"/>
      <c r="HD156" s="227"/>
      <c r="HE156" s="227"/>
      <c r="HF156" s="227"/>
      <c r="HG156" s="227"/>
      <c r="HH156" s="227"/>
      <c r="HI156" s="227"/>
      <c r="HJ156" s="227"/>
      <c r="HK156" s="227"/>
      <c r="HL156" s="227"/>
      <c r="HM156" s="227"/>
      <c r="HN156" s="227"/>
      <c r="HO156" s="227"/>
      <c r="HP156" s="227"/>
      <c r="HQ156" s="227"/>
      <c r="HR156" s="227"/>
      <c r="HS156" s="227"/>
      <c r="HT156" s="227"/>
      <c r="HU156" s="227"/>
      <c r="HV156" s="227"/>
    </row>
    <row r="157" spans="3:230" ht="20.100000000000001" customHeight="1" x14ac:dyDescent="0.15">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7"/>
      <c r="BN157" s="227"/>
      <c r="BO157" s="227"/>
      <c r="BP157" s="227"/>
      <c r="BQ157" s="227"/>
      <c r="BR157" s="227"/>
      <c r="BS157" s="227"/>
      <c r="BT157" s="227"/>
      <c r="BU157" s="227"/>
      <c r="BV157" s="227"/>
      <c r="BW157" s="227"/>
      <c r="BX157" s="227"/>
      <c r="BY157" s="227"/>
      <c r="BZ157" s="227"/>
      <c r="CA157" s="227"/>
      <c r="CB157" s="227"/>
      <c r="CC157" s="227"/>
      <c r="CD157" s="227"/>
      <c r="CE157" s="227"/>
      <c r="CF157" s="227"/>
      <c r="CG157" s="227"/>
      <c r="CH157" s="227"/>
      <c r="CI157" s="227"/>
      <c r="CJ157" s="227"/>
      <c r="CK157" s="227"/>
      <c r="CL157" s="227"/>
      <c r="CM157" s="227"/>
      <c r="CN157" s="227"/>
      <c r="CO157" s="227"/>
      <c r="CP157" s="227"/>
      <c r="CQ157" s="227"/>
      <c r="CR157" s="227"/>
      <c r="CS157" s="227"/>
      <c r="CT157" s="227"/>
      <c r="CU157" s="227"/>
      <c r="CV157" s="227"/>
      <c r="CW157" s="227"/>
      <c r="CX157" s="227"/>
      <c r="CY157" s="227"/>
      <c r="CZ157" s="227"/>
      <c r="DA157" s="227"/>
      <c r="DB157" s="227"/>
      <c r="DC157" s="227"/>
      <c r="DD157" s="227"/>
      <c r="DE157" s="227"/>
      <c r="DF157" s="227"/>
      <c r="DG157" s="227"/>
      <c r="DH157" s="227"/>
      <c r="DI157" s="227"/>
      <c r="DJ157" s="227"/>
      <c r="DK157" s="227"/>
      <c r="DL157" s="227"/>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227"/>
      <c r="EJ157" s="227"/>
      <c r="EK157" s="227"/>
      <c r="EL157" s="227"/>
      <c r="EM157" s="227"/>
      <c r="EN157" s="227"/>
      <c r="EO157" s="227"/>
      <c r="EP157" s="227"/>
      <c r="EQ157" s="227"/>
      <c r="ER157" s="227"/>
      <c r="ES157" s="227"/>
      <c r="ET157" s="227"/>
      <c r="EU157" s="227"/>
      <c r="EV157" s="227"/>
      <c r="EW157" s="227"/>
      <c r="EX157" s="227"/>
      <c r="EY157" s="227"/>
      <c r="EZ157" s="227"/>
      <c r="FA157" s="227"/>
      <c r="FB157" s="227"/>
      <c r="FC157" s="227"/>
      <c r="FD157" s="227"/>
      <c r="FE157" s="227"/>
      <c r="FF157" s="227"/>
      <c r="FG157" s="227"/>
      <c r="FH157" s="227"/>
      <c r="FI157" s="227"/>
      <c r="FJ157" s="227"/>
      <c r="FK157" s="227"/>
      <c r="FL157" s="227"/>
      <c r="FM157" s="227"/>
      <c r="FN157" s="227"/>
      <c r="FO157" s="227"/>
      <c r="FP157" s="227"/>
      <c r="FQ157" s="227"/>
      <c r="FR157" s="227"/>
      <c r="FS157" s="227"/>
      <c r="FT157" s="227"/>
      <c r="FU157" s="227"/>
      <c r="FV157" s="227"/>
      <c r="FW157" s="227"/>
      <c r="FX157" s="227"/>
      <c r="FY157" s="227"/>
      <c r="FZ157" s="227"/>
      <c r="GA157" s="227"/>
      <c r="GB157" s="227"/>
      <c r="GC157" s="227"/>
      <c r="GD157" s="227"/>
      <c r="GE157" s="227"/>
      <c r="GF157" s="227"/>
      <c r="GG157" s="227"/>
      <c r="GH157" s="227"/>
      <c r="GI157" s="227"/>
      <c r="GJ157" s="227"/>
      <c r="GK157" s="227"/>
      <c r="GL157" s="227"/>
      <c r="GM157" s="227"/>
      <c r="GN157" s="227"/>
      <c r="GO157" s="227"/>
      <c r="GP157" s="227"/>
      <c r="GQ157" s="227"/>
      <c r="GR157" s="227"/>
      <c r="GS157" s="227"/>
      <c r="GT157" s="227"/>
      <c r="GU157" s="227"/>
      <c r="GV157" s="227"/>
      <c r="GW157" s="227"/>
      <c r="GX157" s="227"/>
      <c r="GY157" s="227"/>
      <c r="GZ157" s="227"/>
      <c r="HA157" s="227"/>
      <c r="HB157" s="227"/>
      <c r="HC157" s="227"/>
      <c r="HD157" s="227"/>
      <c r="HE157" s="227"/>
      <c r="HF157" s="227"/>
      <c r="HG157" s="227"/>
      <c r="HH157" s="227"/>
      <c r="HI157" s="227"/>
      <c r="HJ157" s="227"/>
      <c r="HK157" s="227"/>
      <c r="HL157" s="227"/>
      <c r="HM157" s="227"/>
      <c r="HN157" s="227"/>
      <c r="HO157" s="227"/>
      <c r="HP157" s="227"/>
      <c r="HQ157" s="227"/>
      <c r="HR157" s="227"/>
      <c r="HS157" s="227"/>
      <c r="HT157" s="227"/>
      <c r="HU157" s="227"/>
      <c r="HV157" s="227"/>
    </row>
    <row r="158" spans="3:230" ht="20.100000000000001" customHeight="1" x14ac:dyDescent="0.15">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7"/>
      <c r="BN158" s="227"/>
      <c r="BO158" s="227"/>
      <c r="BP158" s="227"/>
      <c r="BQ158" s="227"/>
      <c r="BR158" s="227"/>
      <c r="BS158" s="227"/>
      <c r="BT158" s="227"/>
      <c r="BU158" s="227"/>
      <c r="BV158" s="227"/>
      <c r="BW158" s="227"/>
      <c r="BX158" s="227"/>
      <c r="BY158" s="227"/>
      <c r="BZ158" s="227"/>
      <c r="CA158" s="227"/>
      <c r="CB158" s="227"/>
      <c r="CC158" s="227"/>
      <c r="CD158" s="227"/>
      <c r="CE158" s="227"/>
      <c r="CF158" s="227"/>
      <c r="CG158" s="227"/>
      <c r="CH158" s="227"/>
      <c r="CI158" s="227"/>
      <c r="CJ158" s="227"/>
      <c r="CK158" s="227"/>
      <c r="CL158" s="227"/>
      <c r="CM158" s="227"/>
      <c r="CN158" s="227"/>
      <c r="CO158" s="227"/>
      <c r="CP158" s="227"/>
      <c r="CQ158" s="227"/>
      <c r="CR158" s="227"/>
      <c r="CS158" s="227"/>
      <c r="CT158" s="227"/>
      <c r="CU158" s="227"/>
      <c r="CV158" s="227"/>
      <c r="CW158" s="227"/>
      <c r="CX158" s="227"/>
      <c r="CY158" s="227"/>
      <c r="CZ158" s="227"/>
      <c r="DA158" s="227"/>
      <c r="DB158" s="227"/>
      <c r="DC158" s="227"/>
      <c r="DD158" s="227"/>
      <c r="DE158" s="227"/>
      <c r="DF158" s="227"/>
      <c r="DG158" s="227"/>
      <c r="DH158" s="227"/>
      <c r="DI158" s="227"/>
      <c r="DJ158" s="227"/>
      <c r="DK158" s="227"/>
      <c r="DL158" s="227"/>
      <c r="DM158" s="227"/>
      <c r="DN158" s="227"/>
      <c r="DO158" s="227"/>
      <c r="DP158" s="227"/>
      <c r="DQ158" s="227"/>
      <c r="DR158" s="227"/>
      <c r="DS158" s="227"/>
      <c r="DT158" s="227"/>
      <c r="DU158" s="227"/>
      <c r="DV158" s="227"/>
      <c r="DW158" s="227"/>
      <c r="DX158" s="227"/>
      <c r="DY158" s="227"/>
      <c r="DZ158" s="227"/>
      <c r="EA158" s="227"/>
      <c r="EB158" s="227"/>
      <c r="EC158" s="227"/>
      <c r="ED158" s="227"/>
      <c r="EE158" s="227"/>
      <c r="EF158" s="227"/>
      <c r="EG158" s="227"/>
      <c r="EH158" s="227"/>
      <c r="EI158" s="227"/>
      <c r="EJ158" s="227"/>
      <c r="EK158" s="227"/>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c r="FG158" s="227"/>
      <c r="FH158" s="227"/>
      <c r="FI158" s="227"/>
      <c r="FJ158" s="227"/>
      <c r="FK158" s="227"/>
      <c r="FL158" s="227"/>
      <c r="FM158" s="227"/>
      <c r="FN158" s="227"/>
      <c r="FO158" s="227"/>
      <c r="FP158" s="227"/>
      <c r="FQ158" s="227"/>
      <c r="FR158" s="227"/>
      <c r="FS158" s="227"/>
      <c r="FT158" s="227"/>
      <c r="FU158" s="227"/>
      <c r="FV158" s="227"/>
      <c r="FW158" s="227"/>
      <c r="FX158" s="227"/>
      <c r="FY158" s="227"/>
      <c r="FZ158" s="227"/>
      <c r="GA158" s="227"/>
      <c r="GB158" s="227"/>
      <c r="GC158" s="227"/>
      <c r="GD158" s="227"/>
      <c r="GE158" s="227"/>
      <c r="GF158" s="227"/>
      <c r="GG158" s="227"/>
      <c r="GH158" s="227"/>
      <c r="GI158" s="227"/>
      <c r="GJ158" s="227"/>
      <c r="GK158" s="227"/>
      <c r="GL158" s="227"/>
      <c r="GM158" s="227"/>
      <c r="GN158" s="227"/>
      <c r="GO158" s="227"/>
      <c r="GP158" s="227"/>
      <c r="GQ158" s="227"/>
      <c r="GR158" s="227"/>
      <c r="GS158" s="227"/>
      <c r="GT158" s="227"/>
      <c r="GU158" s="227"/>
      <c r="GV158" s="227"/>
      <c r="GW158" s="227"/>
      <c r="GX158" s="227"/>
      <c r="GY158" s="227"/>
      <c r="GZ158" s="227"/>
      <c r="HA158" s="227"/>
      <c r="HB158" s="227"/>
      <c r="HC158" s="227"/>
      <c r="HD158" s="227"/>
      <c r="HE158" s="227"/>
      <c r="HF158" s="227"/>
      <c r="HG158" s="227"/>
      <c r="HH158" s="227"/>
      <c r="HI158" s="227"/>
      <c r="HJ158" s="227"/>
      <c r="HK158" s="227"/>
      <c r="HL158" s="227"/>
      <c r="HM158" s="227"/>
      <c r="HN158" s="227"/>
      <c r="HO158" s="227"/>
      <c r="HP158" s="227"/>
      <c r="HQ158" s="227"/>
      <c r="HR158" s="227"/>
      <c r="HS158" s="227"/>
      <c r="HT158" s="227"/>
      <c r="HU158" s="227"/>
      <c r="HV158" s="227"/>
    </row>
    <row r="159" spans="3:230" ht="20.100000000000001" customHeight="1" x14ac:dyDescent="0.15">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c r="BU159" s="227"/>
      <c r="BV159" s="227"/>
      <c r="BW159" s="227"/>
      <c r="BX159" s="227"/>
      <c r="BY159" s="227"/>
      <c r="BZ159" s="227"/>
      <c r="CA159" s="227"/>
      <c r="CB159" s="227"/>
      <c r="CC159" s="227"/>
      <c r="CD159" s="227"/>
      <c r="CE159" s="227"/>
      <c r="CF159" s="227"/>
      <c r="CG159" s="227"/>
      <c r="CH159" s="227"/>
      <c r="CI159" s="227"/>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c r="FG159" s="227"/>
      <c r="FH159" s="227"/>
      <c r="FI159" s="227"/>
      <c r="FJ159" s="227"/>
      <c r="FK159" s="227"/>
      <c r="FL159" s="227"/>
      <c r="FM159" s="227"/>
      <c r="FN159" s="227"/>
      <c r="FO159" s="227"/>
      <c r="FP159" s="227"/>
      <c r="FQ159" s="227"/>
      <c r="FR159" s="227"/>
      <c r="FS159" s="227"/>
      <c r="FT159" s="227"/>
      <c r="FU159" s="227"/>
      <c r="FV159" s="227"/>
      <c r="FW159" s="227"/>
      <c r="FX159" s="227"/>
      <c r="FY159" s="227"/>
      <c r="FZ159" s="227"/>
      <c r="GA159" s="227"/>
      <c r="GB159" s="227"/>
      <c r="GC159" s="227"/>
      <c r="GD159" s="227"/>
      <c r="GE159" s="227"/>
      <c r="GF159" s="227"/>
      <c r="GG159" s="227"/>
      <c r="GH159" s="227"/>
      <c r="GI159" s="227"/>
      <c r="GJ159" s="227"/>
      <c r="GK159" s="227"/>
      <c r="GL159" s="227"/>
      <c r="GM159" s="227"/>
      <c r="GN159" s="227"/>
      <c r="GO159" s="227"/>
      <c r="GP159" s="227"/>
      <c r="GQ159" s="227"/>
      <c r="GR159" s="227"/>
      <c r="GS159" s="227"/>
      <c r="GT159" s="227"/>
      <c r="GU159" s="227"/>
      <c r="GV159" s="227"/>
      <c r="GW159" s="227"/>
      <c r="GX159" s="227"/>
      <c r="GY159" s="227"/>
      <c r="GZ159" s="227"/>
      <c r="HA159" s="227"/>
      <c r="HB159" s="227"/>
      <c r="HC159" s="227"/>
      <c r="HD159" s="227"/>
      <c r="HE159" s="227"/>
      <c r="HF159" s="227"/>
      <c r="HG159" s="227"/>
      <c r="HH159" s="227"/>
      <c r="HI159" s="227"/>
      <c r="HJ159" s="227"/>
      <c r="HK159" s="227"/>
      <c r="HL159" s="227"/>
      <c r="HM159" s="227"/>
      <c r="HN159" s="227"/>
      <c r="HO159" s="227"/>
      <c r="HP159" s="227"/>
      <c r="HQ159" s="227"/>
      <c r="HR159" s="227"/>
      <c r="HS159" s="227"/>
      <c r="HT159" s="227"/>
      <c r="HU159" s="227"/>
      <c r="HV159" s="227"/>
    </row>
    <row r="160" spans="3:230" ht="20.100000000000001" customHeight="1" x14ac:dyDescent="0.15">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c r="DA160" s="227"/>
      <c r="DB160" s="227"/>
      <c r="DC160" s="227"/>
      <c r="DD160" s="227"/>
      <c r="DE160" s="227"/>
      <c r="DF160" s="227"/>
      <c r="DG160" s="227"/>
      <c r="DH160" s="227"/>
      <c r="DI160" s="227"/>
      <c r="DJ160" s="227"/>
      <c r="DK160" s="227"/>
      <c r="DL160" s="227"/>
      <c r="DM160" s="227"/>
      <c r="DN160" s="227"/>
      <c r="DO160" s="227"/>
      <c r="DP160" s="227"/>
      <c r="DQ160" s="227"/>
      <c r="DR160" s="227"/>
      <c r="DS160" s="227"/>
      <c r="DT160" s="227"/>
      <c r="DU160" s="227"/>
      <c r="DV160" s="227"/>
      <c r="DW160" s="227"/>
      <c r="DX160" s="227"/>
      <c r="DY160" s="227"/>
      <c r="DZ160" s="227"/>
      <c r="EA160" s="227"/>
      <c r="EB160" s="227"/>
      <c r="EC160" s="227"/>
      <c r="ED160" s="227"/>
      <c r="EE160" s="227"/>
      <c r="EF160" s="227"/>
      <c r="EG160" s="227"/>
      <c r="EH160" s="227"/>
      <c r="EI160" s="227"/>
      <c r="EJ160" s="227"/>
      <c r="EK160" s="227"/>
      <c r="EL160" s="227"/>
      <c r="EM160" s="227"/>
      <c r="EN160" s="227"/>
      <c r="EO160" s="227"/>
      <c r="EP160" s="227"/>
      <c r="EQ160" s="227"/>
      <c r="ER160" s="227"/>
      <c r="ES160" s="227"/>
      <c r="ET160" s="227"/>
      <c r="EU160" s="227"/>
      <c r="EV160" s="227"/>
      <c r="EW160" s="227"/>
      <c r="EX160" s="227"/>
      <c r="EY160" s="227"/>
      <c r="EZ160" s="227"/>
      <c r="FA160" s="227"/>
      <c r="FB160" s="227"/>
      <c r="FC160" s="227"/>
      <c r="FD160" s="227"/>
      <c r="FE160" s="227"/>
      <c r="FF160" s="227"/>
      <c r="FG160" s="227"/>
      <c r="FH160" s="227"/>
      <c r="FI160" s="227"/>
      <c r="FJ160" s="227"/>
      <c r="FK160" s="227"/>
      <c r="FL160" s="227"/>
      <c r="FM160" s="227"/>
      <c r="FN160" s="227"/>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W160" s="227"/>
      <c r="GX160" s="227"/>
      <c r="GY160" s="227"/>
      <c r="GZ160" s="227"/>
      <c r="HA160" s="227"/>
      <c r="HB160" s="227"/>
      <c r="HC160" s="227"/>
      <c r="HD160" s="227"/>
      <c r="HE160" s="227"/>
      <c r="HF160" s="227"/>
      <c r="HG160" s="227"/>
      <c r="HH160" s="227"/>
      <c r="HI160" s="227"/>
      <c r="HJ160" s="227"/>
      <c r="HK160" s="227"/>
      <c r="HL160" s="227"/>
      <c r="HM160" s="227"/>
      <c r="HN160" s="227"/>
      <c r="HO160" s="227"/>
      <c r="HP160" s="227"/>
      <c r="HQ160" s="227"/>
      <c r="HR160" s="227"/>
      <c r="HS160" s="227"/>
      <c r="HT160" s="227"/>
      <c r="HU160" s="227"/>
      <c r="HV160" s="227"/>
    </row>
    <row r="161" spans="3:230" ht="20.100000000000001" customHeight="1" x14ac:dyDescent="0.15">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c r="BU161" s="227"/>
      <c r="BV161" s="227"/>
      <c r="BW161" s="227"/>
      <c r="BX161" s="227"/>
      <c r="BY161" s="227"/>
      <c r="BZ161" s="227"/>
      <c r="CA161" s="227"/>
      <c r="CB161" s="227"/>
      <c r="CC161" s="227"/>
      <c r="CD161" s="227"/>
      <c r="CE161" s="227"/>
      <c r="CF161" s="227"/>
      <c r="CG161" s="227"/>
      <c r="CH161" s="227"/>
      <c r="CI161" s="227"/>
      <c r="CJ161" s="227"/>
      <c r="CK161" s="227"/>
      <c r="CL161" s="227"/>
      <c r="CM161" s="227"/>
      <c r="CN161" s="227"/>
      <c r="CO161" s="227"/>
      <c r="CP161" s="227"/>
      <c r="CQ161" s="227"/>
      <c r="CR161" s="227"/>
      <c r="CS161" s="227"/>
      <c r="CT161" s="227"/>
      <c r="CU161" s="227"/>
      <c r="CV161" s="227"/>
      <c r="CW161" s="227"/>
      <c r="CX161" s="227"/>
      <c r="CY161" s="227"/>
      <c r="CZ161" s="227"/>
      <c r="DA161" s="227"/>
      <c r="DB161" s="227"/>
      <c r="DC161" s="227"/>
      <c r="DD161" s="227"/>
      <c r="DE161" s="227"/>
      <c r="DF161" s="227"/>
      <c r="DG161" s="227"/>
      <c r="DH161" s="227"/>
      <c r="DI161" s="227"/>
      <c r="DJ161" s="227"/>
      <c r="DK161" s="227"/>
      <c r="DL161" s="227"/>
      <c r="DM161" s="227"/>
      <c r="DN161" s="227"/>
      <c r="DO161" s="227"/>
      <c r="DP161" s="227"/>
      <c r="DQ161" s="227"/>
      <c r="DR161" s="227"/>
      <c r="DS161" s="227"/>
      <c r="DT161" s="227"/>
      <c r="DU161" s="227"/>
      <c r="DV161" s="227"/>
      <c r="DW161" s="227"/>
      <c r="DX161" s="227"/>
      <c r="DY161" s="227"/>
      <c r="DZ161" s="227"/>
      <c r="EA161" s="227"/>
      <c r="EB161" s="227"/>
      <c r="EC161" s="227"/>
      <c r="ED161" s="227"/>
      <c r="EE161" s="227"/>
      <c r="EF161" s="227"/>
      <c r="EG161" s="227"/>
      <c r="EH161" s="227"/>
      <c r="EI161" s="227"/>
      <c r="EJ161" s="227"/>
      <c r="EK161" s="227"/>
      <c r="EL161" s="227"/>
      <c r="EM161" s="227"/>
      <c r="EN161" s="227"/>
      <c r="EO161" s="227"/>
      <c r="EP161" s="227"/>
      <c r="EQ161" s="227"/>
      <c r="ER161" s="227"/>
      <c r="ES161" s="227"/>
      <c r="ET161" s="227"/>
      <c r="EU161" s="227"/>
      <c r="EV161" s="227"/>
      <c r="EW161" s="227"/>
      <c r="EX161" s="227"/>
      <c r="EY161" s="227"/>
      <c r="EZ161" s="227"/>
      <c r="FA161" s="227"/>
      <c r="FB161" s="227"/>
      <c r="FC161" s="227"/>
      <c r="FD161" s="227"/>
      <c r="FE161" s="227"/>
      <c r="FF161" s="227"/>
      <c r="FG161" s="227"/>
      <c r="FH161" s="227"/>
      <c r="FI161" s="227"/>
      <c r="FJ161" s="227"/>
      <c r="FK161" s="227"/>
      <c r="FL161" s="227"/>
      <c r="FM161" s="227"/>
      <c r="FN161" s="227"/>
      <c r="FO161" s="227"/>
      <c r="FP161" s="227"/>
      <c r="FQ161" s="227"/>
      <c r="FR161" s="227"/>
      <c r="FS161" s="227"/>
      <c r="FT161" s="227"/>
      <c r="FU161" s="227"/>
      <c r="FV161" s="227"/>
      <c r="FW161" s="227"/>
      <c r="FX161" s="227"/>
      <c r="FY161" s="227"/>
      <c r="FZ161" s="227"/>
      <c r="GA161" s="227"/>
      <c r="GB161" s="227"/>
      <c r="GC161" s="227"/>
      <c r="GD161" s="227"/>
      <c r="GE161" s="227"/>
      <c r="GF161" s="227"/>
      <c r="GG161" s="227"/>
      <c r="GH161" s="227"/>
      <c r="GI161" s="227"/>
      <c r="GJ161" s="227"/>
      <c r="GK161" s="227"/>
      <c r="GL161" s="227"/>
      <c r="GM161" s="227"/>
      <c r="GN161" s="227"/>
      <c r="GO161" s="227"/>
      <c r="GP161" s="227"/>
      <c r="GQ161" s="227"/>
      <c r="GR161" s="227"/>
      <c r="GS161" s="227"/>
      <c r="GT161" s="227"/>
      <c r="GU161" s="227"/>
      <c r="GV161" s="227"/>
      <c r="GW161" s="227"/>
      <c r="GX161" s="227"/>
      <c r="GY161" s="227"/>
      <c r="GZ161" s="227"/>
      <c r="HA161" s="227"/>
      <c r="HB161" s="227"/>
      <c r="HC161" s="227"/>
      <c r="HD161" s="227"/>
      <c r="HE161" s="227"/>
      <c r="HF161" s="227"/>
      <c r="HG161" s="227"/>
      <c r="HH161" s="227"/>
      <c r="HI161" s="227"/>
      <c r="HJ161" s="227"/>
      <c r="HK161" s="227"/>
      <c r="HL161" s="227"/>
      <c r="HM161" s="227"/>
      <c r="HN161" s="227"/>
      <c r="HO161" s="227"/>
      <c r="HP161" s="227"/>
      <c r="HQ161" s="227"/>
      <c r="HR161" s="227"/>
      <c r="HS161" s="227"/>
      <c r="HT161" s="227"/>
      <c r="HU161" s="227"/>
      <c r="HV161" s="227"/>
    </row>
    <row r="162" spans="3:230" ht="20.100000000000001" customHeight="1" x14ac:dyDescent="0.15">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7"/>
      <c r="CN162" s="227"/>
      <c r="CO162" s="227"/>
      <c r="CP162" s="227"/>
      <c r="CQ162" s="227"/>
      <c r="CR162" s="227"/>
      <c r="CS162" s="227"/>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c r="DQ162" s="227"/>
      <c r="DR162" s="227"/>
      <c r="DS162" s="227"/>
      <c r="DT162" s="227"/>
      <c r="DU162" s="227"/>
      <c r="DV162" s="227"/>
      <c r="DW162" s="227"/>
      <c r="DX162" s="227"/>
      <c r="DY162" s="227"/>
      <c r="DZ162" s="227"/>
      <c r="EA162" s="227"/>
      <c r="EB162" s="227"/>
      <c r="EC162" s="227"/>
      <c r="ED162" s="227"/>
      <c r="EE162" s="227"/>
      <c r="EF162" s="227"/>
      <c r="EG162" s="227"/>
      <c r="EH162" s="227"/>
      <c r="EI162" s="227"/>
      <c r="EJ162" s="227"/>
      <c r="EK162" s="227"/>
      <c r="EL162" s="227"/>
      <c r="EM162" s="227"/>
      <c r="EN162" s="227"/>
      <c r="EO162" s="227"/>
      <c r="EP162" s="227"/>
      <c r="EQ162" s="227"/>
      <c r="ER162" s="227"/>
      <c r="ES162" s="227"/>
      <c r="ET162" s="227"/>
      <c r="EU162" s="227"/>
      <c r="EV162" s="227"/>
      <c r="EW162" s="227"/>
      <c r="EX162" s="227"/>
      <c r="EY162" s="227"/>
      <c r="EZ162" s="227"/>
      <c r="FA162" s="227"/>
      <c r="FB162" s="227"/>
      <c r="FC162" s="227"/>
      <c r="FD162" s="227"/>
      <c r="FE162" s="227"/>
      <c r="FF162" s="227"/>
      <c r="FG162" s="227"/>
      <c r="FH162" s="227"/>
      <c r="FI162" s="227"/>
      <c r="FJ162" s="227"/>
      <c r="FK162" s="227"/>
      <c r="FL162" s="227"/>
      <c r="FM162" s="227"/>
      <c r="FN162" s="227"/>
      <c r="FO162" s="227"/>
      <c r="FP162" s="227"/>
      <c r="FQ162" s="227"/>
      <c r="FR162" s="227"/>
      <c r="FS162" s="227"/>
      <c r="FT162" s="227"/>
      <c r="FU162" s="227"/>
      <c r="FV162" s="227"/>
      <c r="FW162" s="227"/>
      <c r="FX162" s="227"/>
      <c r="FY162" s="227"/>
      <c r="FZ162" s="227"/>
      <c r="GA162" s="227"/>
      <c r="GB162" s="227"/>
      <c r="GC162" s="227"/>
      <c r="GD162" s="227"/>
      <c r="GE162" s="227"/>
      <c r="GF162" s="227"/>
      <c r="GG162" s="227"/>
      <c r="GH162" s="227"/>
      <c r="GI162" s="227"/>
      <c r="GJ162" s="227"/>
      <c r="GK162" s="227"/>
      <c r="GL162" s="227"/>
      <c r="GM162" s="227"/>
      <c r="GN162" s="227"/>
      <c r="GO162" s="227"/>
      <c r="GP162" s="227"/>
      <c r="GQ162" s="227"/>
      <c r="GR162" s="227"/>
      <c r="GS162" s="227"/>
      <c r="GT162" s="227"/>
      <c r="GU162" s="227"/>
      <c r="GV162" s="227"/>
      <c r="GW162" s="227"/>
      <c r="GX162" s="227"/>
      <c r="GY162" s="227"/>
      <c r="GZ162" s="227"/>
      <c r="HA162" s="227"/>
      <c r="HB162" s="227"/>
      <c r="HC162" s="227"/>
      <c r="HD162" s="227"/>
      <c r="HE162" s="227"/>
      <c r="HF162" s="227"/>
      <c r="HG162" s="227"/>
      <c r="HH162" s="227"/>
      <c r="HI162" s="227"/>
      <c r="HJ162" s="227"/>
      <c r="HK162" s="227"/>
      <c r="HL162" s="227"/>
      <c r="HM162" s="227"/>
      <c r="HN162" s="227"/>
      <c r="HO162" s="227"/>
      <c r="HP162" s="227"/>
      <c r="HQ162" s="227"/>
      <c r="HR162" s="227"/>
      <c r="HS162" s="227"/>
      <c r="HT162" s="227"/>
      <c r="HU162" s="227"/>
      <c r="HV162" s="227"/>
    </row>
    <row r="163" spans="3:230" ht="20.100000000000001" customHeight="1" x14ac:dyDescent="0.15">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7"/>
      <c r="CN163" s="227"/>
      <c r="CO163" s="227"/>
      <c r="CP163" s="227"/>
      <c r="CQ163" s="227"/>
      <c r="CR163" s="227"/>
      <c r="CS163" s="227"/>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c r="DQ163" s="227"/>
      <c r="DR163" s="227"/>
      <c r="DS163" s="227"/>
      <c r="DT163" s="227"/>
      <c r="DU163" s="227"/>
      <c r="DV163" s="227"/>
      <c r="DW163" s="227"/>
      <c r="DX163" s="227"/>
      <c r="DY163" s="227"/>
      <c r="DZ163" s="227"/>
      <c r="EA163" s="227"/>
      <c r="EB163" s="227"/>
      <c r="EC163" s="227"/>
      <c r="ED163" s="227"/>
      <c r="EE163" s="227"/>
      <c r="EF163" s="227"/>
      <c r="EG163" s="227"/>
      <c r="EH163" s="227"/>
      <c r="EI163" s="227"/>
      <c r="EJ163" s="227"/>
      <c r="EK163" s="227"/>
      <c r="EL163" s="227"/>
      <c r="EM163" s="227"/>
      <c r="EN163" s="227"/>
      <c r="EO163" s="227"/>
      <c r="EP163" s="227"/>
      <c r="EQ163" s="227"/>
      <c r="ER163" s="227"/>
      <c r="ES163" s="227"/>
      <c r="ET163" s="227"/>
      <c r="EU163" s="227"/>
      <c r="EV163" s="227"/>
      <c r="EW163" s="227"/>
      <c r="EX163" s="227"/>
      <c r="EY163" s="227"/>
      <c r="EZ163" s="227"/>
      <c r="FA163" s="227"/>
      <c r="FB163" s="227"/>
      <c r="FC163" s="227"/>
      <c r="FD163" s="227"/>
      <c r="FE163" s="227"/>
      <c r="FF163" s="227"/>
      <c r="FG163" s="227"/>
      <c r="FH163" s="227"/>
      <c r="FI163" s="227"/>
      <c r="FJ163" s="227"/>
      <c r="FK163" s="227"/>
      <c r="FL163" s="227"/>
      <c r="FM163" s="227"/>
      <c r="FN163" s="227"/>
      <c r="FO163" s="227"/>
      <c r="FP163" s="227"/>
      <c r="FQ163" s="227"/>
      <c r="FR163" s="227"/>
      <c r="FS163" s="227"/>
      <c r="FT163" s="227"/>
      <c r="FU163" s="227"/>
      <c r="FV163" s="227"/>
      <c r="FW163" s="227"/>
      <c r="FX163" s="227"/>
      <c r="FY163" s="227"/>
      <c r="FZ163" s="227"/>
      <c r="GA163" s="227"/>
      <c r="GB163" s="227"/>
      <c r="GC163" s="227"/>
      <c r="GD163" s="227"/>
      <c r="GE163" s="227"/>
      <c r="GF163" s="227"/>
      <c r="GG163" s="227"/>
      <c r="GH163" s="227"/>
      <c r="GI163" s="227"/>
      <c r="GJ163" s="227"/>
      <c r="GK163" s="227"/>
      <c r="GL163" s="227"/>
      <c r="GM163" s="227"/>
      <c r="GN163" s="227"/>
      <c r="GO163" s="227"/>
      <c r="GP163" s="227"/>
      <c r="GQ163" s="227"/>
      <c r="GR163" s="227"/>
      <c r="GS163" s="227"/>
      <c r="GT163" s="227"/>
      <c r="GU163" s="227"/>
      <c r="GV163" s="227"/>
      <c r="GW163" s="227"/>
      <c r="GX163" s="227"/>
      <c r="GY163" s="227"/>
      <c r="GZ163" s="227"/>
      <c r="HA163" s="227"/>
      <c r="HB163" s="227"/>
      <c r="HC163" s="227"/>
      <c r="HD163" s="227"/>
      <c r="HE163" s="227"/>
      <c r="HF163" s="227"/>
      <c r="HG163" s="227"/>
      <c r="HH163" s="227"/>
      <c r="HI163" s="227"/>
      <c r="HJ163" s="227"/>
      <c r="HK163" s="227"/>
      <c r="HL163" s="227"/>
      <c r="HM163" s="227"/>
      <c r="HN163" s="227"/>
      <c r="HO163" s="227"/>
      <c r="HP163" s="227"/>
      <c r="HQ163" s="227"/>
      <c r="HR163" s="227"/>
      <c r="HS163" s="227"/>
      <c r="HT163" s="227"/>
      <c r="HU163" s="227"/>
      <c r="HV163" s="227"/>
    </row>
    <row r="164" spans="3:230" ht="20.100000000000001" customHeight="1" x14ac:dyDescent="0.15">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7"/>
      <c r="CN164" s="227"/>
      <c r="CO164" s="227"/>
      <c r="CP164" s="227"/>
      <c r="CQ164" s="227"/>
      <c r="CR164" s="227"/>
      <c r="CS164" s="227"/>
      <c r="CT164" s="227"/>
      <c r="CU164" s="227"/>
      <c r="CV164" s="227"/>
      <c r="CW164" s="227"/>
      <c r="CX164" s="227"/>
      <c r="CY164" s="227"/>
      <c r="CZ164" s="227"/>
      <c r="DA164" s="227"/>
      <c r="DB164" s="227"/>
      <c r="DC164" s="227"/>
      <c r="DD164" s="227"/>
      <c r="DE164" s="227"/>
      <c r="DF164" s="227"/>
      <c r="DG164" s="227"/>
      <c r="DH164" s="227"/>
      <c r="DI164" s="227"/>
      <c r="DJ164" s="227"/>
      <c r="DK164" s="227"/>
      <c r="DL164" s="227"/>
      <c r="DM164" s="227"/>
      <c r="DN164" s="227"/>
      <c r="DO164" s="227"/>
      <c r="DP164" s="227"/>
      <c r="DQ164" s="227"/>
      <c r="DR164" s="227"/>
      <c r="DS164" s="227"/>
      <c r="DT164" s="227"/>
      <c r="DU164" s="227"/>
      <c r="DV164" s="227"/>
      <c r="DW164" s="227"/>
      <c r="DX164" s="227"/>
      <c r="DY164" s="227"/>
      <c r="DZ164" s="227"/>
      <c r="EA164" s="227"/>
      <c r="EB164" s="227"/>
      <c r="EC164" s="227"/>
      <c r="ED164" s="227"/>
      <c r="EE164" s="227"/>
      <c r="EF164" s="227"/>
      <c r="EG164" s="227"/>
      <c r="EH164" s="227"/>
      <c r="EI164" s="227"/>
      <c r="EJ164" s="227"/>
      <c r="EK164" s="227"/>
      <c r="EL164" s="227"/>
      <c r="EM164" s="227"/>
      <c r="EN164" s="227"/>
      <c r="EO164" s="227"/>
      <c r="EP164" s="227"/>
      <c r="EQ164" s="227"/>
      <c r="ER164" s="227"/>
      <c r="ES164" s="227"/>
      <c r="ET164" s="227"/>
      <c r="EU164" s="227"/>
      <c r="EV164" s="227"/>
      <c r="EW164" s="227"/>
      <c r="EX164" s="227"/>
      <c r="EY164" s="227"/>
      <c r="EZ164" s="227"/>
      <c r="FA164" s="227"/>
      <c r="FB164" s="227"/>
      <c r="FC164" s="227"/>
      <c r="FD164" s="227"/>
      <c r="FE164" s="227"/>
      <c r="FF164" s="227"/>
      <c r="FG164" s="227"/>
      <c r="FH164" s="227"/>
      <c r="FI164" s="227"/>
      <c r="FJ164" s="227"/>
      <c r="FK164" s="227"/>
      <c r="FL164" s="227"/>
      <c r="FM164" s="227"/>
      <c r="FN164" s="227"/>
      <c r="FO164" s="227"/>
      <c r="FP164" s="227"/>
      <c r="FQ164" s="227"/>
      <c r="FR164" s="227"/>
      <c r="FS164" s="227"/>
      <c r="FT164" s="227"/>
      <c r="FU164" s="227"/>
      <c r="FV164" s="227"/>
      <c r="FW164" s="227"/>
      <c r="FX164" s="227"/>
      <c r="FY164" s="227"/>
      <c r="FZ164" s="227"/>
      <c r="GA164" s="227"/>
      <c r="GB164" s="227"/>
      <c r="GC164" s="227"/>
      <c r="GD164" s="227"/>
      <c r="GE164" s="227"/>
      <c r="GF164" s="227"/>
      <c r="GG164" s="227"/>
      <c r="GH164" s="227"/>
      <c r="GI164" s="227"/>
      <c r="GJ164" s="227"/>
      <c r="GK164" s="227"/>
      <c r="GL164" s="227"/>
      <c r="GM164" s="227"/>
      <c r="GN164" s="227"/>
      <c r="GO164" s="227"/>
      <c r="GP164" s="227"/>
      <c r="GQ164" s="227"/>
      <c r="GR164" s="227"/>
      <c r="GS164" s="227"/>
      <c r="GT164" s="227"/>
      <c r="GU164" s="227"/>
      <c r="GV164" s="227"/>
      <c r="GW164" s="227"/>
      <c r="GX164" s="227"/>
      <c r="GY164" s="227"/>
      <c r="GZ164" s="227"/>
      <c r="HA164" s="227"/>
      <c r="HB164" s="227"/>
      <c r="HC164" s="227"/>
      <c r="HD164" s="227"/>
      <c r="HE164" s="227"/>
      <c r="HF164" s="227"/>
      <c r="HG164" s="227"/>
      <c r="HH164" s="227"/>
      <c r="HI164" s="227"/>
      <c r="HJ164" s="227"/>
      <c r="HK164" s="227"/>
      <c r="HL164" s="227"/>
      <c r="HM164" s="227"/>
      <c r="HN164" s="227"/>
      <c r="HO164" s="227"/>
      <c r="HP164" s="227"/>
      <c r="HQ164" s="227"/>
      <c r="HR164" s="227"/>
      <c r="HS164" s="227"/>
      <c r="HT164" s="227"/>
      <c r="HU164" s="227"/>
      <c r="HV164" s="227"/>
    </row>
    <row r="165" spans="3:230" ht="20.100000000000001" customHeight="1" x14ac:dyDescent="0.15">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7"/>
      <c r="CN165" s="227"/>
      <c r="CO165" s="227"/>
      <c r="CP165" s="227"/>
      <c r="CQ165" s="227"/>
      <c r="CR165" s="227"/>
      <c r="CS165" s="227"/>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c r="DQ165" s="227"/>
      <c r="DR165" s="227"/>
      <c r="DS165" s="227"/>
      <c r="DT165" s="227"/>
      <c r="DU165" s="227"/>
      <c r="DV165" s="227"/>
      <c r="DW165" s="227"/>
      <c r="DX165" s="227"/>
      <c r="DY165" s="227"/>
      <c r="DZ165" s="227"/>
      <c r="EA165" s="227"/>
      <c r="EB165" s="227"/>
      <c r="EC165" s="227"/>
      <c r="ED165" s="227"/>
      <c r="EE165" s="227"/>
      <c r="EF165" s="227"/>
      <c r="EG165" s="227"/>
      <c r="EH165" s="227"/>
      <c r="EI165" s="227"/>
      <c r="EJ165" s="227"/>
      <c r="EK165" s="227"/>
      <c r="EL165" s="227"/>
      <c r="EM165" s="227"/>
      <c r="EN165" s="227"/>
      <c r="EO165" s="227"/>
      <c r="EP165" s="227"/>
      <c r="EQ165" s="227"/>
      <c r="ER165" s="227"/>
      <c r="ES165" s="227"/>
      <c r="ET165" s="227"/>
      <c r="EU165" s="227"/>
      <c r="EV165" s="227"/>
      <c r="EW165" s="227"/>
      <c r="EX165" s="227"/>
      <c r="EY165" s="227"/>
      <c r="EZ165" s="227"/>
      <c r="FA165" s="227"/>
      <c r="FB165" s="227"/>
      <c r="FC165" s="227"/>
      <c r="FD165" s="227"/>
      <c r="FE165" s="227"/>
      <c r="FF165" s="227"/>
      <c r="FG165" s="227"/>
      <c r="FH165" s="227"/>
      <c r="FI165" s="227"/>
      <c r="FJ165" s="227"/>
      <c r="FK165" s="227"/>
      <c r="FL165" s="227"/>
      <c r="FM165" s="227"/>
      <c r="FN165" s="227"/>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7"/>
      <c r="GQ165" s="227"/>
      <c r="GR165" s="227"/>
      <c r="GS165" s="227"/>
      <c r="GT165" s="227"/>
      <c r="GU165" s="227"/>
      <c r="GV165" s="227"/>
      <c r="GW165" s="227"/>
      <c r="GX165" s="227"/>
      <c r="GY165" s="227"/>
      <c r="GZ165" s="227"/>
      <c r="HA165" s="227"/>
      <c r="HB165" s="227"/>
      <c r="HC165" s="227"/>
      <c r="HD165" s="227"/>
      <c r="HE165" s="227"/>
      <c r="HF165" s="227"/>
      <c r="HG165" s="227"/>
      <c r="HH165" s="227"/>
      <c r="HI165" s="227"/>
      <c r="HJ165" s="227"/>
      <c r="HK165" s="227"/>
      <c r="HL165" s="227"/>
      <c r="HM165" s="227"/>
      <c r="HN165" s="227"/>
      <c r="HO165" s="227"/>
      <c r="HP165" s="227"/>
      <c r="HQ165" s="227"/>
      <c r="HR165" s="227"/>
      <c r="HS165" s="227"/>
      <c r="HT165" s="227"/>
      <c r="HU165" s="227"/>
      <c r="HV165" s="227"/>
    </row>
    <row r="166" spans="3:230" ht="20.100000000000001" customHeight="1" x14ac:dyDescent="0.15">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7"/>
      <c r="CN166" s="227"/>
      <c r="CO166" s="227"/>
      <c r="CP166" s="227"/>
      <c r="CQ166" s="227"/>
      <c r="CR166" s="227"/>
      <c r="CS166" s="227"/>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c r="DQ166" s="227"/>
      <c r="DR166" s="227"/>
      <c r="DS166" s="227"/>
      <c r="DT166" s="227"/>
      <c r="DU166" s="227"/>
      <c r="DV166" s="227"/>
      <c r="DW166" s="227"/>
      <c r="DX166" s="227"/>
      <c r="DY166" s="227"/>
      <c r="DZ166" s="227"/>
      <c r="EA166" s="227"/>
      <c r="EB166" s="227"/>
      <c r="EC166" s="227"/>
      <c r="ED166" s="227"/>
      <c r="EE166" s="227"/>
      <c r="EF166" s="227"/>
      <c r="EG166" s="227"/>
      <c r="EH166" s="227"/>
      <c r="EI166" s="227"/>
      <c r="EJ166" s="227"/>
      <c r="EK166" s="227"/>
      <c r="EL166" s="227"/>
      <c r="EM166" s="227"/>
      <c r="EN166" s="227"/>
      <c r="EO166" s="227"/>
      <c r="EP166" s="227"/>
      <c r="EQ166" s="227"/>
      <c r="ER166" s="227"/>
      <c r="ES166" s="227"/>
      <c r="ET166" s="227"/>
      <c r="EU166" s="227"/>
      <c r="EV166" s="227"/>
      <c r="EW166" s="227"/>
      <c r="EX166" s="227"/>
      <c r="EY166" s="227"/>
      <c r="EZ166" s="227"/>
      <c r="FA166" s="227"/>
      <c r="FB166" s="227"/>
      <c r="FC166" s="227"/>
      <c r="FD166" s="227"/>
      <c r="FE166" s="227"/>
      <c r="FF166" s="227"/>
      <c r="FG166" s="227"/>
      <c r="FH166" s="227"/>
      <c r="FI166" s="227"/>
      <c r="FJ166" s="227"/>
      <c r="FK166" s="227"/>
      <c r="FL166" s="227"/>
      <c r="FM166" s="227"/>
      <c r="FN166" s="227"/>
      <c r="FO166" s="227"/>
      <c r="FP166" s="227"/>
      <c r="FQ166" s="227"/>
      <c r="FR166" s="227"/>
      <c r="FS166" s="227"/>
      <c r="FT166" s="227"/>
      <c r="FU166" s="227"/>
      <c r="FV166" s="227"/>
      <c r="FW166" s="227"/>
      <c r="FX166" s="227"/>
      <c r="FY166" s="227"/>
      <c r="FZ166" s="227"/>
      <c r="GA166" s="227"/>
      <c r="GB166" s="227"/>
      <c r="GC166" s="227"/>
      <c r="GD166" s="227"/>
      <c r="GE166" s="227"/>
      <c r="GF166" s="227"/>
      <c r="GG166" s="227"/>
      <c r="GH166" s="227"/>
      <c r="GI166" s="227"/>
      <c r="GJ166" s="227"/>
      <c r="GK166" s="227"/>
      <c r="GL166" s="227"/>
      <c r="GM166" s="227"/>
      <c r="GN166" s="227"/>
      <c r="GO166" s="227"/>
      <c r="GP166" s="227"/>
      <c r="GQ166" s="227"/>
      <c r="GR166" s="227"/>
      <c r="GS166" s="227"/>
      <c r="GT166" s="227"/>
      <c r="GU166" s="227"/>
      <c r="GV166" s="227"/>
      <c r="GW166" s="227"/>
      <c r="GX166" s="227"/>
      <c r="GY166" s="227"/>
      <c r="GZ166" s="227"/>
      <c r="HA166" s="227"/>
      <c r="HB166" s="227"/>
      <c r="HC166" s="227"/>
      <c r="HD166" s="227"/>
      <c r="HE166" s="227"/>
      <c r="HF166" s="227"/>
      <c r="HG166" s="227"/>
      <c r="HH166" s="227"/>
      <c r="HI166" s="227"/>
      <c r="HJ166" s="227"/>
      <c r="HK166" s="227"/>
      <c r="HL166" s="227"/>
      <c r="HM166" s="227"/>
      <c r="HN166" s="227"/>
      <c r="HO166" s="227"/>
      <c r="HP166" s="227"/>
      <c r="HQ166" s="227"/>
      <c r="HR166" s="227"/>
      <c r="HS166" s="227"/>
      <c r="HT166" s="227"/>
      <c r="HU166" s="227"/>
      <c r="HV166" s="227"/>
    </row>
    <row r="167" spans="3:230" ht="20.100000000000001" customHeight="1" x14ac:dyDescent="0.15">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27"/>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c r="HS167" s="227"/>
      <c r="HT167" s="227"/>
      <c r="HU167" s="227"/>
      <c r="HV167" s="227"/>
    </row>
    <row r="168" spans="3:230" ht="20.100000000000001" customHeight="1" x14ac:dyDescent="0.15">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7"/>
      <c r="CN168" s="227"/>
      <c r="CO168" s="227"/>
      <c r="CP168" s="227"/>
      <c r="CQ168" s="227"/>
      <c r="CR168" s="227"/>
      <c r="CS168" s="227"/>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c r="DQ168" s="227"/>
      <c r="DR168" s="227"/>
      <c r="DS168" s="227"/>
      <c r="DT168" s="227"/>
      <c r="DU168" s="227"/>
      <c r="DV168" s="227"/>
      <c r="DW168" s="227"/>
      <c r="DX168" s="227"/>
      <c r="DY168" s="227"/>
      <c r="DZ168" s="227"/>
      <c r="EA168" s="227"/>
      <c r="EB168" s="227"/>
      <c r="EC168" s="227"/>
      <c r="ED168" s="227"/>
      <c r="EE168" s="227"/>
      <c r="EF168" s="227"/>
      <c r="EG168" s="227"/>
      <c r="EH168" s="227"/>
      <c r="EI168" s="227"/>
      <c r="EJ168" s="227"/>
      <c r="EK168" s="227"/>
      <c r="EL168" s="227"/>
      <c r="EM168" s="227"/>
      <c r="EN168" s="227"/>
      <c r="EO168" s="227"/>
      <c r="EP168" s="227"/>
      <c r="EQ168" s="227"/>
      <c r="ER168" s="227"/>
      <c r="ES168" s="227"/>
      <c r="ET168" s="227"/>
      <c r="EU168" s="227"/>
      <c r="EV168" s="227"/>
      <c r="EW168" s="227"/>
      <c r="EX168" s="227"/>
      <c r="EY168" s="227"/>
      <c r="EZ168" s="227"/>
      <c r="FA168" s="227"/>
      <c r="FB168" s="227"/>
      <c r="FC168" s="227"/>
      <c r="FD168" s="227"/>
      <c r="FE168" s="227"/>
      <c r="FF168" s="227"/>
      <c r="FG168" s="227"/>
      <c r="FH168" s="227"/>
      <c r="FI168" s="227"/>
      <c r="FJ168" s="227"/>
      <c r="FK168" s="227"/>
      <c r="FL168" s="227"/>
      <c r="FM168" s="227"/>
      <c r="FN168" s="227"/>
      <c r="FO168" s="227"/>
      <c r="FP168" s="227"/>
      <c r="FQ168" s="227"/>
      <c r="FR168" s="227"/>
      <c r="FS168" s="227"/>
      <c r="FT168" s="227"/>
      <c r="FU168" s="227"/>
      <c r="FV168" s="227"/>
      <c r="FW168" s="227"/>
      <c r="FX168" s="227"/>
      <c r="FY168" s="227"/>
      <c r="FZ168" s="227"/>
      <c r="GA168" s="227"/>
      <c r="GB168" s="227"/>
      <c r="GC168" s="227"/>
      <c r="GD168" s="227"/>
      <c r="GE168" s="227"/>
      <c r="GF168" s="227"/>
      <c r="GG168" s="227"/>
      <c r="GH168" s="227"/>
      <c r="GI168" s="227"/>
      <c r="GJ168" s="227"/>
      <c r="GK168" s="227"/>
      <c r="GL168" s="227"/>
      <c r="GM168" s="227"/>
      <c r="GN168" s="227"/>
      <c r="GO168" s="227"/>
      <c r="GP168" s="227"/>
      <c r="GQ168" s="227"/>
      <c r="GR168" s="227"/>
      <c r="GS168" s="227"/>
      <c r="GT168" s="227"/>
      <c r="GU168" s="227"/>
      <c r="GV168" s="227"/>
      <c r="GW168" s="227"/>
      <c r="GX168" s="227"/>
      <c r="GY168" s="227"/>
      <c r="GZ168" s="227"/>
      <c r="HA168" s="227"/>
      <c r="HB168" s="227"/>
      <c r="HC168" s="227"/>
      <c r="HD168" s="227"/>
      <c r="HE168" s="227"/>
      <c r="HF168" s="227"/>
      <c r="HG168" s="227"/>
      <c r="HH168" s="227"/>
      <c r="HI168" s="227"/>
      <c r="HJ168" s="227"/>
      <c r="HK168" s="227"/>
      <c r="HL168" s="227"/>
      <c r="HM168" s="227"/>
      <c r="HN168" s="227"/>
      <c r="HO168" s="227"/>
      <c r="HP168" s="227"/>
      <c r="HQ168" s="227"/>
      <c r="HR168" s="227"/>
      <c r="HS168" s="227"/>
      <c r="HT168" s="227"/>
      <c r="HU168" s="227"/>
      <c r="HV168" s="227"/>
    </row>
    <row r="169" spans="3:230" ht="20.100000000000001" customHeight="1" x14ac:dyDescent="0.15">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7"/>
      <c r="CN169" s="227"/>
      <c r="CO169" s="227"/>
      <c r="CP169" s="227"/>
      <c r="CQ169" s="227"/>
      <c r="CR169" s="227"/>
      <c r="CS169" s="227"/>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c r="DQ169" s="227"/>
      <c r="DR169" s="227"/>
      <c r="DS169" s="227"/>
      <c r="DT169" s="227"/>
      <c r="DU169" s="227"/>
      <c r="DV169" s="227"/>
      <c r="DW169" s="227"/>
      <c r="DX169" s="227"/>
      <c r="DY169" s="227"/>
      <c r="DZ169" s="227"/>
      <c r="EA169" s="227"/>
      <c r="EB169" s="227"/>
      <c r="EC169" s="227"/>
      <c r="ED169" s="227"/>
      <c r="EE169" s="227"/>
      <c r="EF169" s="227"/>
      <c r="EG169" s="227"/>
      <c r="EH169" s="227"/>
      <c r="EI169" s="227"/>
      <c r="EJ169" s="227"/>
      <c r="EK169" s="227"/>
      <c r="EL169" s="227"/>
      <c r="EM169" s="227"/>
      <c r="EN169" s="227"/>
      <c r="EO169" s="227"/>
      <c r="EP169" s="227"/>
      <c r="EQ169" s="227"/>
      <c r="ER169" s="227"/>
      <c r="ES169" s="227"/>
      <c r="ET169" s="227"/>
      <c r="EU169" s="227"/>
      <c r="EV169" s="227"/>
      <c r="EW169" s="227"/>
      <c r="EX169" s="227"/>
      <c r="EY169" s="227"/>
      <c r="EZ169" s="227"/>
      <c r="FA169" s="227"/>
      <c r="FB169" s="227"/>
      <c r="FC169" s="227"/>
      <c r="FD169" s="227"/>
      <c r="FE169" s="227"/>
      <c r="FF169" s="227"/>
      <c r="FG169" s="227"/>
      <c r="FH169" s="227"/>
      <c r="FI169" s="227"/>
      <c r="FJ169" s="227"/>
      <c r="FK169" s="227"/>
      <c r="FL169" s="227"/>
      <c r="FM169" s="227"/>
      <c r="FN169" s="227"/>
      <c r="FO169" s="227"/>
      <c r="FP169" s="227"/>
      <c r="FQ169" s="227"/>
      <c r="FR169" s="227"/>
      <c r="FS169" s="227"/>
      <c r="FT169" s="227"/>
      <c r="FU169" s="227"/>
      <c r="FV169" s="227"/>
      <c r="FW169" s="227"/>
      <c r="FX169" s="227"/>
      <c r="FY169" s="227"/>
      <c r="FZ169" s="227"/>
      <c r="GA169" s="227"/>
      <c r="GB169" s="227"/>
      <c r="GC169" s="227"/>
      <c r="GD169" s="227"/>
      <c r="GE169" s="227"/>
      <c r="GF169" s="227"/>
      <c r="GG169" s="227"/>
      <c r="GH169" s="227"/>
      <c r="GI169" s="227"/>
      <c r="GJ169" s="227"/>
      <c r="GK169" s="227"/>
      <c r="GL169" s="227"/>
      <c r="GM169" s="227"/>
      <c r="GN169" s="227"/>
      <c r="GO169" s="227"/>
      <c r="GP169" s="227"/>
      <c r="GQ169" s="227"/>
      <c r="GR169" s="227"/>
      <c r="GS169" s="227"/>
      <c r="GT169" s="227"/>
      <c r="GU169" s="227"/>
      <c r="GV169" s="227"/>
      <c r="GW169" s="227"/>
      <c r="GX169" s="227"/>
      <c r="GY169" s="227"/>
      <c r="GZ169" s="227"/>
      <c r="HA169" s="227"/>
      <c r="HB169" s="227"/>
      <c r="HC169" s="227"/>
      <c r="HD169" s="227"/>
      <c r="HE169" s="227"/>
      <c r="HF169" s="227"/>
      <c r="HG169" s="227"/>
      <c r="HH169" s="227"/>
      <c r="HI169" s="227"/>
      <c r="HJ169" s="227"/>
      <c r="HK169" s="227"/>
      <c r="HL169" s="227"/>
      <c r="HM169" s="227"/>
      <c r="HN169" s="227"/>
      <c r="HO169" s="227"/>
      <c r="HP169" s="227"/>
      <c r="HQ169" s="227"/>
      <c r="HR169" s="227"/>
      <c r="HS169" s="227"/>
      <c r="HT169" s="227"/>
      <c r="HU169" s="227"/>
      <c r="HV169" s="227"/>
    </row>
    <row r="170" spans="3:230" ht="20.100000000000001" customHeight="1" x14ac:dyDescent="0.15">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7"/>
      <c r="CN170" s="227"/>
      <c r="CO170" s="227"/>
      <c r="CP170" s="227"/>
      <c r="CQ170" s="227"/>
      <c r="CR170" s="227"/>
      <c r="CS170" s="227"/>
      <c r="CT170" s="227"/>
      <c r="CU170" s="227"/>
      <c r="CV170" s="227"/>
      <c r="CW170" s="227"/>
      <c r="CX170" s="227"/>
      <c r="CY170" s="227"/>
      <c r="CZ170" s="227"/>
      <c r="DA170" s="227"/>
      <c r="DB170" s="227"/>
      <c r="DC170" s="227"/>
      <c r="DD170" s="227"/>
      <c r="DE170" s="227"/>
      <c r="DF170" s="227"/>
      <c r="DG170" s="227"/>
      <c r="DH170" s="227"/>
      <c r="DI170" s="227"/>
      <c r="DJ170" s="227"/>
      <c r="DK170" s="227"/>
      <c r="DL170" s="227"/>
      <c r="DM170" s="227"/>
      <c r="DN170" s="227"/>
      <c r="DO170" s="227"/>
      <c r="DP170" s="227"/>
      <c r="DQ170" s="227"/>
      <c r="DR170" s="227"/>
      <c r="DS170" s="227"/>
      <c r="DT170" s="227"/>
      <c r="DU170" s="227"/>
      <c r="DV170" s="227"/>
      <c r="DW170" s="227"/>
      <c r="DX170" s="227"/>
      <c r="DY170" s="227"/>
      <c r="DZ170" s="227"/>
      <c r="EA170" s="227"/>
      <c r="EB170" s="227"/>
      <c r="EC170" s="227"/>
      <c r="ED170" s="227"/>
      <c r="EE170" s="227"/>
      <c r="EF170" s="227"/>
      <c r="EG170" s="227"/>
      <c r="EH170" s="227"/>
      <c r="EI170" s="227"/>
      <c r="EJ170" s="227"/>
      <c r="EK170" s="227"/>
      <c r="EL170" s="227"/>
      <c r="EM170" s="227"/>
      <c r="EN170" s="227"/>
      <c r="EO170" s="227"/>
      <c r="EP170" s="227"/>
      <c r="EQ170" s="227"/>
      <c r="ER170" s="227"/>
      <c r="ES170" s="227"/>
      <c r="ET170" s="227"/>
      <c r="EU170" s="227"/>
      <c r="EV170" s="227"/>
      <c r="EW170" s="227"/>
      <c r="EX170" s="227"/>
      <c r="EY170" s="227"/>
      <c r="EZ170" s="227"/>
      <c r="FA170" s="227"/>
      <c r="FB170" s="227"/>
      <c r="FC170" s="227"/>
      <c r="FD170" s="227"/>
      <c r="FE170" s="227"/>
      <c r="FF170" s="227"/>
      <c r="FG170" s="227"/>
      <c r="FH170" s="227"/>
      <c r="FI170" s="227"/>
      <c r="FJ170" s="227"/>
      <c r="FK170" s="227"/>
      <c r="FL170" s="227"/>
      <c r="FM170" s="227"/>
      <c r="FN170" s="227"/>
      <c r="FO170" s="227"/>
      <c r="FP170" s="227"/>
      <c r="FQ170" s="227"/>
      <c r="FR170" s="227"/>
      <c r="FS170" s="227"/>
      <c r="FT170" s="227"/>
      <c r="FU170" s="227"/>
      <c r="FV170" s="227"/>
      <c r="FW170" s="227"/>
      <c r="FX170" s="227"/>
      <c r="FY170" s="227"/>
      <c r="FZ170" s="227"/>
      <c r="GA170" s="227"/>
      <c r="GB170" s="227"/>
      <c r="GC170" s="227"/>
      <c r="GD170" s="227"/>
      <c r="GE170" s="227"/>
      <c r="GF170" s="227"/>
      <c r="GG170" s="227"/>
      <c r="GH170" s="227"/>
      <c r="GI170" s="227"/>
      <c r="GJ170" s="227"/>
      <c r="GK170" s="227"/>
      <c r="GL170" s="227"/>
      <c r="GM170" s="227"/>
      <c r="GN170" s="227"/>
      <c r="GO170" s="227"/>
      <c r="GP170" s="227"/>
      <c r="GQ170" s="227"/>
      <c r="GR170" s="227"/>
      <c r="GS170" s="227"/>
      <c r="GT170" s="227"/>
      <c r="GU170" s="227"/>
      <c r="GV170" s="227"/>
      <c r="GW170" s="227"/>
      <c r="GX170" s="227"/>
      <c r="GY170" s="227"/>
      <c r="GZ170" s="227"/>
      <c r="HA170" s="227"/>
      <c r="HB170" s="227"/>
      <c r="HC170" s="227"/>
      <c r="HD170" s="227"/>
      <c r="HE170" s="227"/>
      <c r="HF170" s="227"/>
      <c r="HG170" s="227"/>
      <c r="HH170" s="227"/>
      <c r="HI170" s="227"/>
      <c r="HJ170" s="227"/>
      <c r="HK170" s="227"/>
      <c r="HL170" s="227"/>
      <c r="HM170" s="227"/>
      <c r="HN170" s="227"/>
      <c r="HO170" s="227"/>
      <c r="HP170" s="227"/>
      <c r="HQ170" s="227"/>
      <c r="HR170" s="227"/>
      <c r="HS170" s="227"/>
      <c r="HT170" s="227"/>
      <c r="HU170" s="227"/>
      <c r="HV170" s="227"/>
    </row>
    <row r="171" spans="3:230" ht="20.100000000000001" customHeight="1" x14ac:dyDescent="0.15">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7"/>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c r="DQ171" s="227"/>
      <c r="DR171" s="227"/>
      <c r="DS171" s="227"/>
      <c r="DT171" s="227"/>
      <c r="DU171" s="227"/>
      <c r="DV171" s="227"/>
      <c r="DW171" s="227"/>
      <c r="DX171" s="227"/>
      <c r="DY171" s="227"/>
      <c r="DZ171" s="227"/>
      <c r="EA171" s="227"/>
      <c r="EB171" s="227"/>
      <c r="EC171" s="227"/>
      <c r="ED171" s="227"/>
      <c r="EE171" s="227"/>
      <c r="EF171" s="227"/>
      <c r="EG171" s="227"/>
      <c r="EH171" s="227"/>
      <c r="EI171" s="227"/>
      <c r="EJ171" s="227"/>
      <c r="EK171" s="227"/>
      <c r="EL171" s="227"/>
      <c r="EM171" s="227"/>
      <c r="EN171" s="227"/>
      <c r="EO171" s="227"/>
      <c r="EP171" s="227"/>
      <c r="EQ171" s="227"/>
      <c r="ER171" s="227"/>
      <c r="ES171" s="227"/>
      <c r="ET171" s="227"/>
      <c r="EU171" s="227"/>
      <c r="EV171" s="227"/>
      <c r="EW171" s="227"/>
      <c r="EX171" s="227"/>
      <c r="EY171" s="227"/>
      <c r="EZ171" s="227"/>
      <c r="FA171" s="227"/>
      <c r="FB171" s="227"/>
      <c r="FC171" s="227"/>
      <c r="FD171" s="227"/>
      <c r="FE171" s="227"/>
      <c r="FF171" s="227"/>
      <c r="FG171" s="227"/>
      <c r="FH171" s="227"/>
      <c r="FI171" s="227"/>
      <c r="FJ171" s="227"/>
      <c r="FK171" s="227"/>
      <c r="FL171" s="227"/>
      <c r="FM171" s="227"/>
      <c r="FN171" s="227"/>
      <c r="FO171" s="227"/>
      <c r="FP171" s="227"/>
      <c r="FQ171" s="227"/>
      <c r="FR171" s="227"/>
      <c r="FS171" s="227"/>
      <c r="FT171" s="227"/>
      <c r="FU171" s="227"/>
      <c r="FV171" s="227"/>
      <c r="FW171" s="227"/>
      <c r="FX171" s="227"/>
      <c r="FY171" s="227"/>
      <c r="FZ171" s="227"/>
      <c r="GA171" s="227"/>
      <c r="GB171" s="227"/>
      <c r="GC171" s="227"/>
      <c r="GD171" s="227"/>
      <c r="GE171" s="227"/>
      <c r="GF171" s="227"/>
      <c r="GG171" s="227"/>
      <c r="GH171" s="227"/>
      <c r="GI171" s="227"/>
      <c r="GJ171" s="227"/>
      <c r="GK171" s="227"/>
      <c r="GL171" s="227"/>
      <c r="GM171" s="227"/>
      <c r="GN171" s="227"/>
      <c r="GO171" s="227"/>
      <c r="GP171" s="227"/>
      <c r="GQ171" s="227"/>
      <c r="GR171" s="227"/>
      <c r="GS171" s="227"/>
      <c r="GT171" s="227"/>
      <c r="GU171" s="227"/>
      <c r="GV171" s="227"/>
      <c r="GW171" s="227"/>
      <c r="GX171" s="227"/>
      <c r="GY171" s="227"/>
      <c r="GZ171" s="227"/>
      <c r="HA171" s="227"/>
      <c r="HB171" s="227"/>
      <c r="HC171" s="227"/>
      <c r="HD171" s="227"/>
      <c r="HE171" s="227"/>
      <c r="HF171" s="227"/>
      <c r="HG171" s="227"/>
      <c r="HH171" s="227"/>
      <c r="HI171" s="227"/>
      <c r="HJ171" s="227"/>
      <c r="HK171" s="227"/>
      <c r="HL171" s="227"/>
      <c r="HM171" s="227"/>
      <c r="HN171" s="227"/>
      <c r="HO171" s="227"/>
      <c r="HP171" s="227"/>
      <c r="HQ171" s="227"/>
      <c r="HR171" s="227"/>
      <c r="HS171" s="227"/>
      <c r="HT171" s="227"/>
      <c r="HU171" s="227"/>
      <c r="HV171" s="227"/>
    </row>
    <row r="172" spans="3:230" ht="20.100000000000001" customHeight="1" x14ac:dyDescent="0.15">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7"/>
      <c r="CN172" s="227"/>
      <c r="CO172" s="227"/>
      <c r="CP172" s="227"/>
      <c r="CQ172" s="227"/>
      <c r="CR172" s="227"/>
      <c r="CS172" s="227"/>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c r="DQ172" s="227"/>
      <c r="DR172" s="227"/>
      <c r="DS172" s="227"/>
      <c r="DT172" s="227"/>
      <c r="DU172" s="227"/>
      <c r="DV172" s="227"/>
      <c r="DW172" s="227"/>
      <c r="DX172" s="227"/>
      <c r="DY172" s="227"/>
      <c r="DZ172" s="227"/>
      <c r="EA172" s="227"/>
      <c r="EB172" s="227"/>
      <c r="EC172" s="227"/>
      <c r="ED172" s="227"/>
      <c r="EE172" s="227"/>
      <c r="EF172" s="227"/>
      <c r="EG172" s="227"/>
      <c r="EH172" s="227"/>
      <c r="EI172" s="227"/>
      <c r="EJ172" s="227"/>
      <c r="EK172" s="227"/>
      <c r="EL172" s="227"/>
      <c r="EM172" s="227"/>
      <c r="EN172" s="227"/>
      <c r="EO172" s="227"/>
      <c r="EP172" s="227"/>
      <c r="EQ172" s="227"/>
      <c r="ER172" s="227"/>
      <c r="ES172" s="227"/>
      <c r="ET172" s="227"/>
      <c r="EU172" s="227"/>
      <c r="EV172" s="227"/>
      <c r="EW172" s="227"/>
      <c r="EX172" s="227"/>
      <c r="EY172" s="227"/>
      <c r="EZ172" s="227"/>
      <c r="FA172" s="227"/>
      <c r="FB172" s="227"/>
      <c r="FC172" s="227"/>
      <c r="FD172" s="227"/>
      <c r="FE172" s="227"/>
      <c r="FF172" s="227"/>
      <c r="FG172" s="227"/>
      <c r="FH172" s="227"/>
      <c r="FI172" s="227"/>
      <c r="FJ172" s="227"/>
      <c r="FK172" s="227"/>
      <c r="FL172" s="227"/>
      <c r="FM172" s="227"/>
      <c r="FN172" s="227"/>
      <c r="FO172" s="227"/>
      <c r="FP172" s="227"/>
      <c r="FQ172" s="227"/>
      <c r="FR172" s="227"/>
      <c r="FS172" s="227"/>
      <c r="FT172" s="227"/>
      <c r="FU172" s="227"/>
      <c r="FV172" s="227"/>
      <c r="FW172" s="227"/>
      <c r="FX172" s="227"/>
      <c r="FY172" s="227"/>
      <c r="FZ172" s="227"/>
      <c r="GA172" s="227"/>
      <c r="GB172" s="227"/>
      <c r="GC172" s="227"/>
      <c r="GD172" s="227"/>
      <c r="GE172" s="227"/>
      <c r="GF172" s="227"/>
      <c r="GG172" s="227"/>
      <c r="GH172" s="227"/>
      <c r="GI172" s="227"/>
      <c r="GJ172" s="227"/>
      <c r="GK172" s="227"/>
      <c r="GL172" s="227"/>
      <c r="GM172" s="227"/>
      <c r="GN172" s="227"/>
      <c r="GO172" s="227"/>
      <c r="GP172" s="227"/>
      <c r="GQ172" s="227"/>
      <c r="GR172" s="227"/>
      <c r="GS172" s="227"/>
      <c r="GT172" s="227"/>
      <c r="GU172" s="227"/>
      <c r="GV172" s="227"/>
      <c r="GW172" s="227"/>
      <c r="GX172" s="227"/>
      <c r="GY172" s="227"/>
      <c r="GZ172" s="227"/>
      <c r="HA172" s="227"/>
      <c r="HB172" s="227"/>
      <c r="HC172" s="227"/>
      <c r="HD172" s="227"/>
      <c r="HE172" s="227"/>
      <c r="HF172" s="227"/>
      <c r="HG172" s="227"/>
      <c r="HH172" s="227"/>
      <c r="HI172" s="227"/>
      <c r="HJ172" s="227"/>
      <c r="HK172" s="227"/>
      <c r="HL172" s="227"/>
      <c r="HM172" s="227"/>
      <c r="HN172" s="227"/>
      <c r="HO172" s="227"/>
      <c r="HP172" s="227"/>
      <c r="HQ172" s="227"/>
      <c r="HR172" s="227"/>
      <c r="HS172" s="227"/>
      <c r="HT172" s="227"/>
      <c r="HU172" s="227"/>
      <c r="HV172" s="227"/>
    </row>
    <row r="173" spans="3:230" ht="20.100000000000001" customHeight="1" x14ac:dyDescent="0.15">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c r="DQ173" s="227"/>
      <c r="DR173" s="227"/>
      <c r="DS173" s="227"/>
      <c r="DT173" s="227"/>
      <c r="DU173" s="227"/>
      <c r="DV173" s="227"/>
      <c r="DW173" s="227"/>
      <c r="DX173" s="227"/>
      <c r="DY173" s="227"/>
      <c r="DZ173" s="227"/>
      <c r="EA173" s="227"/>
      <c r="EB173" s="227"/>
      <c r="EC173" s="227"/>
      <c r="ED173" s="227"/>
      <c r="EE173" s="227"/>
      <c r="EF173" s="227"/>
      <c r="EG173" s="227"/>
      <c r="EH173" s="227"/>
      <c r="EI173" s="227"/>
      <c r="EJ173" s="227"/>
      <c r="EK173" s="227"/>
      <c r="EL173" s="227"/>
      <c r="EM173" s="227"/>
      <c r="EN173" s="227"/>
      <c r="EO173" s="227"/>
      <c r="EP173" s="227"/>
      <c r="EQ173" s="227"/>
      <c r="ER173" s="227"/>
      <c r="ES173" s="227"/>
      <c r="ET173" s="227"/>
      <c r="EU173" s="227"/>
      <c r="EV173" s="227"/>
      <c r="EW173" s="227"/>
      <c r="EX173" s="227"/>
      <c r="EY173" s="227"/>
      <c r="EZ173" s="227"/>
      <c r="FA173" s="227"/>
      <c r="FB173" s="227"/>
      <c r="FC173" s="227"/>
      <c r="FD173" s="227"/>
      <c r="FE173" s="227"/>
      <c r="FF173" s="227"/>
      <c r="FG173" s="227"/>
      <c r="FH173" s="227"/>
      <c r="FI173" s="227"/>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W173" s="227"/>
      <c r="GX173" s="227"/>
      <c r="GY173" s="227"/>
      <c r="GZ173" s="227"/>
      <c r="HA173" s="227"/>
      <c r="HB173" s="227"/>
      <c r="HC173" s="227"/>
      <c r="HD173" s="227"/>
      <c r="HE173" s="227"/>
      <c r="HF173" s="227"/>
      <c r="HG173" s="227"/>
      <c r="HH173" s="227"/>
      <c r="HI173" s="227"/>
      <c r="HJ173" s="227"/>
      <c r="HK173" s="227"/>
      <c r="HL173" s="227"/>
      <c r="HM173" s="227"/>
      <c r="HN173" s="227"/>
      <c r="HO173" s="227"/>
      <c r="HP173" s="227"/>
      <c r="HQ173" s="227"/>
      <c r="HR173" s="227"/>
      <c r="HS173" s="227"/>
      <c r="HT173" s="227"/>
      <c r="HU173" s="227"/>
      <c r="HV173" s="227"/>
    </row>
    <row r="174" spans="3:230" ht="20.100000000000001" customHeight="1" x14ac:dyDescent="0.15">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7"/>
      <c r="CN174" s="227"/>
      <c r="CO174" s="227"/>
      <c r="CP174" s="227"/>
      <c r="CQ174" s="227"/>
      <c r="CR174" s="227"/>
      <c r="CS174" s="227"/>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c r="DQ174" s="227"/>
      <c r="DR174" s="227"/>
      <c r="DS174" s="227"/>
      <c r="DT174" s="227"/>
      <c r="DU174" s="227"/>
      <c r="DV174" s="227"/>
      <c r="DW174" s="227"/>
      <c r="DX174" s="227"/>
      <c r="DY174" s="227"/>
      <c r="DZ174" s="227"/>
      <c r="EA174" s="227"/>
      <c r="EB174" s="227"/>
      <c r="EC174" s="227"/>
      <c r="ED174" s="227"/>
      <c r="EE174" s="227"/>
      <c r="EF174" s="227"/>
      <c r="EG174" s="227"/>
      <c r="EH174" s="227"/>
      <c r="EI174" s="227"/>
      <c r="EJ174" s="227"/>
      <c r="EK174" s="227"/>
      <c r="EL174" s="227"/>
      <c r="EM174" s="227"/>
      <c r="EN174" s="227"/>
      <c r="EO174" s="227"/>
      <c r="EP174" s="227"/>
      <c r="EQ174" s="227"/>
      <c r="ER174" s="227"/>
      <c r="ES174" s="227"/>
      <c r="ET174" s="227"/>
      <c r="EU174" s="227"/>
      <c r="EV174" s="227"/>
      <c r="EW174" s="227"/>
      <c r="EX174" s="227"/>
      <c r="EY174" s="227"/>
      <c r="EZ174" s="227"/>
      <c r="FA174" s="227"/>
      <c r="FB174" s="227"/>
      <c r="FC174" s="227"/>
      <c r="FD174" s="227"/>
      <c r="FE174" s="227"/>
      <c r="FF174" s="227"/>
      <c r="FG174" s="227"/>
      <c r="FH174" s="227"/>
      <c r="FI174" s="227"/>
      <c r="FJ174" s="227"/>
      <c r="FK174" s="227"/>
      <c r="FL174" s="227"/>
      <c r="FM174" s="227"/>
      <c r="FN174" s="227"/>
      <c r="FO174" s="227"/>
      <c r="FP174" s="227"/>
      <c r="FQ174" s="227"/>
      <c r="FR174" s="227"/>
      <c r="FS174" s="227"/>
      <c r="FT174" s="227"/>
      <c r="FU174" s="227"/>
      <c r="FV174" s="227"/>
      <c r="FW174" s="227"/>
      <c r="FX174" s="227"/>
      <c r="FY174" s="227"/>
      <c r="FZ174" s="227"/>
      <c r="GA174" s="227"/>
      <c r="GB174" s="227"/>
      <c r="GC174" s="227"/>
      <c r="GD174" s="227"/>
      <c r="GE174" s="227"/>
      <c r="GF174" s="227"/>
      <c r="GG174" s="227"/>
      <c r="GH174" s="227"/>
      <c r="GI174" s="227"/>
      <c r="GJ174" s="227"/>
      <c r="GK174" s="227"/>
      <c r="GL174" s="227"/>
      <c r="GM174" s="227"/>
      <c r="GN174" s="227"/>
      <c r="GO174" s="227"/>
      <c r="GP174" s="227"/>
      <c r="GQ174" s="227"/>
      <c r="GR174" s="227"/>
      <c r="GS174" s="227"/>
      <c r="GT174" s="227"/>
      <c r="GU174" s="227"/>
      <c r="GV174" s="227"/>
      <c r="GW174" s="227"/>
      <c r="GX174" s="227"/>
      <c r="GY174" s="227"/>
      <c r="GZ174" s="227"/>
      <c r="HA174" s="227"/>
      <c r="HB174" s="227"/>
      <c r="HC174" s="227"/>
      <c r="HD174" s="227"/>
      <c r="HE174" s="227"/>
      <c r="HF174" s="227"/>
      <c r="HG174" s="227"/>
      <c r="HH174" s="227"/>
      <c r="HI174" s="227"/>
      <c r="HJ174" s="227"/>
      <c r="HK174" s="227"/>
      <c r="HL174" s="227"/>
      <c r="HM174" s="227"/>
      <c r="HN174" s="227"/>
      <c r="HO174" s="227"/>
      <c r="HP174" s="227"/>
      <c r="HQ174" s="227"/>
      <c r="HR174" s="227"/>
      <c r="HS174" s="227"/>
      <c r="HT174" s="227"/>
      <c r="HU174" s="227"/>
      <c r="HV174" s="227"/>
    </row>
    <row r="175" spans="3:230" ht="20.100000000000001" customHeight="1" x14ac:dyDescent="0.15">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7"/>
      <c r="CN175" s="227"/>
      <c r="CO175" s="227"/>
      <c r="CP175" s="227"/>
      <c r="CQ175" s="227"/>
      <c r="CR175" s="227"/>
      <c r="CS175" s="227"/>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c r="DQ175" s="227"/>
      <c r="DR175" s="227"/>
      <c r="DS175" s="227"/>
      <c r="DT175" s="227"/>
      <c r="DU175" s="227"/>
      <c r="DV175" s="227"/>
      <c r="DW175" s="227"/>
      <c r="DX175" s="227"/>
      <c r="DY175" s="227"/>
      <c r="DZ175" s="227"/>
      <c r="EA175" s="227"/>
      <c r="EB175" s="227"/>
      <c r="EC175" s="227"/>
      <c r="ED175" s="227"/>
      <c r="EE175" s="227"/>
      <c r="EF175" s="227"/>
      <c r="EG175" s="227"/>
      <c r="EH175" s="227"/>
      <c r="EI175" s="227"/>
      <c r="EJ175" s="227"/>
      <c r="EK175" s="227"/>
      <c r="EL175" s="227"/>
      <c r="EM175" s="227"/>
      <c r="EN175" s="227"/>
      <c r="EO175" s="227"/>
      <c r="EP175" s="227"/>
      <c r="EQ175" s="227"/>
      <c r="ER175" s="227"/>
      <c r="ES175" s="227"/>
      <c r="ET175" s="227"/>
      <c r="EU175" s="227"/>
      <c r="EV175" s="227"/>
      <c r="EW175" s="227"/>
      <c r="EX175" s="227"/>
      <c r="EY175" s="227"/>
      <c r="EZ175" s="227"/>
      <c r="FA175" s="227"/>
      <c r="FB175" s="227"/>
      <c r="FC175" s="227"/>
      <c r="FD175" s="227"/>
      <c r="FE175" s="227"/>
      <c r="FF175" s="227"/>
      <c r="FG175" s="227"/>
      <c r="FH175" s="227"/>
      <c r="FI175" s="227"/>
      <c r="FJ175" s="227"/>
      <c r="FK175" s="227"/>
      <c r="FL175" s="227"/>
      <c r="FM175" s="227"/>
      <c r="FN175" s="227"/>
      <c r="FO175" s="227"/>
      <c r="FP175" s="227"/>
      <c r="FQ175" s="227"/>
      <c r="FR175" s="227"/>
      <c r="FS175" s="227"/>
      <c r="FT175" s="227"/>
      <c r="FU175" s="227"/>
      <c r="FV175" s="227"/>
      <c r="FW175" s="227"/>
      <c r="FX175" s="227"/>
      <c r="FY175" s="227"/>
      <c r="FZ175" s="227"/>
      <c r="GA175" s="227"/>
      <c r="GB175" s="227"/>
      <c r="GC175" s="227"/>
      <c r="GD175" s="227"/>
      <c r="GE175" s="227"/>
      <c r="GF175" s="227"/>
      <c r="GG175" s="227"/>
      <c r="GH175" s="227"/>
      <c r="GI175" s="227"/>
      <c r="GJ175" s="227"/>
      <c r="GK175" s="227"/>
      <c r="GL175" s="227"/>
      <c r="GM175" s="227"/>
      <c r="GN175" s="227"/>
      <c r="GO175" s="227"/>
      <c r="GP175" s="227"/>
      <c r="GQ175" s="227"/>
      <c r="GR175" s="227"/>
      <c r="GS175" s="227"/>
      <c r="GT175" s="227"/>
      <c r="GU175" s="227"/>
      <c r="GV175" s="227"/>
      <c r="GW175" s="227"/>
      <c r="GX175" s="227"/>
      <c r="GY175" s="227"/>
      <c r="GZ175" s="227"/>
      <c r="HA175" s="227"/>
      <c r="HB175" s="227"/>
      <c r="HC175" s="227"/>
      <c r="HD175" s="227"/>
      <c r="HE175" s="227"/>
      <c r="HF175" s="227"/>
      <c r="HG175" s="227"/>
      <c r="HH175" s="227"/>
      <c r="HI175" s="227"/>
      <c r="HJ175" s="227"/>
      <c r="HK175" s="227"/>
      <c r="HL175" s="227"/>
      <c r="HM175" s="227"/>
      <c r="HN175" s="227"/>
      <c r="HO175" s="227"/>
      <c r="HP175" s="227"/>
      <c r="HQ175" s="227"/>
      <c r="HR175" s="227"/>
      <c r="HS175" s="227"/>
      <c r="HT175" s="227"/>
      <c r="HU175" s="227"/>
      <c r="HV175" s="227"/>
    </row>
    <row r="176" spans="3:230" ht="20.100000000000001" customHeight="1" x14ac:dyDescent="0.15">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7"/>
      <c r="CN176" s="227"/>
      <c r="CO176" s="227"/>
      <c r="CP176" s="227"/>
      <c r="CQ176" s="227"/>
      <c r="CR176" s="227"/>
      <c r="CS176" s="227"/>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c r="DQ176" s="227"/>
      <c r="DR176" s="227"/>
      <c r="DS176" s="227"/>
      <c r="DT176" s="227"/>
      <c r="DU176" s="227"/>
      <c r="DV176" s="227"/>
      <c r="DW176" s="227"/>
      <c r="DX176" s="227"/>
      <c r="DY176" s="227"/>
      <c r="DZ176" s="227"/>
      <c r="EA176" s="227"/>
      <c r="EB176" s="227"/>
      <c r="EC176" s="227"/>
      <c r="ED176" s="227"/>
      <c r="EE176" s="227"/>
      <c r="EF176" s="227"/>
      <c r="EG176" s="227"/>
      <c r="EH176" s="227"/>
      <c r="EI176" s="227"/>
      <c r="EJ176" s="227"/>
      <c r="EK176" s="227"/>
      <c r="EL176" s="227"/>
      <c r="EM176" s="227"/>
      <c r="EN176" s="227"/>
      <c r="EO176" s="227"/>
      <c r="EP176" s="227"/>
      <c r="EQ176" s="227"/>
      <c r="ER176" s="227"/>
      <c r="ES176" s="227"/>
      <c r="ET176" s="227"/>
      <c r="EU176" s="227"/>
      <c r="EV176" s="227"/>
      <c r="EW176" s="227"/>
      <c r="EX176" s="227"/>
      <c r="EY176" s="227"/>
      <c r="EZ176" s="227"/>
      <c r="FA176" s="227"/>
      <c r="FB176" s="227"/>
      <c r="FC176" s="227"/>
      <c r="FD176" s="227"/>
      <c r="FE176" s="227"/>
      <c r="FF176" s="227"/>
      <c r="FG176" s="227"/>
      <c r="FH176" s="227"/>
      <c r="FI176" s="227"/>
      <c r="FJ176" s="227"/>
      <c r="FK176" s="227"/>
      <c r="FL176" s="227"/>
      <c r="FM176" s="227"/>
      <c r="FN176" s="227"/>
      <c r="FO176" s="227"/>
      <c r="FP176" s="227"/>
      <c r="FQ176" s="227"/>
      <c r="FR176" s="227"/>
      <c r="FS176" s="227"/>
      <c r="FT176" s="227"/>
      <c r="FU176" s="227"/>
      <c r="FV176" s="227"/>
      <c r="FW176" s="227"/>
      <c r="FX176" s="227"/>
      <c r="FY176" s="227"/>
      <c r="FZ176" s="227"/>
      <c r="GA176" s="227"/>
      <c r="GB176" s="227"/>
      <c r="GC176" s="227"/>
      <c r="GD176" s="227"/>
      <c r="GE176" s="227"/>
      <c r="GF176" s="227"/>
      <c r="GG176" s="227"/>
      <c r="GH176" s="227"/>
      <c r="GI176" s="227"/>
      <c r="GJ176" s="227"/>
      <c r="GK176" s="227"/>
      <c r="GL176" s="227"/>
      <c r="GM176" s="227"/>
      <c r="GN176" s="227"/>
      <c r="GO176" s="227"/>
      <c r="GP176" s="227"/>
      <c r="GQ176" s="227"/>
      <c r="GR176" s="227"/>
      <c r="GS176" s="227"/>
      <c r="GT176" s="227"/>
      <c r="GU176" s="227"/>
      <c r="GV176" s="227"/>
      <c r="GW176" s="227"/>
      <c r="GX176" s="227"/>
      <c r="GY176" s="227"/>
      <c r="GZ176" s="227"/>
      <c r="HA176" s="227"/>
      <c r="HB176" s="227"/>
      <c r="HC176" s="227"/>
      <c r="HD176" s="227"/>
      <c r="HE176" s="227"/>
      <c r="HF176" s="227"/>
      <c r="HG176" s="227"/>
      <c r="HH176" s="227"/>
      <c r="HI176" s="227"/>
      <c r="HJ176" s="227"/>
      <c r="HK176" s="227"/>
      <c r="HL176" s="227"/>
      <c r="HM176" s="227"/>
      <c r="HN176" s="227"/>
      <c r="HO176" s="227"/>
      <c r="HP176" s="227"/>
      <c r="HQ176" s="227"/>
      <c r="HR176" s="227"/>
      <c r="HS176" s="227"/>
      <c r="HT176" s="227"/>
      <c r="HU176" s="227"/>
      <c r="HV176" s="227"/>
    </row>
    <row r="177" spans="3:230" ht="20.100000000000001" customHeight="1" x14ac:dyDescent="0.15">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7"/>
      <c r="CN177" s="227"/>
      <c r="CO177" s="227"/>
      <c r="CP177" s="227"/>
      <c r="CQ177" s="227"/>
      <c r="CR177" s="227"/>
      <c r="CS177" s="227"/>
      <c r="CT177" s="227"/>
      <c r="CU177" s="227"/>
      <c r="CV177" s="227"/>
      <c r="CW177" s="227"/>
      <c r="CX177" s="227"/>
      <c r="CY177" s="227"/>
      <c r="CZ177" s="227"/>
      <c r="DA177" s="227"/>
      <c r="DB177" s="227"/>
      <c r="DC177" s="227"/>
      <c r="DD177" s="227"/>
      <c r="DE177" s="227"/>
      <c r="DF177" s="227"/>
      <c r="DG177" s="227"/>
      <c r="DH177" s="227"/>
      <c r="DI177" s="227"/>
      <c r="DJ177" s="227"/>
      <c r="DK177" s="227"/>
      <c r="DL177" s="227"/>
      <c r="DM177" s="227"/>
      <c r="DN177" s="227"/>
      <c r="DO177" s="227"/>
      <c r="DP177" s="227"/>
      <c r="DQ177" s="227"/>
      <c r="DR177" s="227"/>
      <c r="DS177" s="227"/>
      <c r="DT177" s="227"/>
      <c r="DU177" s="227"/>
      <c r="DV177" s="227"/>
      <c r="DW177" s="227"/>
      <c r="DX177" s="227"/>
      <c r="DY177" s="227"/>
      <c r="DZ177" s="227"/>
      <c r="EA177" s="227"/>
      <c r="EB177" s="227"/>
      <c r="EC177" s="227"/>
      <c r="ED177" s="227"/>
      <c r="EE177" s="227"/>
      <c r="EF177" s="227"/>
      <c r="EG177" s="227"/>
      <c r="EH177" s="227"/>
      <c r="EI177" s="227"/>
      <c r="EJ177" s="227"/>
      <c r="EK177" s="227"/>
      <c r="EL177" s="227"/>
      <c r="EM177" s="227"/>
      <c r="EN177" s="227"/>
      <c r="EO177" s="227"/>
      <c r="EP177" s="227"/>
      <c r="EQ177" s="227"/>
      <c r="ER177" s="227"/>
      <c r="ES177" s="227"/>
      <c r="ET177" s="227"/>
      <c r="EU177" s="227"/>
      <c r="EV177" s="227"/>
      <c r="EW177" s="227"/>
      <c r="EX177" s="227"/>
      <c r="EY177" s="227"/>
      <c r="EZ177" s="227"/>
      <c r="FA177" s="227"/>
      <c r="FB177" s="227"/>
      <c r="FC177" s="227"/>
      <c r="FD177" s="227"/>
      <c r="FE177" s="227"/>
      <c r="FF177" s="227"/>
      <c r="FG177" s="227"/>
      <c r="FH177" s="227"/>
      <c r="FI177" s="227"/>
      <c r="FJ177" s="227"/>
      <c r="FK177" s="227"/>
      <c r="FL177" s="227"/>
      <c r="FM177" s="227"/>
      <c r="FN177" s="227"/>
      <c r="FO177" s="227"/>
      <c r="FP177" s="227"/>
      <c r="FQ177" s="227"/>
      <c r="FR177" s="227"/>
      <c r="FS177" s="227"/>
      <c r="FT177" s="227"/>
      <c r="FU177" s="227"/>
      <c r="FV177" s="227"/>
      <c r="FW177" s="227"/>
      <c r="FX177" s="227"/>
      <c r="FY177" s="227"/>
      <c r="FZ177" s="227"/>
      <c r="GA177" s="227"/>
      <c r="GB177" s="227"/>
      <c r="GC177" s="227"/>
      <c r="GD177" s="227"/>
      <c r="GE177" s="227"/>
      <c r="GF177" s="227"/>
      <c r="GG177" s="227"/>
      <c r="GH177" s="227"/>
      <c r="GI177" s="227"/>
      <c r="GJ177" s="227"/>
      <c r="GK177" s="227"/>
      <c r="GL177" s="227"/>
      <c r="GM177" s="227"/>
      <c r="GN177" s="227"/>
      <c r="GO177" s="227"/>
      <c r="GP177" s="227"/>
      <c r="GQ177" s="227"/>
      <c r="GR177" s="227"/>
      <c r="GS177" s="227"/>
      <c r="GT177" s="227"/>
      <c r="GU177" s="227"/>
      <c r="GV177" s="227"/>
      <c r="GW177" s="227"/>
      <c r="GX177" s="227"/>
      <c r="GY177" s="227"/>
      <c r="GZ177" s="227"/>
      <c r="HA177" s="227"/>
      <c r="HB177" s="227"/>
      <c r="HC177" s="227"/>
      <c r="HD177" s="227"/>
      <c r="HE177" s="227"/>
      <c r="HF177" s="227"/>
      <c r="HG177" s="227"/>
      <c r="HH177" s="227"/>
      <c r="HI177" s="227"/>
      <c r="HJ177" s="227"/>
      <c r="HK177" s="227"/>
      <c r="HL177" s="227"/>
      <c r="HM177" s="227"/>
      <c r="HN177" s="227"/>
      <c r="HO177" s="227"/>
      <c r="HP177" s="227"/>
      <c r="HQ177" s="227"/>
      <c r="HR177" s="227"/>
      <c r="HS177" s="227"/>
      <c r="HT177" s="227"/>
      <c r="HU177" s="227"/>
      <c r="HV177" s="227"/>
    </row>
    <row r="178" spans="3:230" ht="20.100000000000001" customHeight="1" x14ac:dyDescent="0.15">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7"/>
      <c r="CN178" s="227"/>
      <c r="CO178" s="227"/>
      <c r="CP178" s="227"/>
      <c r="CQ178" s="227"/>
      <c r="CR178" s="227"/>
      <c r="CS178" s="227"/>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c r="DQ178" s="227"/>
      <c r="DR178" s="227"/>
      <c r="DS178" s="227"/>
      <c r="DT178" s="227"/>
      <c r="DU178" s="227"/>
      <c r="DV178" s="227"/>
      <c r="DW178" s="227"/>
      <c r="DX178" s="227"/>
      <c r="DY178" s="227"/>
      <c r="DZ178" s="227"/>
      <c r="EA178" s="227"/>
      <c r="EB178" s="227"/>
      <c r="EC178" s="227"/>
      <c r="ED178" s="227"/>
      <c r="EE178" s="227"/>
      <c r="EF178" s="227"/>
      <c r="EG178" s="227"/>
      <c r="EH178" s="227"/>
      <c r="EI178" s="227"/>
      <c r="EJ178" s="227"/>
      <c r="EK178" s="227"/>
      <c r="EL178" s="227"/>
      <c r="EM178" s="227"/>
      <c r="EN178" s="227"/>
      <c r="EO178" s="227"/>
      <c r="EP178" s="227"/>
      <c r="EQ178" s="227"/>
      <c r="ER178" s="227"/>
      <c r="ES178" s="227"/>
      <c r="ET178" s="227"/>
      <c r="EU178" s="227"/>
      <c r="EV178" s="227"/>
      <c r="EW178" s="227"/>
      <c r="EX178" s="227"/>
      <c r="EY178" s="227"/>
      <c r="EZ178" s="227"/>
      <c r="FA178" s="227"/>
      <c r="FB178" s="227"/>
      <c r="FC178" s="227"/>
      <c r="FD178" s="227"/>
      <c r="FE178" s="227"/>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W178" s="227"/>
      <c r="GX178" s="227"/>
      <c r="GY178" s="227"/>
      <c r="GZ178" s="227"/>
      <c r="HA178" s="227"/>
      <c r="HB178" s="227"/>
      <c r="HC178" s="227"/>
      <c r="HD178" s="227"/>
      <c r="HE178" s="227"/>
      <c r="HF178" s="227"/>
      <c r="HG178" s="227"/>
      <c r="HH178" s="227"/>
      <c r="HI178" s="227"/>
      <c r="HJ178" s="227"/>
      <c r="HK178" s="227"/>
      <c r="HL178" s="227"/>
      <c r="HM178" s="227"/>
      <c r="HN178" s="227"/>
      <c r="HO178" s="227"/>
      <c r="HP178" s="227"/>
      <c r="HQ178" s="227"/>
      <c r="HR178" s="227"/>
      <c r="HS178" s="227"/>
      <c r="HT178" s="227"/>
      <c r="HU178" s="227"/>
      <c r="HV178" s="227"/>
    </row>
    <row r="179" spans="3:230" ht="20.100000000000001" customHeight="1" x14ac:dyDescent="0.15">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7"/>
      <c r="CN179" s="227"/>
      <c r="CO179" s="227"/>
      <c r="CP179" s="227"/>
      <c r="CQ179" s="227"/>
      <c r="CR179" s="227"/>
      <c r="CS179" s="227"/>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c r="DQ179" s="227"/>
      <c r="DR179" s="227"/>
      <c r="DS179" s="227"/>
      <c r="DT179" s="227"/>
      <c r="DU179" s="227"/>
      <c r="DV179" s="227"/>
      <c r="DW179" s="227"/>
      <c r="DX179" s="227"/>
      <c r="DY179" s="227"/>
      <c r="DZ179" s="227"/>
      <c r="EA179" s="227"/>
      <c r="EB179" s="227"/>
      <c r="EC179" s="227"/>
      <c r="ED179" s="227"/>
      <c r="EE179" s="227"/>
      <c r="EF179" s="227"/>
      <c r="EG179" s="227"/>
      <c r="EH179" s="227"/>
      <c r="EI179" s="227"/>
      <c r="EJ179" s="227"/>
      <c r="EK179" s="227"/>
      <c r="EL179" s="227"/>
      <c r="EM179" s="227"/>
      <c r="EN179" s="227"/>
      <c r="EO179" s="227"/>
      <c r="EP179" s="227"/>
      <c r="EQ179" s="227"/>
      <c r="ER179" s="227"/>
      <c r="ES179" s="227"/>
      <c r="ET179" s="227"/>
      <c r="EU179" s="227"/>
      <c r="EV179" s="227"/>
      <c r="EW179" s="227"/>
      <c r="EX179" s="227"/>
      <c r="EY179" s="227"/>
      <c r="EZ179" s="227"/>
      <c r="FA179" s="227"/>
      <c r="FB179" s="227"/>
      <c r="FC179" s="227"/>
      <c r="FD179" s="227"/>
      <c r="FE179" s="227"/>
      <c r="FF179" s="227"/>
      <c r="FG179" s="227"/>
      <c r="FH179" s="227"/>
      <c r="FI179" s="227"/>
      <c r="FJ179" s="227"/>
      <c r="FK179" s="227"/>
      <c r="FL179" s="227"/>
      <c r="FM179" s="227"/>
      <c r="FN179" s="227"/>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W179" s="227"/>
      <c r="GX179" s="227"/>
      <c r="GY179" s="227"/>
      <c r="GZ179" s="227"/>
      <c r="HA179" s="227"/>
      <c r="HB179" s="227"/>
      <c r="HC179" s="227"/>
      <c r="HD179" s="227"/>
      <c r="HE179" s="227"/>
      <c r="HF179" s="227"/>
      <c r="HG179" s="227"/>
      <c r="HH179" s="227"/>
      <c r="HI179" s="227"/>
      <c r="HJ179" s="227"/>
      <c r="HK179" s="227"/>
      <c r="HL179" s="227"/>
      <c r="HM179" s="227"/>
      <c r="HN179" s="227"/>
      <c r="HO179" s="227"/>
      <c r="HP179" s="227"/>
      <c r="HQ179" s="227"/>
      <c r="HR179" s="227"/>
      <c r="HS179" s="227"/>
      <c r="HT179" s="227"/>
      <c r="HU179" s="227"/>
      <c r="HV179" s="227"/>
    </row>
    <row r="180" spans="3:230" ht="20.100000000000001" customHeight="1" x14ac:dyDescent="0.15">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7"/>
      <c r="CN180" s="227"/>
      <c r="CO180" s="227"/>
      <c r="CP180" s="227"/>
      <c r="CQ180" s="227"/>
      <c r="CR180" s="227"/>
      <c r="CS180" s="227"/>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c r="DQ180" s="227"/>
      <c r="DR180" s="227"/>
      <c r="DS180" s="227"/>
      <c r="DT180" s="227"/>
      <c r="DU180" s="227"/>
      <c r="DV180" s="227"/>
      <c r="DW180" s="227"/>
      <c r="DX180" s="227"/>
      <c r="DY180" s="227"/>
      <c r="DZ180" s="227"/>
      <c r="EA180" s="227"/>
      <c r="EB180" s="227"/>
      <c r="EC180" s="227"/>
      <c r="ED180" s="227"/>
      <c r="EE180" s="227"/>
      <c r="EF180" s="227"/>
      <c r="EG180" s="227"/>
      <c r="EH180" s="227"/>
      <c r="EI180" s="227"/>
      <c r="EJ180" s="227"/>
      <c r="EK180" s="227"/>
      <c r="EL180" s="227"/>
      <c r="EM180" s="227"/>
      <c r="EN180" s="227"/>
      <c r="EO180" s="227"/>
      <c r="EP180" s="227"/>
      <c r="EQ180" s="227"/>
      <c r="ER180" s="227"/>
      <c r="ES180" s="227"/>
      <c r="ET180" s="227"/>
      <c r="EU180" s="227"/>
      <c r="EV180" s="227"/>
      <c r="EW180" s="227"/>
      <c r="EX180" s="227"/>
      <c r="EY180" s="227"/>
      <c r="EZ180" s="227"/>
      <c r="FA180" s="227"/>
      <c r="FB180" s="227"/>
      <c r="FC180" s="227"/>
      <c r="FD180" s="227"/>
      <c r="FE180" s="227"/>
      <c r="FF180" s="227"/>
      <c r="FG180" s="227"/>
      <c r="FH180" s="227"/>
      <c r="FI180" s="227"/>
      <c r="FJ180" s="227"/>
      <c r="FK180" s="227"/>
      <c r="FL180" s="227"/>
      <c r="FM180" s="227"/>
      <c r="FN180" s="227"/>
      <c r="FO180" s="227"/>
      <c r="FP180" s="227"/>
      <c r="FQ180" s="227"/>
      <c r="FR180" s="227"/>
      <c r="FS180" s="227"/>
      <c r="FT180" s="227"/>
      <c r="FU180" s="227"/>
      <c r="FV180" s="227"/>
      <c r="FW180" s="227"/>
      <c r="FX180" s="227"/>
      <c r="FY180" s="227"/>
      <c r="FZ180" s="227"/>
      <c r="GA180" s="227"/>
      <c r="GB180" s="227"/>
      <c r="GC180" s="227"/>
      <c r="GD180" s="227"/>
      <c r="GE180" s="227"/>
      <c r="GF180" s="227"/>
      <c r="GG180" s="227"/>
      <c r="GH180" s="227"/>
      <c r="GI180" s="227"/>
      <c r="GJ180" s="227"/>
      <c r="GK180" s="227"/>
      <c r="GL180" s="227"/>
      <c r="GM180" s="227"/>
      <c r="GN180" s="227"/>
      <c r="GO180" s="227"/>
      <c r="GP180" s="227"/>
      <c r="GQ180" s="227"/>
      <c r="GR180" s="227"/>
      <c r="GS180" s="227"/>
      <c r="GT180" s="227"/>
      <c r="GU180" s="227"/>
      <c r="GV180" s="227"/>
      <c r="GW180" s="227"/>
      <c r="GX180" s="227"/>
      <c r="GY180" s="227"/>
      <c r="GZ180" s="227"/>
      <c r="HA180" s="227"/>
      <c r="HB180" s="227"/>
      <c r="HC180" s="227"/>
      <c r="HD180" s="227"/>
      <c r="HE180" s="227"/>
      <c r="HF180" s="227"/>
      <c r="HG180" s="227"/>
      <c r="HH180" s="227"/>
      <c r="HI180" s="227"/>
      <c r="HJ180" s="227"/>
      <c r="HK180" s="227"/>
      <c r="HL180" s="227"/>
      <c r="HM180" s="227"/>
      <c r="HN180" s="227"/>
      <c r="HO180" s="227"/>
      <c r="HP180" s="227"/>
      <c r="HQ180" s="227"/>
      <c r="HR180" s="227"/>
      <c r="HS180" s="227"/>
      <c r="HT180" s="227"/>
      <c r="HU180" s="227"/>
      <c r="HV180" s="227"/>
    </row>
    <row r="181" spans="3:230" ht="20.100000000000001" customHeight="1" x14ac:dyDescent="0.15">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7"/>
      <c r="CN181" s="227"/>
      <c r="CO181" s="227"/>
      <c r="CP181" s="227"/>
      <c r="CQ181" s="227"/>
      <c r="CR181" s="227"/>
      <c r="CS181" s="227"/>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c r="DQ181" s="227"/>
      <c r="DR181" s="227"/>
      <c r="DS181" s="227"/>
      <c r="DT181" s="227"/>
      <c r="DU181" s="227"/>
      <c r="DV181" s="227"/>
      <c r="DW181" s="227"/>
      <c r="DX181" s="227"/>
      <c r="DY181" s="227"/>
      <c r="DZ181" s="227"/>
      <c r="EA181" s="227"/>
      <c r="EB181" s="227"/>
      <c r="EC181" s="227"/>
      <c r="ED181" s="227"/>
      <c r="EE181" s="227"/>
      <c r="EF181" s="227"/>
      <c r="EG181" s="227"/>
      <c r="EH181" s="227"/>
      <c r="EI181" s="227"/>
      <c r="EJ181" s="227"/>
      <c r="EK181" s="227"/>
      <c r="EL181" s="227"/>
      <c r="EM181" s="227"/>
      <c r="EN181" s="227"/>
      <c r="EO181" s="227"/>
      <c r="EP181" s="227"/>
      <c r="EQ181" s="227"/>
      <c r="ER181" s="227"/>
      <c r="ES181" s="227"/>
      <c r="ET181" s="227"/>
      <c r="EU181" s="227"/>
      <c r="EV181" s="227"/>
      <c r="EW181" s="227"/>
      <c r="EX181" s="227"/>
      <c r="EY181" s="227"/>
      <c r="EZ181" s="227"/>
      <c r="FA181" s="227"/>
      <c r="FB181" s="227"/>
      <c r="FC181" s="227"/>
      <c r="FD181" s="227"/>
      <c r="FE181" s="227"/>
      <c r="FF181" s="227"/>
      <c r="FG181" s="227"/>
      <c r="FH181" s="227"/>
      <c r="FI181" s="227"/>
      <c r="FJ181" s="227"/>
      <c r="FK181" s="227"/>
      <c r="FL181" s="227"/>
      <c r="FM181" s="227"/>
      <c r="FN181" s="227"/>
      <c r="FO181" s="227"/>
      <c r="FP181" s="227"/>
      <c r="FQ181" s="227"/>
      <c r="FR181" s="227"/>
      <c r="FS181" s="227"/>
      <c r="FT181" s="227"/>
      <c r="FU181" s="227"/>
      <c r="FV181" s="227"/>
      <c r="FW181" s="227"/>
      <c r="FX181" s="227"/>
      <c r="FY181" s="227"/>
      <c r="FZ181" s="227"/>
      <c r="GA181" s="227"/>
      <c r="GB181" s="227"/>
      <c r="GC181" s="227"/>
      <c r="GD181" s="227"/>
      <c r="GE181" s="227"/>
      <c r="GF181" s="227"/>
      <c r="GG181" s="227"/>
      <c r="GH181" s="227"/>
      <c r="GI181" s="227"/>
      <c r="GJ181" s="227"/>
      <c r="GK181" s="227"/>
      <c r="GL181" s="227"/>
      <c r="GM181" s="227"/>
      <c r="GN181" s="227"/>
      <c r="GO181" s="227"/>
      <c r="GP181" s="227"/>
      <c r="GQ181" s="227"/>
      <c r="GR181" s="227"/>
      <c r="GS181" s="227"/>
      <c r="GT181" s="227"/>
      <c r="GU181" s="227"/>
      <c r="GV181" s="227"/>
      <c r="GW181" s="227"/>
      <c r="GX181" s="227"/>
      <c r="GY181" s="227"/>
      <c r="GZ181" s="227"/>
      <c r="HA181" s="227"/>
      <c r="HB181" s="227"/>
      <c r="HC181" s="227"/>
      <c r="HD181" s="227"/>
      <c r="HE181" s="227"/>
      <c r="HF181" s="227"/>
      <c r="HG181" s="227"/>
      <c r="HH181" s="227"/>
      <c r="HI181" s="227"/>
      <c r="HJ181" s="227"/>
      <c r="HK181" s="227"/>
      <c r="HL181" s="227"/>
      <c r="HM181" s="227"/>
      <c r="HN181" s="227"/>
      <c r="HO181" s="227"/>
      <c r="HP181" s="227"/>
      <c r="HQ181" s="227"/>
      <c r="HR181" s="227"/>
      <c r="HS181" s="227"/>
      <c r="HT181" s="227"/>
      <c r="HU181" s="227"/>
      <c r="HV181" s="227"/>
    </row>
    <row r="182" spans="3:230" ht="20.100000000000001" customHeight="1" x14ac:dyDescent="0.15">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7"/>
      <c r="CN182" s="227"/>
      <c r="CO182" s="227"/>
      <c r="CP182" s="227"/>
      <c r="CQ182" s="227"/>
      <c r="CR182" s="227"/>
      <c r="CS182" s="227"/>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c r="DQ182" s="227"/>
      <c r="DR182" s="227"/>
      <c r="DS182" s="227"/>
      <c r="DT182" s="227"/>
      <c r="DU182" s="227"/>
      <c r="DV182" s="227"/>
      <c r="DW182" s="227"/>
      <c r="DX182" s="227"/>
      <c r="DY182" s="227"/>
      <c r="DZ182" s="227"/>
      <c r="EA182" s="227"/>
      <c r="EB182" s="227"/>
      <c r="EC182" s="227"/>
      <c r="ED182" s="227"/>
      <c r="EE182" s="227"/>
      <c r="EF182" s="227"/>
      <c r="EG182" s="227"/>
      <c r="EH182" s="227"/>
      <c r="EI182" s="227"/>
      <c r="EJ182" s="227"/>
      <c r="EK182" s="227"/>
      <c r="EL182" s="227"/>
      <c r="EM182" s="227"/>
      <c r="EN182" s="227"/>
      <c r="EO182" s="227"/>
      <c r="EP182" s="227"/>
      <c r="EQ182" s="227"/>
      <c r="ER182" s="227"/>
      <c r="ES182" s="227"/>
      <c r="ET182" s="227"/>
      <c r="EU182" s="227"/>
      <c r="EV182" s="227"/>
      <c r="EW182" s="227"/>
      <c r="EX182" s="227"/>
      <c r="EY182" s="227"/>
      <c r="EZ182" s="227"/>
      <c r="FA182" s="227"/>
      <c r="FB182" s="227"/>
      <c r="FC182" s="227"/>
      <c r="FD182" s="227"/>
      <c r="FE182" s="227"/>
      <c r="FF182" s="227"/>
      <c r="FG182" s="227"/>
      <c r="FH182" s="227"/>
      <c r="FI182" s="227"/>
      <c r="FJ182" s="227"/>
      <c r="FK182" s="227"/>
      <c r="FL182" s="227"/>
      <c r="FM182" s="227"/>
      <c r="FN182" s="227"/>
      <c r="FO182" s="227"/>
      <c r="FP182" s="227"/>
      <c r="FQ182" s="227"/>
      <c r="FR182" s="227"/>
      <c r="FS182" s="227"/>
      <c r="FT182" s="227"/>
      <c r="FU182" s="227"/>
      <c r="FV182" s="227"/>
      <c r="FW182" s="227"/>
      <c r="FX182" s="227"/>
      <c r="FY182" s="227"/>
      <c r="FZ182" s="227"/>
      <c r="GA182" s="227"/>
      <c r="GB182" s="227"/>
      <c r="GC182" s="227"/>
      <c r="GD182" s="227"/>
      <c r="GE182" s="227"/>
      <c r="GF182" s="227"/>
      <c r="GG182" s="227"/>
      <c r="GH182" s="227"/>
      <c r="GI182" s="227"/>
      <c r="GJ182" s="227"/>
      <c r="GK182" s="227"/>
      <c r="GL182" s="227"/>
      <c r="GM182" s="227"/>
      <c r="GN182" s="227"/>
      <c r="GO182" s="227"/>
      <c r="GP182" s="227"/>
      <c r="GQ182" s="227"/>
      <c r="GR182" s="227"/>
      <c r="GS182" s="227"/>
      <c r="GT182" s="227"/>
      <c r="GU182" s="227"/>
      <c r="GV182" s="227"/>
      <c r="GW182" s="227"/>
      <c r="GX182" s="227"/>
      <c r="GY182" s="227"/>
      <c r="GZ182" s="227"/>
      <c r="HA182" s="227"/>
      <c r="HB182" s="227"/>
      <c r="HC182" s="227"/>
      <c r="HD182" s="227"/>
      <c r="HE182" s="227"/>
      <c r="HF182" s="227"/>
      <c r="HG182" s="227"/>
      <c r="HH182" s="227"/>
      <c r="HI182" s="227"/>
      <c r="HJ182" s="227"/>
      <c r="HK182" s="227"/>
      <c r="HL182" s="227"/>
      <c r="HM182" s="227"/>
      <c r="HN182" s="227"/>
      <c r="HO182" s="227"/>
      <c r="HP182" s="227"/>
      <c r="HQ182" s="227"/>
      <c r="HR182" s="227"/>
      <c r="HS182" s="227"/>
      <c r="HT182" s="227"/>
      <c r="HU182" s="227"/>
      <c r="HV182" s="227"/>
    </row>
    <row r="183" spans="3:230" ht="20.100000000000001" customHeight="1" x14ac:dyDescent="0.15">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7"/>
      <c r="CN183" s="227"/>
      <c r="CO183" s="227"/>
      <c r="CP183" s="227"/>
      <c r="CQ183" s="227"/>
      <c r="CR183" s="227"/>
      <c r="CS183" s="227"/>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c r="DQ183" s="227"/>
      <c r="DR183" s="227"/>
      <c r="DS183" s="227"/>
      <c r="DT183" s="227"/>
      <c r="DU183" s="227"/>
      <c r="DV183" s="227"/>
      <c r="DW183" s="227"/>
      <c r="DX183" s="227"/>
      <c r="DY183" s="227"/>
      <c r="DZ183" s="227"/>
      <c r="EA183" s="227"/>
      <c r="EB183" s="227"/>
      <c r="EC183" s="227"/>
      <c r="ED183" s="227"/>
      <c r="EE183" s="227"/>
      <c r="EF183" s="227"/>
      <c r="EG183" s="227"/>
      <c r="EH183" s="227"/>
      <c r="EI183" s="227"/>
      <c r="EJ183" s="227"/>
      <c r="EK183" s="227"/>
      <c r="EL183" s="227"/>
      <c r="EM183" s="227"/>
      <c r="EN183" s="227"/>
      <c r="EO183" s="227"/>
      <c r="EP183" s="227"/>
      <c r="EQ183" s="227"/>
      <c r="ER183" s="227"/>
      <c r="ES183" s="227"/>
      <c r="ET183" s="227"/>
      <c r="EU183" s="227"/>
      <c r="EV183" s="227"/>
      <c r="EW183" s="227"/>
      <c r="EX183" s="227"/>
      <c r="EY183" s="227"/>
      <c r="EZ183" s="227"/>
      <c r="FA183" s="227"/>
      <c r="FB183" s="227"/>
      <c r="FC183" s="227"/>
      <c r="FD183" s="227"/>
      <c r="FE183" s="227"/>
      <c r="FF183" s="227"/>
      <c r="FG183" s="227"/>
      <c r="FH183" s="227"/>
      <c r="FI183" s="227"/>
      <c r="FJ183" s="227"/>
      <c r="FK183" s="227"/>
      <c r="FL183" s="227"/>
      <c r="FM183" s="227"/>
      <c r="FN183" s="227"/>
      <c r="FO183" s="227"/>
      <c r="FP183" s="227"/>
      <c r="FQ183" s="227"/>
      <c r="FR183" s="227"/>
      <c r="FS183" s="227"/>
      <c r="FT183" s="227"/>
      <c r="FU183" s="227"/>
      <c r="FV183" s="227"/>
      <c r="FW183" s="227"/>
      <c r="FX183" s="227"/>
      <c r="FY183" s="227"/>
      <c r="FZ183" s="227"/>
      <c r="GA183" s="227"/>
      <c r="GB183" s="227"/>
      <c r="GC183" s="227"/>
      <c r="GD183" s="227"/>
      <c r="GE183" s="227"/>
      <c r="GF183" s="227"/>
      <c r="GG183" s="227"/>
      <c r="GH183" s="227"/>
      <c r="GI183" s="227"/>
      <c r="GJ183" s="227"/>
      <c r="GK183" s="227"/>
      <c r="GL183" s="227"/>
      <c r="GM183" s="227"/>
      <c r="GN183" s="227"/>
      <c r="GO183" s="227"/>
      <c r="GP183" s="227"/>
      <c r="GQ183" s="227"/>
      <c r="GR183" s="227"/>
      <c r="GS183" s="227"/>
      <c r="GT183" s="227"/>
      <c r="GU183" s="227"/>
      <c r="GV183" s="227"/>
      <c r="GW183" s="227"/>
      <c r="GX183" s="227"/>
      <c r="GY183" s="227"/>
      <c r="GZ183" s="227"/>
      <c r="HA183" s="227"/>
      <c r="HB183" s="227"/>
      <c r="HC183" s="227"/>
      <c r="HD183" s="227"/>
      <c r="HE183" s="227"/>
      <c r="HF183" s="227"/>
      <c r="HG183" s="227"/>
      <c r="HH183" s="227"/>
      <c r="HI183" s="227"/>
      <c r="HJ183" s="227"/>
      <c r="HK183" s="227"/>
      <c r="HL183" s="227"/>
      <c r="HM183" s="227"/>
      <c r="HN183" s="227"/>
      <c r="HO183" s="227"/>
      <c r="HP183" s="227"/>
      <c r="HQ183" s="227"/>
      <c r="HR183" s="227"/>
      <c r="HS183" s="227"/>
      <c r="HT183" s="227"/>
      <c r="HU183" s="227"/>
      <c r="HV183" s="227"/>
    </row>
    <row r="184" spans="3:230" ht="20.100000000000001" customHeight="1" x14ac:dyDescent="0.15">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7"/>
      <c r="CN184" s="227"/>
      <c r="CO184" s="227"/>
      <c r="CP184" s="227"/>
      <c r="CQ184" s="227"/>
      <c r="CR184" s="227"/>
      <c r="CS184" s="227"/>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c r="DQ184" s="227"/>
      <c r="DR184" s="227"/>
      <c r="DS184" s="227"/>
      <c r="DT184" s="227"/>
      <c r="DU184" s="227"/>
      <c r="DV184" s="227"/>
      <c r="DW184" s="227"/>
      <c r="DX184" s="227"/>
      <c r="DY184" s="227"/>
      <c r="DZ184" s="227"/>
      <c r="EA184" s="227"/>
      <c r="EB184" s="227"/>
      <c r="EC184" s="227"/>
      <c r="ED184" s="227"/>
      <c r="EE184" s="227"/>
      <c r="EF184" s="227"/>
      <c r="EG184" s="227"/>
      <c r="EH184" s="227"/>
      <c r="EI184" s="227"/>
      <c r="EJ184" s="227"/>
      <c r="EK184" s="227"/>
      <c r="EL184" s="227"/>
      <c r="EM184" s="227"/>
      <c r="EN184" s="227"/>
      <c r="EO184" s="227"/>
      <c r="EP184" s="227"/>
      <c r="EQ184" s="227"/>
      <c r="ER184" s="227"/>
      <c r="ES184" s="227"/>
      <c r="ET184" s="227"/>
      <c r="EU184" s="227"/>
      <c r="EV184" s="227"/>
      <c r="EW184" s="227"/>
      <c r="EX184" s="227"/>
      <c r="EY184" s="227"/>
      <c r="EZ184" s="227"/>
      <c r="FA184" s="227"/>
      <c r="FB184" s="227"/>
      <c r="FC184" s="227"/>
      <c r="FD184" s="227"/>
      <c r="FE184" s="227"/>
      <c r="FF184" s="227"/>
      <c r="FG184" s="227"/>
      <c r="FH184" s="227"/>
      <c r="FI184" s="227"/>
      <c r="FJ184" s="227"/>
      <c r="FK184" s="227"/>
      <c r="FL184" s="227"/>
      <c r="FM184" s="227"/>
      <c r="FN184" s="227"/>
      <c r="FO184" s="227"/>
      <c r="FP184" s="227"/>
      <c r="FQ184" s="227"/>
      <c r="FR184" s="227"/>
      <c r="FS184" s="227"/>
      <c r="FT184" s="227"/>
      <c r="FU184" s="227"/>
      <c r="FV184" s="227"/>
      <c r="FW184" s="227"/>
      <c r="FX184" s="227"/>
      <c r="FY184" s="227"/>
      <c r="FZ184" s="227"/>
      <c r="GA184" s="227"/>
      <c r="GB184" s="227"/>
      <c r="GC184" s="227"/>
      <c r="GD184" s="227"/>
      <c r="GE184" s="227"/>
      <c r="GF184" s="227"/>
      <c r="GG184" s="227"/>
      <c r="GH184" s="227"/>
      <c r="GI184" s="227"/>
      <c r="GJ184" s="227"/>
      <c r="GK184" s="227"/>
      <c r="GL184" s="227"/>
      <c r="GM184" s="227"/>
      <c r="GN184" s="227"/>
      <c r="GO184" s="227"/>
      <c r="GP184" s="227"/>
      <c r="GQ184" s="227"/>
      <c r="GR184" s="227"/>
      <c r="GS184" s="227"/>
      <c r="GT184" s="227"/>
      <c r="GU184" s="227"/>
      <c r="GV184" s="227"/>
      <c r="GW184" s="227"/>
      <c r="GX184" s="227"/>
      <c r="GY184" s="227"/>
      <c r="GZ184" s="227"/>
      <c r="HA184" s="227"/>
      <c r="HB184" s="227"/>
      <c r="HC184" s="227"/>
      <c r="HD184" s="227"/>
      <c r="HE184" s="227"/>
      <c r="HF184" s="227"/>
      <c r="HG184" s="227"/>
      <c r="HH184" s="227"/>
      <c r="HI184" s="227"/>
      <c r="HJ184" s="227"/>
      <c r="HK184" s="227"/>
      <c r="HL184" s="227"/>
      <c r="HM184" s="227"/>
      <c r="HN184" s="227"/>
      <c r="HO184" s="227"/>
      <c r="HP184" s="227"/>
      <c r="HQ184" s="227"/>
      <c r="HR184" s="227"/>
      <c r="HS184" s="227"/>
      <c r="HT184" s="227"/>
      <c r="HU184" s="227"/>
      <c r="HV184" s="227"/>
    </row>
    <row r="185" spans="3:230" ht="20.100000000000001" customHeight="1" x14ac:dyDescent="0.15">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7"/>
      <c r="CN185" s="227"/>
      <c r="CO185" s="227"/>
      <c r="CP185" s="227"/>
      <c r="CQ185" s="227"/>
      <c r="CR185" s="227"/>
      <c r="CS185" s="227"/>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c r="DQ185" s="227"/>
      <c r="DR185" s="227"/>
      <c r="DS185" s="227"/>
      <c r="DT185" s="227"/>
      <c r="DU185" s="227"/>
      <c r="DV185" s="227"/>
      <c r="DW185" s="227"/>
      <c r="DX185" s="227"/>
      <c r="DY185" s="227"/>
      <c r="DZ185" s="227"/>
      <c r="EA185" s="227"/>
      <c r="EB185" s="227"/>
      <c r="EC185" s="227"/>
      <c r="ED185" s="227"/>
      <c r="EE185" s="227"/>
      <c r="EF185" s="227"/>
      <c r="EG185" s="227"/>
      <c r="EH185" s="227"/>
      <c r="EI185" s="227"/>
      <c r="EJ185" s="227"/>
      <c r="EK185" s="227"/>
      <c r="EL185" s="227"/>
      <c r="EM185" s="227"/>
      <c r="EN185" s="227"/>
      <c r="EO185" s="227"/>
      <c r="EP185" s="227"/>
      <c r="EQ185" s="227"/>
      <c r="ER185" s="227"/>
      <c r="ES185" s="227"/>
      <c r="ET185" s="227"/>
      <c r="EU185" s="227"/>
      <c r="EV185" s="227"/>
      <c r="EW185" s="227"/>
      <c r="EX185" s="227"/>
      <c r="EY185" s="227"/>
      <c r="EZ185" s="227"/>
      <c r="FA185" s="227"/>
      <c r="FB185" s="227"/>
      <c r="FC185" s="227"/>
      <c r="FD185" s="227"/>
      <c r="FE185" s="227"/>
      <c r="FF185" s="227"/>
      <c r="FG185" s="227"/>
      <c r="FH185" s="227"/>
      <c r="FI185" s="227"/>
      <c r="FJ185" s="227"/>
      <c r="FK185" s="227"/>
      <c r="FL185" s="227"/>
      <c r="FM185" s="227"/>
      <c r="FN185" s="227"/>
      <c r="FO185" s="227"/>
      <c r="FP185" s="227"/>
      <c r="FQ185" s="227"/>
      <c r="FR185" s="227"/>
      <c r="FS185" s="227"/>
      <c r="FT185" s="227"/>
      <c r="FU185" s="227"/>
      <c r="FV185" s="227"/>
      <c r="FW185" s="227"/>
      <c r="FX185" s="227"/>
      <c r="FY185" s="227"/>
      <c r="FZ185" s="227"/>
      <c r="GA185" s="227"/>
      <c r="GB185" s="227"/>
      <c r="GC185" s="227"/>
      <c r="GD185" s="227"/>
      <c r="GE185" s="227"/>
      <c r="GF185" s="227"/>
      <c r="GG185" s="227"/>
      <c r="GH185" s="227"/>
      <c r="GI185" s="227"/>
      <c r="GJ185" s="227"/>
      <c r="GK185" s="227"/>
      <c r="GL185" s="227"/>
      <c r="GM185" s="227"/>
      <c r="GN185" s="227"/>
      <c r="GO185" s="227"/>
      <c r="GP185" s="227"/>
      <c r="GQ185" s="227"/>
      <c r="GR185" s="227"/>
      <c r="GS185" s="227"/>
      <c r="GT185" s="227"/>
      <c r="GU185" s="227"/>
      <c r="GV185" s="227"/>
      <c r="GW185" s="227"/>
      <c r="GX185" s="227"/>
      <c r="GY185" s="227"/>
      <c r="GZ185" s="227"/>
      <c r="HA185" s="227"/>
      <c r="HB185" s="227"/>
      <c r="HC185" s="227"/>
      <c r="HD185" s="227"/>
      <c r="HE185" s="227"/>
      <c r="HF185" s="227"/>
      <c r="HG185" s="227"/>
      <c r="HH185" s="227"/>
      <c r="HI185" s="227"/>
      <c r="HJ185" s="227"/>
      <c r="HK185" s="227"/>
      <c r="HL185" s="227"/>
      <c r="HM185" s="227"/>
      <c r="HN185" s="227"/>
      <c r="HO185" s="227"/>
      <c r="HP185" s="227"/>
      <c r="HQ185" s="227"/>
      <c r="HR185" s="227"/>
      <c r="HS185" s="227"/>
      <c r="HT185" s="227"/>
      <c r="HU185" s="227"/>
      <c r="HV185" s="227"/>
    </row>
    <row r="186" spans="3:230" ht="20.100000000000001" customHeight="1" x14ac:dyDescent="0.15">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7"/>
      <c r="CN186" s="227"/>
      <c r="CO186" s="227"/>
      <c r="CP186" s="227"/>
      <c r="CQ186" s="227"/>
      <c r="CR186" s="227"/>
      <c r="CS186" s="227"/>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c r="DQ186" s="227"/>
      <c r="DR186" s="227"/>
      <c r="DS186" s="227"/>
      <c r="DT186" s="227"/>
      <c r="DU186" s="227"/>
      <c r="DV186" s="227"/>
      <c r="DW186" s="227"/>
      <c r="DX186" s="227"/>
      <c r="DY186" s="227"/>
      <c r="DZ186" s="227"/>
      <c r="EA186" s="227"/>
      <c r="EB186" s="227"/>
      <c r="EC186" s="227"/>
      <c r="ED186" s="227"/>
      <c r="EE186" s="227"/>
      <c r="EF186" s="227"/>
      <c r="EG186" s="227"/>
      <c r="EH186" s="227"/>
      <c r="EI186" s="227"/>
      <c r="EJ186" s="227"/>
      <c r="EK186" s="227"/>
      <c r="EL186" s="227"/>
      <c r="EM186" s="227"/>
      <c r="EN186" s="227"/>
      <c r="EO186" s="227"/>
      <c r="EP186" s="227"/>
      <c r="EQ186" s="227"/>
      <c r="ER186" s="227"/>
      <c r="ES186" s="227"/>
      <c r="ET186" s="227"/>
      <c r="EU186" s="227"/>
      <c r="EV186" s="227"/>
      <c r="EW186" s="227"/>
      <c r="EX186" s="227"/>
      <c r="EY186" s="227"/>
      <c r="EZ186" s="227"/>
      <c r="FA186" s="227"/>
      <c r="FB186" s="227"/>
      <c r="FC186" s="227"/>
      <c r="FD186" s="227"/>
      <c r="FE186" s="227"/>
      <c r="FF186" s="227"/>
      <c r="FG186" s="227"/>
      <c r="FH186" s="227"/>
      <c r="FI186" s="227"/>
      <c r="FJ186" s="227"/>
      <c r="FK186" s="227"/>
      <c r="FL186" s="227"/>
      <c r="FM186" s="227"/>
      <c r="FN186" s="227"/>
      <c r="FO186" s="227"/>
      <c r="FP186" s="227"/>
      <c r="FQ186" s="227"/>
      <c r="FR186" s="227"/>
      <c r="FS186" s="227"/>
      <c r="FT186" s="227"/>
      <c r="FU186" s="227"/>
      <c r="FV186" s="227"/>
      <c r="FW186" s="227"/>
      <c r="FX186" s="227"/>
      <c r="FY186" s="227"/>
      <c r="FZ186" s="227"/>
      <c r="GA186" s="227"/>
      <c r="GB186" s="227"/>
      <c r="GC186" s="227"/>
      <c r="GD186" s="227"/>
      <c r="GE186" s="227"/>
      <c r="GF186" s="227"/>
      <c r="GG186" s="227"/>
      <c r="GH186" s="227"/>
      <c r="GI186" s="227"/>
      <c r="GJ186" s="227"/>
      <c r="GK186" s="227"/>
      <c r="GL186" s="227"/>
      <c r="GM186" s="227"/>
      <c r="GN186" s="227"/>
      <c r="GO186" s="227"/>
      <c r="GP186" s="227"/>
      <c r="GQ186" s="227"/>
      <c r="GR186" s="227"/>
      <c r="GS186" s="227"/>
      <c r="GT186" s="227"/>
      <c r="GU186" s="227"/>
      <c r="GV186" s="227"/>
      <c r="GW186" s="227"/>
      <c r="GX186" s="227"/>
      <c r="GY186" s="227"/>
      <c r="GZ186" s="227"/>
      <c r="HA186" s="227"/>
      <c r="HB186" s="227"/>
      <c r="HC186" s="227"/>
      <c r="HD186" s="227"/>
      <c r="HE186" s="227"/>
      <c r="HF186" s="227"/>
      <c r="HG186" s="227"/>
      <c r="HH186" s="227"/>
      <c r="HI186" s="227"/>
      <c r="HJ186" s="227"/>
      <c r="HK186" s="227"/>
      <c r="HL186" s="227"/>
      <c r="HM186" s="227"/>
      <c r="HN186" s="227"/>
      <c r="HO186" s="227"/>
      <c r="HP186" s="227"/>
      <c r="HQ186" s="227"/>
      <c r="HR186" s="227"/>
      <c r="HS186" s="227"/>
      <c r="HT186" s="227"/>
      <c r="HU186" s="227"/>
      <c r="HV186" s="227"/>
    </row>
    <row r="187" spans="3:230" ht="20.100000000000001" customHeight="1" x14ac:dyDescent="0.15">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7"/>
      <c r="CN187" s="227"/>
      <c r="CO187" s="227"/>
      <c r="CP187" s="227"/>
      <c r="CQ187" s="227"/>
      <c r="CR187" s="227"/>
      <c r="CS187" s="227"/>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c r="DQ187" s="227"/>
      <c r="DR187" s="227"/>
      <c r="DS187" s="227"/>
      <c r="DT187" s="227"/>
      <c r="DU187" s="227"/>
      <c r="DV187" s="227"/>
      <c r="DW187" s="227"/>
      <c r="DX187" s="227"/>
      <c r="DY187" s="227"/>
      <c r="DZ187" s="227"/>
      <c r="EA187" s="227"/>
      <c r="EB187" s="227"/>
      <c r="EC187" s="227"/>
      <c r="ED187" s="227"/>
      <c r="EE187" s="227"/>
      <c r="EF187" s="227"/>
      <c r="EG187" s="227"/>
      <c r="EH187" s="227"/>
      <c r="EI187" s="227"/>
      <c r="EJ187" s="227"/>
      <c r="EK187" s="227"/>
      <c r="EL187" s="227"/>
      <c r="EM187" s="227"/>
      <c r="EN187" s="227"/>
      <c r="EO187" s="227"/>
      <c r="EP187" s="227"/>
      <c r="EQ187" s="227"/>
      <c r="ER187" s="227"/>
      <c r="ES187" s="227"/>
      <c r="ET187" s="227"/>
      <c r="EU187" s="227"/>
      <c r="EV187" s="227"/>
      <c r="EW187" s="227"/>
      <c r="EX187" s="227"/>
      <c r="EY187" s="227"/>
      <c r="EZ187" s="227"/>
      <c r="FA187" s="227"/>
      <c r="FB187" s="227"/>
      <c r="FC187" s="227"/>
      <c r="FD187" s="227"/>
      <c r="FE187" s="227"/>
      <c r="FF187" s="227"/>
      <c r="FG187" s="227"/>
      <c r="FH187" s="227"/>
      <c r="FI187" s="227"/>
      <c r="FJ187" s="227"/>
      <c r="FK187" s="227"/>
      <c r="FL187" s="227"/>
      <c r="FM187" s="227"/>
      <c r="FN187" s="227"/>
      <c r="FO187" s="227"/>
      <c r="FP187" s="227"/>
      <c r="FQ187" s="227"/>
      <c r="FR187" s="227"/>
      <c r="FS187" s="227"/>
      <c r="FT187" s="227"/>
      <c r="FU187" s="227"/>
      <c r="FV187" s="227"/>
      <c r="FW187" s="227"/>
      <c r="FX187" s="227"/>
      <c r="FY187" s="227"/>
      <c r="FZ187" s="227"/>
      <c r="GA187" s="227"/>
      <c r="GB187" s="227"/>
      <c r="GC187" s="227"/>
      <c r="GD187" s="227"/>
      <c r="GE187" s="227"/>
      <c r="GF187" s="227"/>
      <c r="GG187" s="227"/>
      <c r="GH187" s="227"/>
      <c r="GI187" s="227"/>
      <c r="GJ187" s="227"/>
      <c r="GK187" s="227"/>
      <c r="GL187" s="227"/>
      <c r="GM187" s="227"/>
      <c r="GN187" s="227"/>
      <c r="GO187" s="227"/>
      <c r="GP187" s="227"/>
      <c r="GQ187" s="227"/>
      <c r="GR187" s="227"/>
      <c r="GS187" s="227"/>
      <c r="GT187" s="227"/>
      <c r="GU187" s="227"/>
      <c r="GV187" s="227"/>
      <c r="GW187" s="227"/>
      <c r="GX187" s="227"/>
      <c r="GY187" s="227"/>
      <c r="GZ187" s="227"/>
      <c r="HA187" s="227"/>
      <c r="HB187" s="227"/>
      <c r="HC187" s="227"/>
      <c r="HD187" s="227"/>
      <c r="HE187" s="227"/>
      <c r="HF187" s="227"/>
      <c r="HG187" s="227"/>
      <c r="HH187" s="227"/>
      <c r="HI187" s="227"/>
      <c r="HJ187" s="227"/>
      <c r="HK187" s="227"/>
      <c r="HL187" s="227"/>
      <c r="HM187" s="227"/>
      <c r="HN187" s="227"/>
      <c r="HO187" s="227"/>
      <c r="HP187" s="227"/>
      <c r="HQ187" s="227"/>
      <c r="HR187" s="227"/>
      <c r="HS187" s="227"/>
      <c r="HT187" s="227"/>
      <c r="HU187" s="227"/>
      <c r="HV187" s="227"/>
    </row>
    <row r="188" spans="3:230" ht="20.100000000000001" customHeight="1" x14ac:dyDescent="0.15">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7"/>
      <c r="CN188" s="227"/>
      <c r="CO188" s="227"/>
      <c r="CP188" s="227"/>
      <c r="CQ188" s="227"/>
      <c r="CR188" s="227"/>
      <c r="CS188" s="227"/>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c r="DQ188" s="227"/>
      <c r="DR188" s="227"/>
      <c r="DS188" s="227"/>
      <c r="DT188" s="227"/>
      <c r="DU188" s="227"/>
      <c r="DV188" s="227"/>
      <c r="DW188" s="227"/>
      <c r="DX188" s="227"/>
      <c r="DY188" s="227"/>
      <c r="DZ188" s="227"/>
      <c r="EA188" s="227"/>
      <c r="EB188" s="227"/>
      <c r="EC188" s="227"/>
      <c r="ED188" s="227"/>
      <c r="EE188" s="227"/>
      <c r="EF188" s="227"/>
      <c r="EG188" s="227"/>
      <c r="EH188" s="227"/>
      <c r="EI188" s="227"/>
      <c r="EJ188" s="227"/>
      <c r="EK188" s="227"/>
      <c r="EL188" s="227"/>
      <c r="EM188" s="227"/>
      <c r="EN188" s="227"/>
      <c r="EO188" s="227"/>
      <c r="EP188" s="227"/>
      <c r="EQ188" s="227"/>
      <c r="ER188" s="227"/>
      <c r="ES188" s="227"/>
      <c r="ET188" s="227"/>
      <c r="EU188" s="227"/>
      <c r="EV188" s="227"/>
      <c r="EW188" s="227"/>
      <c r="EX188" s="227"/>
      <c r="EY188" s="227"/>
      <c r="EZ188" s="227"/>
      <c r="FA188" s="227"/>
      <c r="FB188" s="227"/>
      <c r="FC188" s="227"/>
      <c r="FD188" s="227"/>
      <c r="FE188" s="227"/>
      <c r="FF188" s="227"/>
      <c r="FG188" s="227"/>
      <c r="FH188" s="227"/>
      <c r="FI188" s="227"/>
      <c r="FJ188" s="227"/>
      <c r="FK188" s="227"/>
      <c r="FL188" s="227"/>
      <c r="FM188" s="227"/>
      <c r="FN188" s="227"/>
      <c r="FO188" s="227"/>
      <c r="FP188" s="227"/>
      <c r="FQ188" s="227"/>
      <c r="FR188" s="227"/>
      <c r="FS188" s="227"/>
      <c r="FT188" s="227"/>
      <c r="FU188" s="227"/>
      <c r="FV188" s="227"/>
      <c r="FW188" s="227"/>
      <c r="FX188" s="227"/>
      <c r="FY188" s="227"/>
      <c r="FZ188" s="227"/>
      <c r="GA188" s="227"/>
      <c r="GB188" s="227"/>
      <c r="GC188" s="227"/>
      <c r="GD188" s="227"/>
      <c r="GE188" s="227"/>
      <c r="GF188" s="227"/>
      <c r="GG188" s="227"/>
      <c r="GH188" s="227"/>
      <c r="GI188" s="227"/>
      <c r="GJ188" s="227"/>
      <c r="GK188" s="227"/>
      <c r="GL188" s="227"/>
      <c r="GM188" s="227"/>
      <c r="GN188" s="227"/>
      <c r="GO188" s="227"/>
      <c r="GP188" s="227"/>
      <c r="GQ188" s="227"/>
      <c r="GR188" s="227"/>
      <c r="GS188" s="227"/>
      <c r="GT188" s="227"/>
      <c r="GU188" s="227"/>
      <c r="GV188" s="227"/>
      <c r="GW188" s="227"/>
      <c r="GX188" s="227"/>
      <c r="GY188" s="227"/>
      <c r="GZ188" s="227"/>
      <c r="HA188" s="227"/>
      <c r="HB188" s="227"/>
      <c r="HC188" s="227"/>
      <c r="HD188" s="227"/>
      <c r="HE188" s="227"/>
      <c r="HF188" s="227"/>
      <c r="HG188" s="227"/>
      <c r="HH188" s="227"/>
      <c r="HI188" s="227"/>
      <c r="HJ188" s="227"/>
      <c r="HK188" s="227"/>
      <c r="HL188" s="227"/>
      <c r="HM188" s="227"/>
      <c r="HN188" s="227"/>
      <c r="HO188" s="227"/>
      <c r="HP188" s="227"/>
      <c r="HQ188" s="227"/>
      <c r="HR188" s="227"/>
      <c r="HS188" s="227"/>
      <c r="HT188" s="227"/>
      <c r="HU188" s="227"/>
      <c r="HV188" s="227"/>
    </row>
    <row r="189" spans="3:230" ht="20.100000000000001" customHeight="1" x14ac:dyDescent="0.15">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7"/>
      <c r="CN189" s="227"/>
      <c r="CO189" s="227"/>
      <c r="CP189" s="227"/>
      <c r="CQ189" s="227"/>
      <c r="CR189" s="227"/>
      <c r="CS189" s="227"/>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c r="DQ189" s="227"/>
      <c r="DR189" s="227"/>
      <c r="DS189" s="227"/>
      <c r="DT189" s="227"/>
      <c r="DU189" s="227"/>
      <c r="DV189" s="227"/>
      <c r="DW189" s="227"/>
      <c r="DX189" s="227"/>
      <c r="DY189" s="227"/>
      <c r="DZ189" s="227"/>
      <c r="EA189" s="227"/>
      <c r="EB189" s="227"/>
      <c r="EC189" s="227"/>
      <c r="ED189" s="227"/>
      <c r="EE189" s="227"/>
      <c r="EF189" s="227"/>
      <c r="EG189" s="227"/>
      <c r="EH189" s="227"/>
      <c r="EI189" s="227"/>
      <c r="EJ189" s="227"/>
      <c r="EK189" s="227"/>
      <c r="EL189" s="227"/>
      <c r="EM189" s="227"/>
      <c r="EN189" s="227"/>
      <c r="EO189" s="227"/>
      <c r="EP189" s="227"/>
      <c r="EQ189" s="227"/>
      <c r="ER189" s="227"/>
      <c r="ES189" s="227"/>
      <c r="ET189" s="227"/>
      <c r="EU189" s="227"/>
      <c r="EV189" s="227"/>
      <c r="EW189" s="227"/>
      <c r="EX189" s="227"/>
      <c r="EY189" s="227"/>
      <c r="EZ189" s="227"/>
      <c r="FA189" s="227"/>
      <c r="FB189" s="227"/>
      <c r="FC189" s="227"/>
      <c r="FD189" s="227"/>
      <c r="FE189" s="227"/>
      <c r="FF189" s="227"/>
      <c r="FG189" s="227"/>
      <c r="FH189" s="227"/>
      <c r="FI189" s="227"/>
      <c r="FJ189" s="227"/>
      <c r="FK189" s="227"/>
      <c r="FL189" s="227"/>
      <c r="FM189" s="227"/>
      <c r="FN189" s="227"/>
      <c r="FO189" s="227"/>
      <c r="FP189" s="227"/>
      <c r="FQ189" s="227"/>
      <c r="FR189" s="227"/>
      <c r="FS189" s="227"/>
      <c r="FT189" s="227"/>
      <c r="FU189" s="227"/>
      <c r="FV189" s="227"/>
      <c r="FW189" s="227"/>
      <c r="FX189" s="227"/>
      <c r="FY189" s="227"/>
      <c r="FZ189" s="227"/>
      <c r="GA189" s="227"/>
      <c r="GB189" s="227"/>
      <c r="GC189" s="227"/>
      <c r="GD189" s="227"/>
      <c r="GE189" s="227"/>
      <c r="GF189" s="227"/>
      <c r="GG189" s="227"/>
      <c r="GH189" s="227"/>
      <c r="GI189" s="227"/>
      <c r="GJ189" s="227"/>
      <c r="GK189" s="227"/>
      <c r="GL189" s="227"/>
      <c r="GM189" s="227"/>
      <c r="GN189" s="227"/>
      <c r="GO189" s="227"/>
      <c r="GP189" s="227"/>
      <c r="GQ189" s="227"/>
      <c r="GR189" s="227"/>
      <c r="GS189" s="227"/>
      <c r="GT189" s="227"/>
      <c r="GU189" s="227"/>
      <c r="GV189" s="227"/>
      <c r="GW189" s="227"/>
      <c r="GX189" s="227"/>
      <c r="GY189" s="227"/>
      <c r="GZ189" s="227"/>
      <c r="HA189" s="227"/>
      <c r="HB189" s="227"/>
      <c r="HC189" s="227"/>
      <c r="HD189" s="227"/>
      <c r="HE189" s="227"/>
      <c r="HF189" s="227"/>
      <c r="HG189" s="227"/>
      <c r="HH189" s="227"/>
      <c r="HI189" s="227"/>
      <c r="HJ189" s="227"/>
      <c r="HK189" s="227"/>
      <c r="HL189" s="227"/>
      <c r="HM189" s="227"/>
      <c r="HN189" s="227"/>
      <c r="HO189" s="227"/>
      <c r="HP189" s="227"/>
      <c r="HQ189" s="227"/>
      <c r="HR189" s="227"/>
      <c r="HS189" s="227"/>
      <c r="HT189" s="227"/>
      <c r="HU189" s="227"/>
      <c r="HV189" s="227"/>
    </row>
    <row r="190" spans="3:230" ht="20.100000000000001" customHeight="1" x14ac:dyDescent="0.15">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7"/>
      <c r="CN190" s="227"/>
      <c r="CO190" s="227"/>
      <c r="CP190" s="227"/>
      <c r="CQ190" s="227"/>
      <c r="CR190" s="227"/>
      <c r="CS190" s="227"/>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c r="DQ190" s="227"/>
      <c r="DR190" s="227"/>
      <c r="DS190" s="227"/>
      <c r="DT190" s="227"/>
      <c r="DU190" s="227"/>
      <c r="DV190" s="227"/>
      <c r="DW190" s="227"/>
      <c r="DX190" s="227"/>
      <c r="DY190" s="227"/>
      <c r="DZ190" s="227"/>
      <c r="EA190" s="227"/>
      <c r="EB190" s="227"/>
      <c r="EC190" s="227"/>
      <c r="ED190" s="227"/>
      <c r="EE190" s="227"/>
      <c r="EF190" s="227"/>
      <c r="EG190" s="227"/>
      <c r="EH190" s="227"/>
      <c r="EI190" s="227"/>
      <c r="EJ190" s="227"/>
      <c r="EK190" s="227"/>
      <c r="EL190" s="227"/>
      <c r="EM190" s="227"/>
      <c r="EN190" s="227"/>
      <c r="EO190" s="227"/>
      <c r="EP190" s="227"/>
      <c r="EQ190" s="227"/>
      <c r="ER190" s="227"/>
      <c r="ES190" s="227"/>
      <c r="ET190" s="227"/>
      <c r="EU190" s="227"/>
      <c r="EV190" s="227"/>
      <c r="EW190" s="227"/>
      <c r="EX190" s="227"/>
      <c r="EY190" s="227"/>
      <c r="EZ190" s="227"/>
      <c r="FA190" s="227"/>
      <c r="FB190" s="227"/>
      <c r="FC190" s="227"/>
      <c r="FD190" s="227"/>
      <c r="FE190" s="227"/>
      <c r="FF190" s="227"/>
      <c r="FG190" s="227"/>
      <c r="FH190" s="227"/>
      <c r="FI190" s="227"/>
      <c r="FJ190" s="227"/>
      <c r="FK190" s="227"/>
      <c r="FL190" s="227"/>
      <c r="FM190" s="227"/>
      <c r="FN190" s="227"/>
      <c r="FO190" s="227"/>
      <c r="FP190" s="227"/>
      <c r="FQ190" s="227"/>
      <c r="FR190" s="227"/>
      <c r="FS190" s="227"/>
      <c r="FT190" s="227"/>
      <c r="FU190" s="227"/>
      <c r="FV190" s="227"/>
      <c r="FW190" s="227"/>
      <c r="FX190" s="227"/>
      <c r="FY190" s="227"/>
      <c r="FZ190" s="227"/>
      <c r="GA190" s="227"/>
      <c r="GB190" s="227"/>
      <c r="GC190" s="227"/>
      <c r="GD190" s="227"/>
      <c r="GE190" s="227"/>
      <c r="GF190" s="227"/>
      <c r="GG190" s="227"/>
      <c r="GH190" s="227"/>
      <c r="GI190" s="227"/>
      <c r="GJ190" s="227"/>
      <c r="GK190" s="227"/>
      <c r="GL190" s="227"/>
      <c r="GM190" s="227"/>
      <c r="GN190" s="227"/>
      <c r="GO190" s="227"/>
      <c r="GP190" s="227"/>
      <c r="GQ190" s="227"/>
      <c r="GR190" s="227"/>
      <c r="GS190" s="227"/>
      <c r="GT190" s="227"/>
      <c r="GU190" s="227"/>
      <c r="GV190" s="227"/>
      <c r="GW190" s="227"/>
      <c r="GX190" s="227"/>
      <c r="GY190" s="227"/>
      <c r="GZ190" s="227"/>
      <c r="HA190" s="227"/>
      <c r="HB190" s="227"/>
      <c r="HC190" s="227"/>
      <c r="HD190" s="227"/>
      <c r="HE190" s="227"/>
      <c r="HF190" s="227"/>
      <c r="HG190" s="227"/>
      <c r="HH190" s="227"/>
      <c r="HI190" s="227"/>
      <c r="HJ190" s="227"/>
      <c r="HK190" s="227"/>
      <c r="HL190" s="227"/>
      <c r="HM190" s="227"/>
      <c r="HN190" s="227"/>
      <c r="HO190" s="227"/>
      <c r="HP190" s="227"/>
      <c r="HQ190" s="227"/>
      <c r="HR190" s="227"/>
      <c r="HS190" s="227"/>
      <c r="HT190" s="227"/>
      <c r="HU190" s="227"/>
      <c r="HV190" s="227"/>
    </row>
    <row r="191" spans="3:230" ht="20.100000000000001" customHeight="1" x14ac:dyDescent="0.15">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7"/>
      <c r="CN191" s="227"/>
      <c r="CO191" s="227"/>
      <c r="CP191" s="227"/>
      <c r="CQ191" s="227"/>
      <c r="CR191" s="227"/>
      <c r="CS191" s="227"/>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c r="DQ191" s="227"/>
      <c r="DR191" s="227"/>
      <c r="DS191" s="227"/>
      <c r="DT191" s="227"/>
      <c r="DU191" s="227"/>
      <c r="DV191" s="227"/>
      <c r="DW191" s="227"/>
      <c r="DX191" s="227"/>
      <c r="DY191" s="227"/>
      <c r="DZ191" s="227"/>
      <c r="EA191" s="227"/>
      <c r="EB191" s="227"/>
      <c r="EC191" s="227"/>
      <c r="ED191" s="227"/>
      <c r="EE191" s="227"/>
      <c r="EF191" s="227"/>
      <c r="EG191" s="227"/>
      <c r="EH191" s="227"/>
      <c r="EI191" s="227"/>
      <c r="EJ191" s="227"/>
      <c r="EK191" s="227"/>
      <c r="EL191" s="227"/>
      <c r="EM191" s="227"/>
      <c r="EN191" s="227"/>
      <c r="EO191" s="227"/>
      <c r="EP191" s="227"/>
      <c r="EQ191" s="227"/>
      <c r="ER191" s="227"/>
      <c r="ES191" s="227"/>
      <c r="ET191" s="227"/>
      <c r="EU191" s="227"/>
      <c r="EV191" s="227"/>
      <c r="EW191" s="227"/>
      <c r="EX191" s="227"/>
      <c r="EY191" s="227"/>
      <c r="EZ191" s="227"/>
      <c r="FA191" s="227"/>
      <c r="FB191" s="227"/>
      <c r="FC191" s="227"/>
      <c r="FD191" s="227"/>
      <c r="FE191" s="227"/>
      <c r="FF191" s="227"/>
      <c r="FG191" s="227"/>
      <c r="FH191" s="227"/>
      <c r="FI191" s="227"/>
      <c r="FJ191" s="227"/>
      <c r="FK191" s="227"/>
      <c r="FL191" s="227"/>
      <c r="FM191" s="227"/>
      <c r="FN191" s="227"/>
      <c r="FO191" s="227"/>
      <c r="FP191" s="227"/>
      <c r="FQ191" s="227"/>
      <c r="FR191" s="227"/>
      <c r="FS191" s="227"/>
      <c r="FT191" s="227"/>
      <c r="FU191" s="227"/>
      <c r="FV191" s="227"/>
      <c r="FW191" s="227"/>
      <c r="FX191" s="227"/>
      <c r="FY191" s="227"/>
      <c r="FZ191" s="227"/>
      <c r="GA191" s="227"/>
      <c r="GB191" s="227"/>
      <c r="GC191" s="227"/>
      <c r="GD191" s="227"/>
      <c r="GE191" s="227"/>
      <c r="GF191" s="227"/>
      <c r="GG191" s="227"/>
      <c r="GH191" s="227"/>
      <c r="GI191" s="227"/>
      <c r="GJ191" s="227"/>
      <c r="GK191" s="227"/>
      <c r="GL191" s="227"/>
      <c r="GM191" s="227"/>
      <c r="GN191" s="227"/>
      <c r="GO191" s="227"/>
      <c r="GP191" s="227"/>
      <c r="GQ191" s="227"/>
      <c r="GR191" s="227"/>
      <c r="GS191" s="227"/>
      <c r="GT191" s="227"/>
      <c r="GU191" s="227"/>
      <c r="GV191" s="227"/>
      <c r="GW191" s="227"/>
      <c r="GX191" s="227"/>
      <c r="GY191" s="227"/>
      <c r="GZ191" s="227"/>
      <c r="HA191" s="227"/>
      <c r="HB191" s="227"/>
      <c r="HC191" s="227"/>
      <c r="HD191" s="227"/>
      <c r="HE191" s="227"/>
      <c r="HF191" s="227"/>
      <c r="HG191" s="227"/>
      <c r="HH191" s="227"/>
      <c r="HI191" s="227"/>
      <c r="HJ191" s="227"/>
      <c r="HK191" s="227"/>
      <c r="HL191" s="227"/>
      <c r="HM191" s="227"/>
      <c r="HN191" s="227"/>
      <c r="HO191" s="227"/>
      <c r="HP191" s="227"/>
      <c r="HQ191" s="227"/>
      <c r="HR191" s="227"/>
      <c r="HS191" s="227"/>
      <c r="HT191" s="227"/>
      <c r="HU191" s="227"/>
      <c r="HV191" s="227"/>
    </row>
    <row r="192" spans="3:230" ht="20.100000000000001" customHeight="1" x14ac:dyDescent="0.15">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7"/>
      <c r="CN192" s="227"/>
      <c r="CO192" s="227"/>
      <c r="CP192" s="227"/>
      <c r="CQ192" s="227"/>
      <c r="CR192" s="227"/>
      <c r="CS192" s="227"/>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c r="DQ192" s="227"/>
      <c r="DR192" s="227"/>
      <c r="DS192" s="227"/>
      <c r="DT192" s="227"/>
      <c r="DU192" s="227"/>
      <c r="DV192" s="227"/>
      <c r="DW192" s="227"/>
      <c r="DX192" s="227"/>
      <c r="DY192" s="227"/>
      <c r="DZ192" s="227"/>
      <c r="EA192" s="227"/>
      <c r="EB192" s="227"/>
      <c r="EC192" s="227"/>
      <c r="ED192" s="227"/>
      <c r="EE192" s="227"/>
      <c r="EF192" s="227"/>
      <c r="EG192" s="227"/>
      <c r="EH192" s="227"/>
      <c r="EI192" s="227"/>
      <c r="EJ192" s="227"/>
      <c r="EK192" s="227"/>
      <c r="EL192" s="227"/>
      <c r="EM192" s="227"/>
      <c r="EN192" s="227"/>
      <c r="EO192" s="227"/>
      <c r="EP192" s="227"/>
      <c r="EQ192" s="227"/>
      <c r="ER192" s="227"/>
      <c r="ES192" s="227"/>
      <c r="ET192" s="227"/>
      <c r="EU192" s="227"/>
      <c r="EV192" s="227"/>
      <c r="EW192" s="227"/>
      <c r="EX192" s="227"/>
      <c r="EY192" s="227"/>
      <c r="EZ192" s="227"/>
      <c r="FA192" s="227"/>
      <c r="FB192" s="227"/>
      <c r="FC192" s="227"/>
      <c r="FD192" s="227"/>
      <c r="FE192" s="227"/>
      <c r="FF192" s="227"/>
      <c r="FG192" s="227"/>
      <c r="FH192" s="227"/>
      <c r="FI192" s="227"/>
      <c r="FJ192" s="227"/>
      <c r="FK192" s="227"/>
      <c r="FL192" s="227"/>
      <c r="FM192" s="227"/>
      <c r="FN192" s="227"/>
      <c r="FO192" s="227"/>
      <c r="FP192" s="227"/>
      <c r="FQ192" s="227"/>
      <c r="FR192" s="227"/>
      <c r="FS192" s="227"/>
      <c r="FT192" s="227"/>
      <c r="FU192" s="227"/>
      <c r="FV192" s="227"/>
      <c r="FW192" s="227"/>
      <c r="FX192" s="227"/>
      <c r="FY192" s="227"/>
      <c r="FZ192" s="227"/>
      <c r="GA192" s="227"/>
      <c r="GB192" s="227"/>
      <c r="GC192" s="227"/>
      <c r="GD192" s="227"/>
      <c r="GE192" s="227"/>
      <c r="GF192" s="227"/>
      <c r="GG192" s="227"/>
      <c r="GH192" s="227"/>
      <c r="GI192" s="227"/>
      <c r="GJ192" s="227"/>
      <c r="GK192" s="227"/>
      <c r="GL192" s="227"/>
      <c r="GM192" s="227"/>
      <c r="GN192" s="227"/>
      <c r="GO192" s="227"/>
      <c r="GP192" s="227"/>
      <c r="GQ192" s="227"/>
      <c r="GR192" s="227"/>
      <c r="GS192" s="227"/>
      <c r="GT192" s="227"/>
      <c r="GU192" s="227"/>
      <c r="GV192" s="227"/>
      <c r="GW192" s="227"/>
      <c r="GX192" s="227"/>
      <c r="GY192" s="227"/>
      <c r="GZ192" s="227"/>
      <c r="HA192" s="227"/>
      <c r="HB192" s="227"/>
      <c r="HC192" s="227"/>
      <c r="HD192" s="227"/>
      <c r="HE192" s="227"/>
      <c r="HF192" s="227"/>
      <c r="HG192" s="227"/>
      <c r="HH192" s="227"/>
      <c r="HI192" s="227"/>
      <c r="HJ192" s="227"/>
      <c r="HK192" s="227"/>
      <c r="HL192" s="227"/>
      <c r="HM192" s="227"/>
      <c r="HN192" s="227"/>
      <c r="HO192" s="227"/>
      <c r="HP192" s="227"/>
      <c r="HQ192" s="227"/>
      <c r="HR192" s="227"/>
      <c r="HS192" s="227"/>
      <c r="HT192" s="227"/>
      <c r="HU192" s="227"/>
      <c r="HV192" s="227"/>
    </row>
    <row r="193" spans="3:230" ht="20.100000000000001" customHeight="1" x14ac:dyDescent="0.15">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c r="EH193" s="227"/>
      <c r="EI193" s="227"/>
      <c r="EJ193" s="227"/>
      <c r="EK193" s="227"/>
      <c r="EL193" s="227"/>
      <c r="EM193" s="227"/>
      <c r="EN193" s="227"/>
      <c r="EO193" s="227"/>
      <c r="EP193" s="227"/>
      <c r="EQ193" s="227"/>
      <c r="ER193" s="227"/>
      <c r="ES193" s="227"/>
      <c r="ET193" s="227"/>
      <c r="EU193" s="227"/>
      <c r="EV193" s="227"/>
      <c r="EW193" s="227"/>
      <c r="EX193" s="227"/>
      <c r="EY193" s="227"/>
      <c r="EZ193" s="227"/>
      <c r="FA193" s="227"/>
      <c r="FB193" s="227"/>
      <c r="FC193" s="227"/>
      <c r="FD193" s="227"/>
      <c r="FE193" s="227"/>
      <c r="FF193" s="227"/>
      <c r="FG193" s="227"/>
      <c r="FH193" s="227"/>
      <c r="FI193" s="227"/>
      <c r="FJ193" s="227"/>
      <c r="FK193" s="227"/>
      <c r="FL193" s="227"/>
      <c r="FM193" s="227"/>
      <c r="FN193" s="227"/>
      <c r="FO193" s="227"/>
      <c r="FP193" s="227"/>
      <c r="FQ193" s="227"/>
      <c r="FR193" s="227"/>
      <c r="FS193" s="227"/>
      <c r="FT193" s="227"/>
      <c r="FU193" s="227"/>
      <c r="FV193" s="227"/>
      <c r="FW193" s="227"/>
      <c r="FX193" s="227"/>
      <c r="FY193" s="227"/>
      <c r="FZ193" s="227"/>
      <c r="GA193" s="227"/>
      <c r="GB193" s="227"/>
      <c r="GC193" s="227"/>
      <c r="GD193" s="227"/>
      <c r="GE193" s="227"/>
      <c r="GF193" s="227"/>
      <c r="GG193" s="227"/>
      <c r="GH193" s="227"/>
      <c r="GI193" s="227"/>
      <c r="GJ193" s="227"/>
      <c r="GK193" s="227"/>
      <c r="GL193" s="227"/>
      <c r="GM193" s="227"/>
      <c r="GN193" s="227"/>
      <c r="GO193" s="227"/>
      <c r="GP193" s="227"/>
      <c r="GQ193" s="227"/>
      <c r="GR193" s="227"/>
      <c r="GS193" s="227"/>
      <c r="GT193" s="227"/>
      <c r="GU193" s="227"/>
      <c r="GV193" s="227"/>
      <c r="GW193" s="227"/>
      <c r="GX193" s="227"/>
      <c r="GY193" s="227"/>
      <c r="GZ193" s="227"/>
      <c r="HA193" s="227"/>
      <c r="HB193" s="227"/>
      <c r="HC193" s="227"/>
      <c r="HD193" s="227"/>
      <c r="HE193" s="227"/>
      <c r="HF193" s="227"/>
      <c r="HG193" s="227"/>
      <c r="HH193" s="227"/>
      <c r="HI193" s="227"/>
      <c r="HJ193" s="227"/>
      <c r="HK193" s="227"/>
      <c r="HL193" s="227"/>
      <c r="HM193" s="227"/>
      <c r="HN193" s="227"/>
      <c r="HO193" s="227"/>
      <c r="HP193" s="227"/>
      <c r="HQ193" s="227"/>
      <c r="HR193" s="227"/>
      <c r="HS193" s="227"/>
      <c r="HT193" s="227"/>
      <c r="HU193" s="227"/>
      <c r="HV193" s="227"/>
    </row>
    <row r="194" spans="3:230" ht="20.100000000000001" customHeight="1" x14ac:dyDescent="0.15">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7"/>
      <c r="CN194" s="227"/>
      <c r="CO194" s="227"/>
      <c r="CP194" s="227"/>
      <c r="CQ194" s="227"/>
      <c r="CR194" s="227"/>
      <c r="CS194" s="227"/>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c r="DQ194" s="227"/>
      <c r="DR194" s="227"/>
      <c r="DS194" s="227"/>
      <c r="DT194" s="227"/>
      <c r="DU194" s="227"/>
      <c r="DV194" s="227"/>
      <c r="DW194" s="227"/>
      <c r="DX194" s="227"/>
      <c r="DY194" s="227"/>
      <c r="DZ194" s="227"/>
      <c r="EA194" s="227"/>
      <c r="EB194" s="227"/>
      <c r="EC194" s="227"/>
      <c r="ED194" s="227"/>
      <c r="EE194" s="227"/>
      <c r="EF194" s="227"/>
      <c r="EG194" s="227"/>
      <c r="EH194" s="227"/>
      <c r="EI194" s="227"/>
      <c r="EJ194" s="227"/>
      <c r="EK194" s="227"/>
      <c r="EL194" s="227"/>
      <c r="EM194" s="227"/>
      <c r="EN194" s="227"/>
      <c r="EO194" s="227"/>
      <c r="EP194" s="227"/>
      <c r="EQ194" s="227"/>
      <c r="ER194" s="227"/>
      <c r="ES194" s="227"/>
      <c r="ET194" s="227"/>
      <c r="EU194" s="227"/>
      <c r="EV194" s="227"/>
      <c r="EW194" s="227"/>
      <c r="EX194" s="227"/>
      <c r="EY194" s="227"/>
      <c r="EZ194" s="227"/>
      <c r="FA194" s="227"/>
      <c r="FB194" s="227"/>
      <c r="FC194" s="227"/>
      <c r="FD194" s="227"/>
      <c r="FE194" s="227"/>
      <c r="FF194" s="227"/>
      <c r="FG194" s="227"/>
      <c r="FH194" s="227"/>
      <c r="FI194" s="227"/>
      <c r="FJ194" s="227"/>
      <c r="FK194" s="227"/>
      <c r="FL194" s="227"/>
      <c r="FM194" s="227"/>
      <c r="FN194" s="227"/>
      <c r="FO194" s="227"/>
      <c r="FP194" s="227"/>
      <c r="FQ194" s="227"/>
      <c r="FR194" s="227"/>
      <c r="FS194" s="227"/>
      <c r="FT194" s="227"/>
      <c r="FU194" s="227"/>
      <c r="FV194" s="227"/>
      <c r="FW194" s="227"/>
      <c r="FX194" s="227"/>
      <c r="FY194" s="227"/>
      <c r="FZ194" s="227"/>
      <c r="GA194" s="227"/>
      <c r="GB194" s="227"/>
      <c r="GC194" s="227"/>
      <c r="GD194" s="227"/>
      <c r="GE194" s="227"/>
      <c r="GF194" s="227"/>
      <c r="GG194" s="227"/>
      <c r="GH194" s="227"/>
      <c r="GI194" s="227"/>
      <c r="GJ194" s="227"/>
      <c r="GK194" s="227"/>
      <c r="GL194" s="227"/>
      <c r="GM194" s="227"/>
      <c r="GN194" s="227"/>
      <c r="GO194" s="227"/>
      <c r="GP194" s="227"/>
      <c r="GQ194" s="227"/>
      <c r="GR194" s="227"/>
      <c r="GS194" s="227"/>
      <c r="GT194" s="227"/>
      <c r="GU194" s="227"/>
      <c r="GV194" s="227"/>
      <c r="GW194" s="227"/>
      <c r="GX194" s="227"/>
      <c r="GY194" s="227"/>
      <c r="GZ194" s="227"/>
      <c r="HA194" s="227"/>
      <c r="HB194" s="227"/>
      <c r="HC194" s="227"/>
      <c r="HD194" s="227"/>
      <c r="HE194" s="227"/>
      <c r="HF194" s="227"/>
      <c r="HG194" s="227"/>
      <c r="HH194" s="227"/>
      <c r="HI194" s="227"/>
      <c r="HJ194" s="227"/>
      <c r="HK194" s="227"/>
      <c r="HL194" s="227"/>
      <c r="HM194" s="227"/>
      <c r="HN194" s="227"/>
      <c r="HO194" s="227"/>
      <c r="HP194" s="227"/>
      <c r="HQ194" s="227"/>
      <c r="HR194" s="227"/>
      <c r="HS194" s="227"/>
      <c r="HT194" s="227"/>
      <c r="HU194" s="227"/>
      <c r="HV194" s="227"/>
    </row>
    <row r="195" spans="3:230" ht="20.100000000000001" customHeight="1" x14ac:dyDescent="0.15">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7"/>
      <c r="CN195" s="227"/>
      <c r="CO195" s="227"/>
      <c r="CP195" s="227"/>
      <c r="CQ195" s="227"/>
      <c r="CR195" s="227"/>
      <c r="CS195" s="227"/>
      <c r="CT195" s="227"/>
      <c r="CU195" s="227"/>
      <c r="CV195" s="227"/>
      <c r="CW195" s="227"/>
      <c r="CX195" s="227"/>
      <c r="CY195" s="227"/>
      <c r="CZ195" s="227"/>
      <c r="DA195" s="227"/>
      <c r="DB195" s="227"/>
      <c r="DC195" s="227"/>
      <c r="DD195" s="227"/>
      <c r="DE195" s="227"/>
      <c r="DF195" s="227"/>
      <c r="DG195" s="227"/>
      <c r="DH195" s="227"/>
      <c r="DI195" s="227"/>
      <c r="DJ195" s="227"/>
      <c r="DK195" s="227"/>
      <c r="DL195" s="227"/>
      <c r="DM195" s="227"/>
      <c r="DN195" s="227"/>
      <c r="DO195" s="227"/>
      <c r="DP195" s="227"/>
      <c r="DQ195" s="227"/>
      <c r="DR195" s="227"/>
      <c r="DS195" s="227"/>
      <c r="DT195" s="227"/>
      <c r="DU195" s="227"/>
      <c r="DV195" s="227"/>
      <c r="DW195" s="227"/>
      <c r="DX195" s="227"/>
      <c r="DY195" s="227"/>
      <c r="DZ195" s="227"/>
      <c r="EA195" s="227"/>
      <c r="EB195" s="227"/>
      <c r="EC195" s="227"/>
      <c r="ED195" s="227"/>
      <c r="EE195" s="227"/>
      <c r="EF195" s="227"/>
      <c r="EG195" s="227"/>
      <c r="EH195" s="227"/>
      <c r="EI195" s="227"/>
      <c r="EJ195" s="227"/>
      <c r="EK195" s="227"/>
      <c r="EL195" s="227"/>
      <c r="EM195" s="227"/>
      <c r="EN195" s="227"/>
      <c r="EO195" s="227"/>
      <c r="EP195" s="227"/>
      <c r="EQ195" s="227"/>
      <c r="ER195" s="227"/>
      <c r="ES195" s="227"/>
      <c r="ET195" s="227"/>
      <c r="EU195" s="227"/>
      <c r="EV195" s="227"/>
      <c r="EW195" s="227"/>
      <c r="EX195" s="227"/>
      <c r="EY195" s="227"/>
      <c r="EZ195" s="227"/>
      <c r="FA195" s="227"/>
      <c r="FB195" s="227"/>
      <c r="FC195" s="227"/>
      <c r="FD195" s="227"/>
      <c r="FE195" s="227"/>
      <c r="FF195" s="227"/>
      <c r="FG195" s="227"/>
      <c r="FH195" s="227"/>
      <c r="FI195" s="227"/>
      <c r="FJ195" s="227"/>
      <c r="FK195" s="227"/>
      <c r="FL195" s="227"/>
      <c r="FM195" s="227"/>
      <c r="FN195" s="227"/>
      <c r="FO195" s="227"/>
      <c r="FP195" s="227"/>
      <c r="FQ195" s="227"/>
      <c r="FR195" s="227"/>
      <c r="FS195" s="227"/>
      <c r="FT195" s="227"/>
      <c r="FU195" s="227"/>
      <c r="FV195" s="227"/>
      <c r="FW195" s="227"/>
      <c r="FX195" s="227"/>
      <c r="FY195" s="227"/>
      <c r="FZ195" s="227"/>
      <c r="GA195" s="227"/>
      <c r="GB195" s="227"/>
      <c r="GC195" s="227"/>
      <c r="GD195" s="227"/>
      <c r="GE195" s="227"/>
      <c r="GF195" s="227"/>
      <c r="GG195" s="227"/>
      <c r="GH195" s="227"/>
      <c r="GI195" s="227"/>
      <c r="GJ195" s="227"/>
      <c r="GK195" s="227"/>
      <c r="GL195" s="227"/>
      <c r="GM195" s="227"/>
      <c r="GN195" s="227"/>
      <c r="GO195" s="227"/>
      <c r="GP195" s="227"/>
      <c r="GQ195" s="227"/>
      <c r="GR195" s="227"/>
      <c r="GS195" s="227"/>
      <c r="GT195" s="227"/>
      <c r="GU195" s="227"/>
      <c r="GV195" s="227"/>
      <c r="GW195" s="227"/>
      <c r="GX195" s="227"/>
      <c r="GY195" s="227"/>
      <c r="GZ195" s="227"/>
      <c r="HA195" s="227"/>
      <c r="HB195" s="227"/>
      <c r="HC195" s="227"/>
      <c r="HD195" s="227"/>
      <c r="HE195" s="227"/>
      <c r="HF195" s="227"/>
      <c r="HG195" s="227"/>
      <c r="HH195" s="227"/>
      <c r="HI195" s="227"/>
      <c r="HJ195" s="227"/>
      <c r="HK195" s="227"/>
      <c r="HL195" s="227"/>
      <c r="HM195" s="227"/>
      <c r="HN195" s="227"/>
      <c r="HO195" s="227"/>
      <c r="HP195" s="227"/>
      <c r="HQ195" s="227"/>
      <c r="HR195" s="227"/>
      <c r="HS195" s="227"/>
      <c r="HT195" s="227"/>
      <c r="HU195" s="227"/>
      <c r="HV195" s="227"/>
    </row>
    <row r="196" spans="3:230" ht="20.100000000000001" customHeight="1" x14ac:dyDescent="0.15">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7"/>
      <c r="BN196" s="227"/>
      <c r="BO196" s="227"/>
      <c r="BP196" s="227"/>
      <c r="BQ196" s="227"/>
      <c r="BR196" s="227"/>
      <c r="BS196" s="227"/>
      <c r="BT196" s="227"/>
      <c r="BU196" s="227"/>
      <c r="BV196" s="227"/>
      <c r="BW196" s="227"/>
      <c r="BX196" s="227"/>
      <c r="BY196" s="227"/>
      <c r="BZ196" s="227"/>
      <c r="CA196" s="227"/>
      <c r="CB196" s="227"/>
      <c r="CC196" s="227"/>
      <c r="CD196" s="227"/>
      <c r="CE196" s="227"/>
      <c r="CF196" s="227"/>
      <c r="CG196" s="227"/>
      <c r="CH196" s="227"/>
      <c r="CI196" s="227"/>
      <c r="CJ196" s="227"/>
      <c r="CK196" s="227"/>
      <c r="CL196" s="227"/>
      <c r="CM196" s="227"/>
      <c r="CN196" s="227"/>
      <c r="CO196" s="227"/>
      <c r="CP196" s="227"/>
      <c r="CQ196" s="227"/>
      <c r="CR196" s="227"/>
      <c r="CS196" s="227"/>
      <c r="CT196" s="227"/>
      <c r="CU196" s="227"/>
      <c r="CV196" s="227"/>
      <c r="CW196" s="227"/>
      <c r="CX196" s="227"/>
      <c r="CY196" s="227"/>
      <c r="CZ196" s="227"/>
      <c r="DA196" s="227"/>
      <c r="DB196" s="227"/>
      <c r="DC196" s="227"/>
      <c r="DD196" s="227"/>
      <c r="DE196" s="227"/>
      <c r="DF196" s="227"/>
      <c r="DG196" s="227"/>
      <c r="DH196" s="227"/>
      <c r="DI196" s="227"/>
      <c r="DJ196" s="227"/>
      <c r="DK196" s="227"/>
      <c r="DL196" s="227"/>
      <c r="DM196" s="227"/>
      <c r="DN196" s="227"/>
      <c r="DO196" s="227"/>
      <c r="DP196" s="227"/>
      <c r="DQ196" s="227"/>
      <c r="DR196" s="227"/>
      <c r="DS196" s="227"/>
      <c r="DT196" s="227"/>
      <c r="DU196" s="227"/>
      <c r="DV196" s="227"/>
      <c r="DW196" s="227"/>
      <c r="DX196" s="227"/>
      <c r="DY196" s="227"/>
      <c r="DZ196" s="227"/>
      <c r="EA196" s="227"/>
      <c r="EB196" s="227"/>
      <c r="EC196" s="227"/>
      <c r="ED196" s="227"/>
      <c r="EE196" s="227"/>
      <c r="EF196" s="227"/>
      <c r="EG196" s="227"/>
      <c r="EH196" s="227"/>
      <c r="EI196" s="227"/>
      <c r="EJ196" s="227"/>
      <c r="EK196" s="227"/>
      <c r="EL196" s="227"/>
      <c r="EM196" s="227"/>
      <c r="EN196" s="227"/>
      <c r="EO196" s="227"/>
      <c r="EP196" s="227"/>
      <c r="EQ196" s="227"/>
      <c r="ER196" s="227"/>
      <c r="ES196" s="227"/>
      <c r="ET196" s="227"/>
      <c r="EU196" s="227"/>
      <c r="EV196" s="227"/>
      <c r="EW196" s="227"/>
      <c r="EX196" s="227"/>
      <c r="EY196" s="227"/>
      <c r="EZ196" s="227"/>
      <c r="FA196" s="227"/>
      <c r="FB196" s="227"/>
      <c r="FC196" s="227"/>
      <c r="FD196" s="227"/>
      <c r="FE196" s="227"/>
      <c r="FF196" s="227"/>
      <c r="FG196" s="227"/>
      <c r="FH196" s="227"/>
      <c r="FI196" s="227"/>
      <c r="FJ196" s="227"/>
      <c r="FK196" s="227"/>
      <c r="FL196" s="227"/>
      <c r="FM196" s="227"/>
      <c r="FN196" s="227"/>
      <c r="FO196" s="227"/>
      <c r="FP196" s="227"/>
      <c r="FQ196" s="227"/>
      <c r="FR196" s="227"/>
      <c r="FS196" s="227"/>
      <c r="FT196" s="227"/>
      <c r="FU196" s="227"/>
      <c r="FV196" s="227"/>
      <c r="FW196" s="227"/>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W196" s="227"/>
      <c r="GX196" s="227"/>
      <c r="GY196" s="227"/>
      <c r="GZ196" s="227"/>
      <c r="HA196" s="227"/>
      <c r="HB196" s="227"/>
      <c r="HC196" s="227"/>
      <c r="HD196" s="227"/>
      <c r="HE196" s="227"/>
      <c r="HF196" s="227"/>
      <c r="HG196" s="227"/>
      <c r="HH196" s="227"/>
      <c r="HI196" s="227"/>
      <c r="HJ196" s="227"/>
      <c r="HK196" s="227"/>
      <c r="HL196" s="227"/>
      <c r="HM196" s="227"/>
      <c r="HN196" s="227"/>
      <c r="HO196" s="227"/>
      <c r="HP196" s="227"/>
      <c r="HQ196" s="227"/>
      <c r="HR196" s="227"/>
      <c r="HS196" s="227"/>
      <c r="HT196" s="227"/>
      <c r="HU196" s="227"/>
      <c r="HV196" s="227"/>
    </row>
    <row r="197" spans="3:230" ht="20.100000000000001" customHeight="1" x14ac:dyDescent="0.15">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7"/>
      <c r="BN197" s="227"/>
      <c r="BO197" s="227"/>
      <c r="BP197" s="227"/>
      <c r="BQ197" s="227"/>
      <c r="BR197" s="227"/>
      <c r="BS197" s="227"/>
      <c r="BT197" s="227"/>
      <c r="BU197" s="227"/>
      <c r="BV197" s="227"/>
      <c r="BW197" s="227"/>
      <c r="BX197" s="227"/>
      <c r="BY197" s="227"/>
      <c r="BZ197" s="227"/>
      <c r="CA197" s="227"/>
      <c r="CB197" s="227"/>
      <c r="CC197" s="227"/>
      <c r="CD197" s="227"/>
      <c r="CE197" s="227"/>
      <c r="CF197" s="227"/>
      <c r="CG197" s="227"/>
      <c r="CH197" s="227"/>
      <c r="CI197" s="227"/>
      <c r="CJ197" s="227"/>
      <c r="CK197" s="227"/>
      <c r="CL197" s="227"/>
      <c r="CM197" s="227"/>
      <c r="CN197" s="227"/>
      <c r="CO197" s="227"/>
      <c r="CP197" s="227"/>
      <c r="CQ197" s="227"/>
      <c r="CR197" s="227"/>
      <c r="CS197" s="227"/>
      <c r="CT197" s="227"/>
      <c r="CU197" s="227"/>
      <c r="CV197" s="227"/>
      <c r="CW197" s="227"/>
      <c r="CX197" s="227"/>
      <c r="CY197" s="227"/>
      <c r="CZ197" s="227"/>
      <c r="DA197" s="227"/>
      <c r="DB197" s="227"/>
      <c r="DC197" s="227"/>
      <c r="DD197" s="227"/>
      <c r="DE197" s="227"/>
      <c r="DF197" s="227"/>
      <c r="DG197" s="227"/>
      <c r="DH197" s="227"/>
      <c r="DI197" s="227"/>
      <c r="DJ197" s="227"/>
      <c r="DK197" s="227"/>
      <c r="DL197" s="227"/>
      <c r="DM197" s="227"/>
      <c r="DN197" s="227"/>
      <c r="DO197" s="227"/>
      <c r="DP197" s="227"/>
      <c r="DQ197" s="227"/>
      <c r="DR197" s="227"/>
      <c r="DS197" s="227"/>
      <c r="DT197" s="227"/>
      <c r="DU197" s="227"/>
      <c r="DV197" s="227"/>
      <c r="DW197" s="227"/>
      <c r="DX197" s="227"/>
      <c r="DY197" s="227"/>
      <c r="DZ197" s="227"/>
      <c r="EA197" s="227"/>
      <c r="EB197" s="227"/>
      <c r="EC197" s="227"/>
      <c r="ED197" s="227"/>
      <c r="EE197" s="227"/>
      <c r="EF197" s="227"/>
      <c r="EG197" s="227"/>
      <c r="EH197" s="227"/>
      <c r="EI197" s="227"/>
      <c r="EJ197" s="227"/>
      <c r="EK197" s="227"/>
      <c r="EL197" s="227"/>
      <c r="EM197" s="227"/>
      <c r="EN197" s="227"/>
      <c r="EO197" s="227"/>
      <c r="EP197" s="227"/>
      <c r="EQ197" s="227"/>
      <c r="ER197" s="227"/>
      <c r="ES197" s="227"/>
      <c r="ET197" s="227"/>
      <c r="EU197" s="227"/>
      <c r="EV197" s="227"/>
      <c r="EW197" s="227"/>
      <c r="EX197" s="227"/>
      <c r="EY197" s="227"/>
      <c r="EZ197" s="227"/>
      <c r="FA197" s="227"/>
      <c r="FB197" s="227"/>
      <c r="FC197" s="227"/>
      <c r="FD197" s="227"/>
      <c r="FE197" s="227"/>
      <c r="FF197" s="227"/>
      <c r="FG197" s="227"/>
      <c r="FH197" s="227"/>
      <c r="FI197" s="227"/>
      <c r="FJ197" s="227"/>
      <c r="FK197" s="227"/>
      <c r="FL197" s="227"/>
      <c r="FM197" s="227"/>
      <c r="FN197" s="227"/>
      <c r="FO197" s="227"/>
    </row>
    <row r="198" spans="3:230" ht="20.100000000000001" customHeight="1" x14ac:dyDescent="0.15">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7"/>
      <c r="CN198" s="227"/>
      <c r="CO198" s="227"/>
      <c r="CP198" s="227"/>
      <c r="CQ198" s="227"/>
      <c r="CR198" s="227"/>
      <c r="CS198" s="227"/>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c r="DQ198" s="227"/>
      <c r="DR198" s="227"/>
      <c r="DS198" s="227"/>
      <c r="DT198" s="227"/>
      <c r="DU198" s="227"/>
      <c r="DV198" s="227"/>
      <c r="DW198" s="227"/>
      <c r="DX198" s="227"/>
      <c r="DY198" s="227"/>
      <c r="DZ198" s="227"/>
      <c r="EA198" s="227"/>
      <c r="EB198" s="227"/>
      <c r="EC198" s="227"/>
      <c r="ED198" s="227"/>
      <c r="EE198" s="227"/>
      <c r="EF198" s="227"/>
      <c r="EG198" s="227"/>
      <c r="EH198" s="227"/>
      <c r="EI198" s="227"/>
      <c r="EJ198" s="227"/>
      <c r="EK198" s="227"/>
      <c r="EL198" s="227"/>
      <c r="EM198" s="227"/>
      <c r="EN198" s="227"/>
      <c r="EO198" s="227"/>
      <c r="EP198" s="227"/>
      <c r="EQ198" s="227"/>
      <c r="ER198" s="227"/>
      <c r="ES198" s="227"/>
      <c r="ET198" s="227"/>
      <c r="EU198" s="227"/>
      <c r="EV198" s="227"/>
      <c r="EW198" s="227"/>
      <c r="EX198" s="227"/>
      <c r="EY198" s="227"/>
      <c r="EZ198" s="227"/>
      <c r="FA198" s="227"/>
      <c r="FB198" s="227"/>
      <c r="FC198" s="227"/>
      <c r="FD198" s="227"/>
      <c r="FE198" s="227"/>
      <c r="FF198" s="227"/>
      <c r="FG198" s="227"/>
      <c r="FH198" s="227"/>
      <c r="FI198" s="227"/>
      <c r="FJ198" s="227"/>
      <c r="FK198" s="227"/>
      <c r="FL198" s="227"/>
      <c r="FM198" s="227"/>
      <c r="FN198" s="227"/>
      <c r="FO198" s="227"/>
    </row>
    <row r="199" spans="3:230" ht="20.100000000000001" customHeight="1" x14ac:dyDescent="0.15">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c r="DQ199" s="227"/>
      <c r="DR199" s="227"/>
      <c r="DS199" s="227"/>
      <c r="DT199" s="227"/>
      <c r="DU199" s="227"/>
      <c r="DV199" s="227"/>
      <c r="DW199" s="227"/>
      <c r="DX199" s="227"/>
      <c r="DY199" s="227"/>
      <c r="DZ199" s="227"/>
      <c r="EA199" s="227"/>
      <c r="EB199" s="227"/>
      <c r="EC199" s="227"/>
      <c r="ED199" s="227"/>
      <c r="EE199" s="227"/>
      <c r="EF199" s="227"/>
      <c r="EG199" s="227"/>
      <c r="EH199" s="227"/>
      <c r="EI199" s="227"/>
      <c r="EJ199" s="227"/>
      <c r="EK199" s="227"/>
      <c r="EL199" s="227"/>
      <c r="EM199" s="227"/>
      <c r="EN199" s="227"/>
      <c r="EO199" s="227"/>
      <c r="EP199" s="227"/>
      <c r="EQ199" s="227"/>
      <c r="ER199" s="227"/>
      <c r="ES199" s="227"/>
      <c r="ET199" s="227"/>
      <c r="EU199" s="227"/>
      <c r="EV199" s="227"/>
      <c r="EW199" s="227"/>
      <c r="EX199" s="227"/>
      <c r="EY199" s="227"/>
      <c r="EZ199" s="227"/>
      <c r="FA199" s="227"/>
      <c r="FB199" s="227"/>
      <c r="FC199" s="227"/>
      <c r="FD199" s="227"/>
      <c r="FE199" s="227"/>
      <c r="FF199" s="227"/>
      <c r="FG199" s="227"/>
      <c r="FH199" s="227"/>
      <c r="FI199" s="227"/>
      <c r="FJ199" s="227"/>
      <c r="FK199" s="227"/>
      <c r="FL199" s="227"/>
      <c r="FM199" s="227"/>
      <c r="FN199" s="227"/>
      <c r="FO199" s="227"/>
    </row>
    <row r="200" spans="3:230" ht="20.100000000000001" customHeight="1" x14ac:dyDescent="0.15">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c r="DQ200" s="227"/>
      <c r="DR200" s="227"/>
      <c r="DS200" s="227"/>
      <c r="DT200" s="227"/>
      <c r="DU200" s="227"/>
      <c r="DV200" s="227"/>
      <c r="DW200" s="227"/>
      <c r="DX200" s="227"/>
      <c r="DY200" s="227"/>
      <c r="DZ200" s="227"/>
      <c r="EA200" s="227"/>
      <c r="EB200" s="227"/>
      <c r="EC200" s="227"/>
      <c r="ED200" s="227"/>
      <c r="EE200" s="227"/>
      <c r="EF200" s="227"/>
      <c r="EG200" s="227"/>
      <c r="EH200" s="227"/>
      <c r="EI200" s="227"/>
      <c r="EJ200" s="227"/>
      <c r="EK200" s="227"/>
      <c r="EL200" s="227"/>
      <c r="EM200" s="227"/>
      <c r="EN200" s="227"/>
      <c r="EO200" s="227"/>
      <c r="EP200" s="227"/>
      <c r="EQ200" s="227"/>
      <c r="ER200" s="227"/>
      <c r="ES200" s="227"/>
      <c r="ET200" s="227"/>
      <c r="EU200" s="227"/>
      <c r="EV200" s="227"/>
      <c r="EW200" s="227"/>
      <c r="EX200" s="227"/>
      <c r="EY200" s="227"/>
      <c r="EZ200" s="227"/>
      <c r="FA200" s="227"/>
      <c r="FB200" s="227"/>
      <c r="FC200" s="227"/>
      <c r="FD200" s="227"/>
      <c r="FE200" s="227"/>
      <c r="FF200" s="227"/>
      <c r="FG200" s="227"/>
      <c r="FH200" s="227"/>
      <c r="FI200" s="227"/>
      <c r="FJ200" s="227"/>
      <c r="FK200" s="227"/>
      <c r="FL200" s="227"/>
      <c r="FM200" s="227"/>
      <c r="FN200" s="227"/>
      <c r="FO200" s="227"/>
    </row>
    <row r="201" spans="3:230" ht="20.100000000000001" customHeight="1" x14ac:dyDescent="0.15">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227"/>
      <c r="DX201" s="227"/>
      <c r="DY201" s="227"/>
      <c r="DZ201" s="227"/>
      <c r="EA201" s="227"/>
      <c r="EB201" s="227"/>
      <c r="EC201" s="227"/>
      <c r="ED201" s="227"/>
      <c r="EE201" s="227"/>
      <c r="EF201" s="227"/>
      <c r="EG201" s="227"/>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c r="FG201" s="227"/>
      <c r="FH201" s="227"/>
      <c r="FI201" s="227"/>
      <c r="FJ201" s="227"/>
      <c r="FK201" s="227"/>
      <c r="FL201" s="227"/>
      <c r="FM201" s="227"/>
      <c r="FN201" s="227"/>
      <c r="FO201" s="227"/>
    </row>
    <row r="202" spans="3:230" ht="20.100000000000001" customHeight="1" x14ac:dyDescent="0.15">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227"/>
      <c r="DX202" s="227"/>
      <c r="DY202" s="227"/>
      <c r="DZ202" s="227"/>
      <c r="EA202" s="227"/>
      <c r="EB202" s="227"/>
      <c r="EC202" s="227"/>
      <c r="ED202" s="227"/>
      <c r="EE202" s="227"/>
      <c r="EF202" s="227"/>
      <c r="EG202" s="227"/>
      <c r="EH202" s="227"/>
      <c r="EI202" s="227"/>
      <c r="EJ202" s="227"/>
      <c r="EK202" s="227"/>
      <c r="EL202" s="227"/>
      <c r="EM202" s="227"/>
      <c r="EN202" s="227"/>
      <c r="EO202" s="227"/>
      <c r="EP202" s="227"/>
      <c r="EQ202" s="227"/>
      <c r="ER202" s="227"/>
      <c r="ES202" s="227"/>
      <c r="ET202" s="227"/>
      <c r="EU202" s="227"/>
      <c r="EV202" s="227"/>
      <c r="EW202" s="227"/>
      <c r="EX202" s="227"/>
      <c r="EY202" s="227"/>
      <c r="EZ202" s="227"/>
      <c r="FA202" s="227"/>
      <c r="FB202" s="227"/>
      <c r="FC202" s="227"/>
      <c r="FD202" s="227"/>
      <c r="FE202" s="227"/>
      <c r="FF202" s="227"/>
      <c r="FG202" s="227"/>
      <c r="FH202" s="227"/>
      <c r="FI202" s="227"/>
      <c r="FJ202" s="227"/>
      <c r="FK202" s="227"/>
      <c r="FL202" s="227"/>
      <c r="FM202" s="227"/>
      <c r="FN202" s="227"/>
      <c r="FO202" s="227"/>
    </row>
    <row r="203" spans="3:230" ht="20.100000000000001" customHeight="1" x14ac:dyDescent="0.15">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227"/>
      <c r="DX203" s="227"/>
      <c r="DY203" s="227"/>
      <c r="DZ203" s="227"/>
      <c r="EA203" s="227"/>
      <c r="EB203" s="227"/>
      <c r="EC203" s="227"/>
      <c r="ED203" s="227"/>
      <c r="EE203" s="227"/>
      <c r="EF203" s="227"/>
      <c r="EG203" s="227"/>
      <c r="EH203" s="227"/>
      <c r="EI203" s="227"/>
      <c r="EJ203" s="227"/>
      <c r="EK203" s="227"/>
      <c r="EL203" s="227"/>
      <c r="EM203" s="227"/>
      <c r="EN203" s="227"/>
      <c r="EO203" s="227"/>
      <c r="EP203" s="227"/>
      <c r="EQ203" s="227"/>
      <c r="ER203" s="227"/>
      <c r="ES203" s="227"/>
      <c r="ET203" s="227"/>
      <c r="EU203" s="227"/>
      <c r="EV203" s="227"/>
      <c r="EW203" s="227"/>
      <c r="EX203" s="227"/>
      <c r="EY203" s="227"/>
      <c r="EZ203" s="227"/>
      <c r="FA203" s="227"/>
      <c r="FB203" s="227"/>
      <c r="FC203" s="227"/>
      <c r="FD203" s="227"/>
      <c r="FE203" s="227"/>
      <c r="FF203" s="227"/>
      <c r="FG203" s="227"/>
      <c r="FH203" s="227"/>
      <c r="FI203" s="227"/>
      <c r="FJ203" s="227"/>
      <c r="FK203" s="227"/>
      <c r="FL203" s="227"/>
      <c r="FM203" s="227"/>
      <c r="FN203" s="227"/>
      <c r="FO203" s="227"/>
    </row>
    <row r="204" spans="3:230" ht="20.100000000000001" customHeight="1" x14ac:dyDescent="0.15">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c r="EH204" s="227"/>
      <c r="EI204" s="227"/>
      <c r="EJ204" s="227"/>
      <c r="EK204" s="227"/>
      <c r="EL204" s="227"/>
      <c r="EM204" s="227"/>
      <c r="EN204" s="227"/>
      <c r="EO204" s="227"/>
      <c r="EP204" s="227"/>
      <c r="EQ204" s="227"/>
      <c r="ER204" s="227"/>
      <c r="ES204" s="227"/>
      <c r="ET204" s="227"/>
      <c r="EU204" s="227"/>
      <c r="EV204" s="227"/>
      <c r="EW204" s="227"/>
      <c r="EX204" s="227"/>
      <c r="EY204" s="227"/>
      <c r="EZ204" s="227"/>
      <c r="FA204" s="227"/>
      <c r="FB204" s="227"/>
      <c r="FC204" s="227"/>
      <c r="FD204" s="227"/>
      <c r="FE204" s="227"/>
      <c r="FF204" s="227"/>
      <c r="FG204" s="227"/>
      <c r="FH204" s="227"/>
      <c r="FI204" s="227"/>
      <c r="FJ204" s="227"/>
      <c r="FK204" s="227"/>
      <c r="FL204" s="227"/>
      <c r="FM204" s="227"/>
      <c r="FN204" s="227"/>
      <c r="FO204" s="227"/>
    </row>
    <row r="205" spans="3:230" ht="20.100000000000001" customHeight="1" x14ac:dyDescent="0.15">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c r="DQ205" s="227"/>
      <c r="DR205" s="227"/>
      <c r="DS205" s="227"/>
      <c r="DT205" s="227"/>
      <c r="DU205" s="227"/>
      <c r="DV205" s="227"/>
      <c r="DW205" s="227"/>
      <c r="DX205" s="227"/>
      <c r="DY205" s="227"/>
      <c r="DZ205" s="227"/>
      <c r="EA205" s="227"/>
      <c r="EB205" s="227"/>
      <c r="EC205" s="227"/>
      <c r="ED205" s="227"/>
      <c r="EE205" s="227"/>
      <c r="EF205" s="227"/>
      <c r="EG205" s="227"/>
      <c r="EH205" s="227"/>
      <c r="EI205" s="227"/>
      <c r="EJ205" s="227"/>
      <c r="EK205" s="227"/>
      <c r="EL205" s="227"/>
      <c r="EM205" s="227"/>
      <c r="EN205" s="227"/>
      <c r="EO205" s="227"/>
      <c r="EP205" s="227"/>
      <c r="EQ205" s="227"/>
      <c r="ER205" s="227"/>
      <c r="ES205" s="227"/>
      <c r="ET205" s="227"/>
      <c r="EU205" s="227"/>
      <c r="EV205" s="227"/>
      <c r="EW205" s="227"/>
      <c r="EX205" s="227"/>
      <c r="EY205" s="227"/>
      <c r="EZ205" s="227"/>
      <c r="FA205" s="227"/>
      <c r="FB205" s="227"/>
      <c r="FC205" s="227"/>
      <c r="FD205" s="227"/>
      <c r="FE205" s="227"/>
      <c r="FF205" s="227"/>
      <c r="FG205" s="227"/>
      <c r="FH205" s="227"/>
      <c r="FI205" s="227"/>
      <c r="FJ205" s="227"/>
      <c r="FK205" s="227"/>
      <c r="FL205" s="227"/>
      <c r="FM205" s="227"/>
      <c r="FN205" s="227"/>
      <c r="FO205" s="227"/>
    </row>
    <row r="206" spans="3:230" ht="20.100000000000001" customHeight="1" x14ac:dyDescent="0.15">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c r="DQ206" s="227"/>
      <c r="DR206" s="227"/>
      <c r="DS206" s="227"/>
      <c r="DT206" s="227"/>
      <c r="DU206" s="227"/>
      <c r="DV206" s="227"/>
      <c r="DW206" s="227"/>
      <c r="DX206" s="227"/>
      <c r="DY206" s="227"/>
      <c r="DZ206" s="227"/>
      <c r="EA206" s="227"/>
      <c r="EB206" s="227"/>
      <c r="EC206" s="227"/>
      <c r="ED206" s="227"/>
      <c r="EE206" s="227"/>
      <c r="EF206" s="227"/>
      <c r="EG206" s="227"/>
      <c r="EH206" s="227"/>
      <c r="EI206" s="227"/>
      <c r="EJ206" s="227"/>
      <c r="EK206" s="227"/>
      <c r="EL206" s="227"/>
      <c r="EM206" s="227"/>
      <c r="EN206" s="227"/>
      <c r="EO206" s="227"/>
      <c r="EP206" s="227"/>
      <c r="EQ206" s="227"/>
      <c r="ER206" s="227"/>
      <c r="ES206" s="227"/>
      <c r="ET206" s="227"/>
      <c r="EU206" s="227"/>
      <c r="EV206" s="227"/>
      <c r="EW206" s="227"/>
      <c r="EX206" s="227"/>
      <c r="EY206" s="227"/>
      <c r="EZ206" s="227"/>
      <c r="FA206" s="227"/>
      <c r="FB206" s="227"/>
      <c r="FC206" s="227"/>
      <c r="FD206" s="227"/>
      <c r="FE206" s="227"/>
      <c r="FF206" s="227"/>
      <c r="FG206" s="227"/>
      <c r="FH206" s="227"/>
      <c r="FI206" s="227"/>
      <c r="FJ206" s="227"/>
      <c r="FK206" s="227"/>
      <c r="FL206" s="227"/>
      <c r="FM206" s="227"/>
      <c r="FN206" s="227"/>
      <c r="FO206" s="227"/>
    </row>
    <row r="207" spans="3:230" ht="20.100000000000001" customHeight="1" x14ac:dyDescent="0.15">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c r="DA207" s="227"/>
      <c r="DB207" s="227"/>
      <c r="DC207" s="227"/>
      <c r="DD207" s="227"/>
      <c r="DE207" s="227"/>
      <c r="DF207" s="227"/>
      <c r="DG207" s="227"/>
      <c r="DH207" s="227"/>
      <c r="DI207" s="227"/>
      <c r="DJ207" s="227"/>
      <c r="DK207" s="227"/>
      <c r="DL207" s="227"/>
      <c r="DM207" s="227"/>
      <c r="DN207" s="227"/>
      <c r="DO207" s="227"/>
      <c r="DP207" s="227"/>
      <c r="DQ207" s="227"/>
      <c r="DR207" s="227"/>
      <c r="DS207" s="227"/>
      <c r="DT207" s="227"/>
      <c r="DU207" s="227"/>
      <c r="DV207" s="227"/>
      <c r="DW207" s="227"/>
      <c r="DX207" s="227"/>
      <c r="DY207" s="227"/>
      <c r="DZ207" s="227"/>
      <c r="EA207" s="227"/>
      <c r="EB207" s="227"/>
      <c r="EC207" s="227"/>
      <c r="ED207" s="227"/>
      <c r="EE207" s="227"/>
      <c r="EF207" s="227"/>
      <c r="EG207" s="227"/>
      <c r="EH207" s="227"/>
      <c r="EI207" s="227"/>
      <c r="EJ207" s="227"/>
      <c r="EK207" s="227"/>
      <c r="EL207" s="227"/>
      <c r="EM207" s="227"/>
      <c r="EN207" s="227"/>
      <c r="EO207" s="227"/>
      <c r="EP207" s="227"/>
      <c r="EQ207" s="227"/>
      <c r="ER207" s="227"/>
      <c r="ES207" s="227"/>
      <c r="ET207" s="227"/>
      <c r="EU207" s="227"/>
      <c r="EV207" s="227"/>
      <c r="EW207" s="227"/>
      <c r="EX207" s="227"/>
      <c r="EY207" s="227"/>
      <c r="EZ207" s="227"/>
      <c r="FA207" s="227"/>
      <c r="FB207" s="227"/>
      <c r="FC207" s="227"/>
      <c r="FD207" s="227"/>
      <c r="FE207" s="227"/>
      <c r="FF207" s="227"/>
      <c r="FG207" s="227"/>
      <c r="FH207" s="227"/>
      <c r="FI207" s="227"/>
      <c r="FJ207" s="227"/>
      <c r="FK207" s="227"/>
      <c r="FL207" s="227"/>
      <c r="FM207" s="227"/>
      <c r="FN207" s="227"/>
      <c r="FO207" s="227"/>
    </row>
    <row r="208" spans="3:230" ht="20.100000000000001" customHeight="1" x14ac:dyDescent="0.15">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c r="BU208" s="227"/>
      <c r="BV208" s="227"/>
      <c r="BW208" s="227"/>
      <c r="BX208" s="227"/>
      <c r="BY208" s="227"/>
      <c r="BZ208" s="227"/>
      <c r="CA208" s="227"/>
      <c r="CB208" s="227"/>
      <c r="CC208" s="227"/>
      <c r="CD208" s="227"/>
      <c r="CE208" s="227"/>
      <c r="CF208" s="227"/>
      <c r="CG208" s="227"/>
      <c r="CH208" s="227"/>
      <c r="CI208" s="227"/>
      <c r="CJ208" s="227"/>
      <c r="CK208" s="227"/>
      <c r="CL208" s="227"/>
      <c r="CM208" s="227"/>
      <c r="CN208" s="227"/>
      <c r="CO208" s="227"/>
      <c r="CP208" s="227"/>
      <c r="CQ208" s="227"/>
      <c r="CR208" s="227"/>
      <c r="CS208" s="227"/>
      <c r="CT208" s="227"/>
      <c r="CU208" s="227"/>
      <c r="CV208" s="227"/>
      <c r="CW208" s="227"/>
      <c r="CX208" s="227"/>
      <c r="CY208" s="227"/>
      <c r="CZ208" s="227"/>
      <c r="DA208" s="227"/>
      <c r="DB208" s="227"/>
      <c r="DC208" s="227"/>
      <c r="DD208" s="227"/>
      <c r="DE208" s="227"/>
      <c r="DF208" s="227"/>
      <c r="DG208" s="227"/>
      <c r="DH208" s="227"/>
      <c r="DI208" s="227"/>
      <c r="DJ208" s="227"/>
      <c r="DK208" s="227"/>
      <c r="DL208" s="227"/>
      <c r="DM208" s="227"/>
      <c r="DN208" s="227"/>
      <c r="DO208" s="227"/>
      <c r="DP208" s="227"/>
      <c r="DQ208" s="227"/>
      <c r="DR208" s="227"/>
      <c r="DS208" s="227"/>
      <c r="DT208" s="227"/>
      <c r="DU208" s="227"/>
      <c r="DV208" s="227"/>
      <c r="DW208" s="227"/>
      <c r="DX208" s="227"/>
      <c r="DY208" s="227"/>
      <c r="DZ208" s="227"/>
      <c r="EA208" s="227"/>
      <c r="EB208" s="227"/>
      <c r="EC208" s="227"/>
      <c r="ED208" s="227"/>
      <c r="EE208" s="227"/>
      <c r="EF208" s="227"/>
      <c r="EG208" s="227"/>
      <c r="EH208" s="227"/>
      <c r="EI208" s="227"/>
      <c r="EJ208" s="227"/>
      <c r="EK208" s="227"/>
      <c r="EL208" s="227"/>
      <c r="EM208" s="227"/>
      <c r="EN208" s="227"/>
      <c r="EO208" s="227"/>
      <c r="EP208" s="227"/>
      <c r="EQ208" s="227"/>
      <c r="ER208" s="227"/>
      <c r="ES208" s="227"/>
      <c r="ET208" s="227"/>
      <c r="EU208" s="227"/>
      <c r="EV208" s="227"/>
      <c r="EW208" s="227"/>
      <c r="EX208" s="227"/>
      <c r="EY208" s="227"/>
      <c r="EZ208" s="227"/>
      <c r="FA208" s="227"/>
      <c r="FB208" s="227"/>
      <c r="FC208" s="227"/>
      <c r="FD208" s="227"/>
      <c r="FE208" s="227"/>
      <c r="FF208" s="227"/>
      <c r="FG208" s="227"/>
      <c r="FH208" s="227"/>
      <c r="FI208" s="227"/>
      <c r="FJ208" s="227"/>
      <c r="FK208" s="227"/>
      <c r="FL208" s="227"/>
      <c r="FM208" s="227"/>
      <c r="FN208" s="227"/>
      <c r="FO208" s="227"/>
    </row>
    <row r="209" spans="3:171" ht="20.100000000000001" customHeight="1" x14ac:dyDescent="0.15">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c r="DA209" s="227"/>
      <c r="DB209" s="227"/>
      <c r="DC209" s="227"/>
      <c r="DD209" s="227"/>
      <c r="DE209" s="227"/>
      <c r="DF209" s="227"/>
      <c r="DG209" s="227"/>
      <c r="DH209" s="227"/>
      <c r="DI209" s="227"/>
      <c r="DJ209" s="227"/>
      <c r="DK209" s="227"/>
      <c r="DL209" s="227"/>
      <c r="DM209" s="227"/>
      <c r="DN209" s="227"/>
      <c r="DO209" s="227"/>
      <c r="DP209" s="227"/>
      <c r="DQ209" s="227"/>
      <c r="DR209" s="227"/>
      <c r="DS209" s="227"/>
      <c r="DT209" s="227"/>
      <c r="DU209" s="227"/>
      <c r="DV209" s="227"/>
      <c r="DW209" s="227"/>
      <c r="DX209" s="227"/>
      <c r="DY209" s="227"/>
      <c r="DZ209" s="227"/>
      <c r="EA209" s="227"/>
      <c r="EB209" s="227"/>
      <c r="EC209" s="227"/>
      <c r="ED209" s="227"/>
      <c r="EE209" s="227"/>
      <c r="EF209" s="227"/>
      <c r="EG209" s="227"/>
      <c r="EH209" s="227"/>
      <c r="EI209" s="227"/>
      <c r="EJ209" s="227"/>
      <c r="EK209" s="227"/>
      <c r="EL209" s="227"/>
      <c r="EM209" s="227"/>
      <c r="EN209" s="227"/>
      <c r="EO209" s="227"/>
      <c r="EP209" s="227"/>
      <c r="EQ209" s="227"/>
      <c r="ER209" s="227"/>
      <c r="ES209" s="227"/>
      <c r="ET209" s="227"/>
      <c r="EU209" s="227"/>
      <c r="EV209" s="227"/>
      <c r="EW209" s="227"/>
      <c r="EX209" s="227"/>
      <c r="EY209" s="227"/>
      <c r="EZ209" s="227"/>
      <c r="FA209" s="227"/>
      <c r="FB209" s="227"/>
      <c r="FC209" s="227"/>
      <c r="FD209" s="227"/>
      <c r="FE209" s="227"/>
      <c r="FF209" s="227"/>
      <c r="FG209" s="227"/>
      <c r="FH209" s="227"/>
      <c r="FI209" s="227"/>
      <c r="FJ209" s="227"/>
      <c r="FK209" s="227"/>
      <c r="FL209" s="227"/>
      <c r="FM209" s="227"/>
      <c r="FN209" s="227"/>
      <c r="FO209" s="227"/>
    </row>
    <row r="210" spans="3:171" ht="20.100000000000001" customHeight="1" x14ac:dyDescent="0.15">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7"/>
      <c r="DL210" s="227"/>
      <c r="DM210" s="227"/>
      <c r="DN210" s="227"/>
      <c r="DO210" s="227"/>
      <c r="DP210" s="227"/>
      <c r="DQ210" s="227"/>
      <c r="DR210" s="227"/>
      <c r="DS210" s="227"/>
      <c r="DT210" s="227"/>
      <c r="DU210" s="227"/>
      <c r="DV210" s="227"/>
      <c r="DW210" s="227"/>
      <c r="DX210" s="227"/>
      <c r="DY210" s="227"/>
      <c r="DZ210" s="227"/>
      <c r="EA210" s="227"/>
      <c r="EB210" s="227"/>
      <c r="EC210" s="227"/>
      <c r="ED210" s="227"/>
      <c r="EE210" s="227"/>
      <c r="EF210" s="227"/>
      <c r="EG210" s="227"/>
      <c r="EH210" s="227"/>
      <c r="EI210" s="227"/>
      <c r="EJ210" s="227"/>
      <c r="EK210" s="227"/>
      <c r="EL210" s="227"/>
      <c r="EM210" s="227"/>
      <c r="EN210" s="227"/>
      <c r="EO210" s="227"/>
      <c r="EP210" s="227"/>
      <c r="EQ210" s="227"/>
      <c r="ER210" s="227"/>
      <c r="ES210" s="227"/>
      <c r="ET210" s="227"/>
      <c r="EU210" s="227"/>
      <c r="EV210" s="227"/>
      <c r="EW210" s="227"/>
      <c r="EX210" s="227"/>
      <c r="EY210" s="227"/>
      <c r="EZ210" s="227"/>
      <c r="FA210" s="227"/>
      <c r="FB210" s="227"/>
      <c r="FC210" s="227"/>
      <c r="FD210" s="227"/>
      <c r="FE210" s="227"/>
      <c r="FF210" s="227"/>
      <c r="FG210" s="227"/>
      <c r="FH210" s="227"/>
      <c r="FI210" s="227"/>
      <c r="FJ210" s="227"/>
      <c r="FK210" s="227"/>
      <c r="FL210" s="227"/>
      <c r="FM210" s="227"/>
      <c r="FN210" s="227"/>
      <c r="FO210" s="227"/>
    </row>
    <row r="211" spans="3:171" ht="20.100000000000001" customHeight="1" x14ac:dyDescent="0.15">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7"/>
      <c r="BL211" s="227"/>
      <c r="BM211" s="227"/>
      <c r="BN211" s="227"/>
      <c r="BO211" s="227"/>
      <c r="BP211" s="227"/>
      <c r="BQ211" s="227"/>
      <c r="BR211" s="227"/>
      <c r="BS211" s="227"/>
      <c r="BT211" s="227"/>
      <c r="BU211" s="227"/>
      <c r="BV211" s="227"/>
      <c r="BW211" s="227"/>
      <c r="BX211" s="227"/>
      <c r="BY211" s="227"/>
      <c r="BZ211" s="227"/>
      <c r="CA211" s="227"/>
      <c r="CB211" s="227"/>
      <c r="CC211" s="227"/>
      <c r="CD211" s="227"/>
      <c r="CE211" s="227"/>
      <c r="CF211" s="227"/>
      <c r="CG211" s="227"/>
      <c r="CH211" s="227"/>
      <c r="CI211" s="227"/>
      <c r="CJ211" s="227"/>
      <c r="CK211" s="227"/>
      <c r="CL211" s="227"/>
      <c r="CM211" s="227"/>
      <c r="CN211" s="227"/>
      <c r="CO211" s="227"/>
      <c r="CP211" s="227"/>
      <c r="CQ211" s="227"/>
      <c r="CR211" s="227"/>
      <c r="CS211" s="227"/>
      <c r="CT211" s="227"/>
      <c r="CU211" s="227"/>
      <c r="CV211" s="227"/>
      <c r="CW211" s="227"/>
      <c r="CX211" s="227"/>
      <c r="CY211" s="227"/>
      <c r="CZ211" s="227"/>
      <c r="DA211" s="227"/>
      <c r="DB211" s="227"/>
      <c r="DC211" s="227"/>
      <c r="DD211" s="227"/>
      <c r="DE211" s="227"/>
      <c r="DF211" s="227"/>
      <c r="DG211" s="227"/>
      <c r="DH211" s="227"/>
      <c r="DI211" s="227"/>
      <c r="DJ211" s="227"/>
      <c r="DK211" s="227"/>
      <c r="DL211" s="227"/>
      <c r="DM211" s="227"/>
      <c r="DN211" s="227"/>
      <c r="DO211" s="227"/>
      <c r="DP211" s="227"/>
      <c r="DQ211" s="227"/>
      <c r="DR211" s="227"/>
      <c r="DS211" s="227"/>
      <c r="DT211" s="227"/>
      <c r="DU211" s="227"/>
      <c r="DV211" s="227"/>
      <c r="DW211" s="227"/>
      <c r="DX211" s="227"/>
      <c r="DY211" s="227"/>
      <c r="DZ211" s="227"/>
      <c r="EA211" s="227"/>
      <c r="EB211" s="227"/>
      <c r="EC211" s="227"/>
      <c r="ED211" s="227"/>
      <c r="EE211" s="227"/>
      <c r="EF211" s="227"/>
      <c r="EG211" s="227"/>
      <c r="EH211" s="227"/>
      <c r="EI211" s="227"/>
      <c r="EJ211" s="227"/>
      <c r="EK211" s="227"/>
      <c r="EL211" s="227"/>
      <c r="EM211" s="227"/>
      <c r="EN211" s="227"/>
      <c r="EO211" s="227"/>
      <c r="EP211" s="227"/>
      <c r="EQ211" s="227"/>
      <c r="ER211" s="227"/>
      <c r="ES211" s="227"/>
      <c r="ET211" s="227"/>
      <c r="EU211" s="227"/>
      <c r="EV211" s="227"/>
      <c r="EW211" s="227"/>
      <c r="EX211" s="227"/>
      <c r="EY211" s="227"/>
      <c r="EZ211" s="227"/>
      <c r="FA211" s="227"/>
      <c r="FB211" s="227"/>
      <c r="FC211" s="227"/>
      <c r="FD211" s="227"/>
      <c r="FE211" s="227"/>
      <c r="FF211" s="227"/>
      <c r="FG211" s="227"/>
      <c r="FH211" s="227"/>
      <c r="FI211" s="227"/>
      <c r="FJ211" s="227"/>
      <c r="FK211" s="227"/>
      <c r="FL211" s="227"/>
      <c r="FM211" s="227"/>
      <c r="FN211" s="227"/>
      <c r="FO211" s="227"/>
    </row>
    <row r="212" spans="3:171" ht="20.100000000000001" customHeight="1" x14ac:dyDescent="0.15">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7"/>
      <c r="BL212" s="227"/>
      <c r="BM212" s="227"/>
      <c r="BN212" s="227"/>
      <c r="BO212" s="227"/>
      <c r="BP212" s="227"/>
      <c r="BQ212" s="227"/>
      <c r="BR212" s="227"/>
      <c r="BS212" s="227"/>
      <c r="BT212" s="227"/>
      <c r="BU212" s="227"/>
      <c r="BV212" s="227"/>
      <c r="BW212" s="227"/>
      <c r="BX212" s="227"/>
      <c r="BY212" s="227"/>
      <c r="BZ212" s="227"/>
      <c r="CA212" s="227"/>
      <c r="CB212" s="227"/>
      <c r="CC212" s="227"/>
      <c r="CD212" s="227"/>
      <c r="CE212" s="227"/>
      <c r="CF212" s="227"/>
      <c r="CG212" s="227"/>
      <c r="CH212" s="227"/>
      <c r="CI212" s="227"/>
      <c r="CJ212" s="227"/>
      <c r="CK212" s="227"/>
      <c r="CL212" s="227"/>
      <c r="CM212" s="227"/>
      <c r="CN212" s="227"/>
      <c r="CO212" s="227"/>
      <c r="CP212" s="227"/>
      <c r="CQ212" s="227"/>
      <c r="CR212" s="227"/>
      <c r="CS212" s="227"/>
      <c r="CT212" s="227"/>
      <c r="CU212" s="227"/>
      <c r="CV212" s="227"/>
      <c r="CW212" s="227"/>
      <c r="CX212" s="227"/>
      <c r="CY212" s="227"/>
      <c r="CZ212" s="227"/>
      <c r="DA212" s="227"/>
      <c r="DB212" s="227"/>
      <c r="DC212" s="227"/>
      <c r="DD212" s="227"/>
      <c r="DE212" s="227"/>
      <c r="DF212" s="227"/>
      <c r="DG212" s="227"/>
      <c r="DH212" s="227"/>
      <c r="DI212" s="227"/>
      <c r="DJ212" s="227"/>
      <c r="DK212" s="227"/>
      <c r="DL212" s="227"/>
      <c r="DM212" s="227"/>
      <c r="DN212" s="227"/>
      <c r="DO212" s="227"/>
      <c r="DP212" s="227"/>
      <c r="DQ212" s="227"/>
      <c r="DR212" s="227"/>
      <c r="DS212" s="227"/>
      <c r="DT212" s="227"/>
      <c r="DU212" s="227"/>
      <c r="DV212" s="227"/>
      <c r="DW212" s="227"/>
      <c r="DX212" s="227"/>
      <c r="DY212" s="227"/>
      <c r="DZ212" s="227"/>
      <c r="EA212" s="227"/>
      <c r="EB212" s="227"/>
      <c r="EC212" s="227"/>
      <c r="ED212" s="227"/>
      <c r="EE212" s="227"/>
      <c r="EF212" s="227"/>
      <c r="EG212" s="227"/>
      <c r="EH212" s="227"/>
      <c r="EI212" s="227"/>
      <c r="EJ212" s="227"/>
      <c r="EK212" s="227"/>
      <c r="EL212" s="227"/>
      <c r="EM212" s="227"/>
      <c r="EN212" s="227"/>
      <c r="EO212" s="227"/>
      <c r="EP212" s="227"/>
      <c r="EQ212" s="227"/>
      <c r="ER212" s="227"/>
      <c r="ES212" s="227"/>
      <c r="ET212" s="227"/>
      <c r="EU212" s="227"/>
      <c r="EV212" s="227"/>
      <c r="EW212" s="227"/>
      <c r="EX212" s="227"/>
      <c r="EY212" s="227"/>
      <c r="EZ212" s="227"/>
      <c r="FA212" s="227"/>
      <c r="FB212" s="227"/>
      <c r="FC212" s="227"/>
      <c r="FD212" s="227"/>
      <c r="FE212" s="227"/>
      <c r="FF212" s="227"/>
      <c r="FG212" s="227"/>
      <c r="FH212" s="227"/>
      <c r="FI212" s="227"/>
      <c r="FJ212" s="227"/>
      <c r="FK212" s="227"/>
      <c r="FL212" s="227"/>
      <c r="FM212" s="227"/>
      <c r="FN212" s="227"/>
      <c r="FO212" s="227"/>
    </row>
    <row r="213" spans="3:171" ht="20.100000000000001" customHeight="1" x14ac:dyDescent="0.15">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c r="BU213" s="227"/>
      <c r="BV213" s="227"/>
      <c r="BW213" s="227"/>
      <c r="BX213" s="227"/>
      <c r="BY213" s="227"/>
      <c r="BZ213" s="227"/>
      <c r="CA213" s="227"/>
      <c r="CB213" s="227"/>
      <c r="CC213" s="227"/>
      <c r="CD213" s="227"/>
      <c r="CE213" s="227"/>
      <c r="CF213" s="227"/>
      <c r="CG213" s="227"/>
      <c r="CH213" s="227"/>
      <c r="CI213" s="227"/>
      <c r="CJ213" s="227"/>
      <c r="CK213" s="227"/>
      <c r="CL213" s="227"/>
      <c r="CM213" s="227"/>
      <c r="CN213" s="227"/>
      <c r="CO213" s="227"/>
      <c r="CP213" s="227"/>
      <c r="CQ213" s="227"/>
      <c r="CR213" s="227"/>
      <c r="CS213" s="227"/>
      <c r="CT213" s="227"/>
      <c r="CU213" s="227"/>
      <c r="CV213" s="227"/>
      <c r="CW213" s="227"/>
      <c r="CX213" s="227"/>
      <c r="CY213" s="227"/>
      <c r="CZ213" s="227"/>
      <c r="DA213" s="227"/>
      <c r="DB213" s="227"/>
      <c r="DC213" s="227"/>
      <c r="DD213" s="227"/>
      <c r="DE213" s="227"/>
      <c r="DF213" s="227"/>
      <c r="DG213" s="227"/>
      <c r="DH213" s="227"/>
      <c r="DI213" s="227"/>
      <c r="DJ213" s="227"/>
      <c r="DK213" s="227"/>
      <c r="DL213" s="227"/>
      <c r="DM213" s="227"/>
      <c r="DN213" s="227"/>
      <c r="DO213" s="227"/>
      <c r="DP213" s="227"/>
      <c r="DQ213" s="227"/>
      <c r="DR213" s="227"/>
      <c r="DS213" s="227"/>
      <c r="DT213" s="227"/>
      <c r="DU213" s="227"/>
      <c r="DV213" s="227"/>
      <c r="DW213" s="227"/>
      <c r="DX213" s="227"/>
      <c r="DY213" s="227"/>
      <c r="DZ213" s="227"/>
      <c r="EA213" s="227"/>
      <c r="EB213" s="227"/>
      <c r="EC213" s="227"/>
      <c r="ED213" s="227"/>
      <c r="EE213" s="227"/>
      <c r="EF213" s="227"/>
      <c r="EG213" s="227"/>
      <c r="EH213" s="227"/>
      <c r="EI213" s="227"/>
      <c r="EJ213" s="227"/>
      <c r="EK213" s="227"/>
      <c r="EL213" s="227"/>
      <c r="EM213" s="227"/>
      <c r="EN213" s="227"/>
      <c r="EO213" s="227"/>
      <c r="EP213" s="227"/>
      <c r="EQ213" s="227"/>
      <c r="ER213" s="227"/>
      <c r="ES213" s="227"/>
      <c r="ET213" s="227"/>
      <c r="EU213" s="227"/>
      <c r="EV213" s="227"/>
      <c r="EW213" s="227"/>
      <c r="EX213" s="227"/>
      <c r="EY213" s="227"/>
      <c r="EZ213" s="227"/>
      <c r="FA213" s="227"/>
      <c r="FB213" s="227"/>
      <c r="FC213" s="227"/>
      <c r="FD213" s="227"/>
      <c r="FE213" s="227"/>
      <c r="FF213" s="227"/>
      <c r="FG213" s="227"/>
      <c r="FH213" s="227"/>
      <c r="FI213" s="227"/>
      <c r="FJ213" s="227"/>
      <c r="FK213" s="227"/>
      <c r="FL213" s="227"/>
      <c r="FM213" s="227"/>
      <c r="FN213" s="227"/>
      <c r="FO213" s="227"/>
    </row>
    <row r="214" spans="3:171" ht="20.100000000000001" customHeight="1" x14ac:dyDescent="0.15">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row>
    <row r="215" spans="3:171" ht="20.100000000000001" customHeight="1" x14ac:dyDescent="0.15">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c r="FG215" s="227"/>
      <c r="FH215" s="227"/>
      <c r="FI215" s="227"/>
      <c r="FJ215" s="227"/>
      <c r="FK215" s="227"/>
      <c r="FL215" s="227"/>
      <c r="FM215" s="227"/>
      <c r="FN215" s="227"/>
      <c r="FO215" s="227"/>
    </row>
    <row r="216" spans="3:171" ht="20.100000000000001" customHeight="1" x14ac:dyDescent="0.15">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row>
    <row r="217" spans="3:171" ht="20.100000000000001" customHeight="1" x14ac:dyDescent="0.15">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c r="BU217" s="227"/>
      <c r="BV217" s="227"/>
      <c r="BW217" s="227"/>
      <c r="BX217" s="227"/>
      <c r="BY217" s="227"/>
      <c r="BZ217" s="227"/>
      <c r="CA217" s="227"/>
      <c r="CB217" s="227"/>
      <c r="CC217" s="227"/>
      <c r="CD217" s="227"/>
      <c r="CE217" s="227"/>
      <c r="CF217" s="227"/>
      <c r="CG217" s="227"/>
      <c r="CH217" s="227"/>
      <c r="CI217" s="227"/>
      <c r="CJ217" s="227"/>
      <c r="CK217" s="227"/>
      <c r="CL217" s="227"/>
      <c r="CM217" s="227"/>
      <c r="CN217" s="227"/>
      <c r="CO217" s="227"/>
      <c r="CP217" s="227"/>
      <c r="CQ217" s="227"/>
      <c r="CR217" s="227"/>
      <c r="CS217" s="227"/>
      <c r="CT217" s="227"/>
      <c r="CU217" s="227"/>
      <c r="CV217" s="227"/>
      <c r="CW217" s="227"/>
      <c r="CX217" s="227"/>
      <c r="CY217" s="227"/>
      <c r="CZ217" s="227"/>
      <c r="DA217" s="227"/>
      <c r="DB217" s="227"/>
      <c r="DC217" s="227"/>
      <c r="DD217" s="227"/>
      <c r="DE217" s="227"/>
      <c r="DF217" s="227"/>
      <c r="DG217" s="227"/>
      <c r="DH217" s="227"/>
      <c r="DI217" s="227"/>
      <c r="DJ217" s="227"/>
      <c r="DK217" s="227"/>
      <c r="DL217" s="227"/>
      <c r="DM217" s="227"/>
      <c r="DN217" s="227"/>
      <c r="DO217" s="227"/>
      <c r="DP217" s="227"/>
      <c r="DQ217" s="227"/>
      <c r="DR217" s="227"/>
      <c r="DS217" s="227"/>
      <c r="DT217" s="227"/>
      <c r="DU217" s="227"/>
      <c r="DV217" s="227"/>
      <c r="DW217" s="227"/>
      <c r="DX217" s="227"/>
      <c r="DY217" s="227"/>
      <c r="DZ217" s="227"/>
      <c r="EA217" s="227"/>
      <c r="EB217" s="227"/>
      <c r="EC217" s="227"/>
      <c r="ED217" s="227"/>
      <c r="EE217" s="227"/>
      <c r="EF217" s="227"/>
      <c r="EG217" s="227"/>
      <c r="EH217" s="227"/>
      <c r="EI217" s="227"/>
      <c r="EJ217" s="227"/>
      <c r="EK217" s="227"/>
      <c r="EL217" s="227"/>
      <c r="EM217" s="227"/>
      <c r="EN217" s="227"/>
      <c r="EO217" s="227"/>
      <c r="EP217" s="227"/>
      <c r="EQ217" s="227"/>
      <c r="ER217" s="227"/>
      <c r="ES217" s="227"/>
      <c r="ET217" s="227"/>
      <c r="EU217" s="227"/>
      <c r="EV217" s="227"/>
      <c r="EW217" s="227"/>
      <c r="EX217" s="227"/>
      <c r="EY217" s="227"/>
      <c r="EZ217" s="227"/>
      <c r="FA217" s="227"/>
      <c r="FB217" s="227"/>
      <c r="FC217" s="227"/>
      <c r="FD217" s="227"/>
      <c r="FE217" s="227"/>
      <c r="FF217" s="227"/>
      <c r="FG217" s="227"/>
      <c r="FH217" s="227"/>
      <c r="FI217" s="227"/>
      <c r="FJ217" s="227"/>
      <c r="FK217" s="227"/>
      <c r="FL217" s="227"/>
      <c r="FM217" s="227"/>
      <c r="FN217" s="227"/>
      <c r="FO217" s="227"/>
    </row>
    <row r="218" spans="3:171" ht="20.100000000000001" customHeight="1" x14ac:dyDescent="0.15">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7"/>
      <c r="BL218" s="227"/>
      <c r="BM218" s="227"/>
      <c r="BN218" s="227"/>
      <c r="BO218" s="227"/>
      <c r="BP218" s="227"/>
      <c r="BQ218" s="227"/>
      <c r="BR218" s="227"/>
      <c r="BS218" s="227"/>
      <c r="BT218" s="227"/>
      <c r="BU218" s="227"/>
      <c r="BV218" s="227"/>
      <c r="BW218" s="227"/>
      <c r="BX218" s="227"/>
      <c r="BY218" s="227"/>
      <c r="BZ218" s="227"/>
      <c r="CA218" s="227"/>
      <c r="CB218" s="227"/>
      <c r="CC218" s="227"/>
      <c r="CD218" s="227"/>
      <c r="CE218" s="227"/>
      <c r="CF218" s="227"/>
      <c r="CG218" s="227"/>
      <c r="CH218" s="227"/>
      <c r="CI218" s="227"/>
      <c r="CJ218" s="227"/>
      <c r="CK218" s="227"/>
      <c r="CL218" s="227"/>
      <c r="CM218" s="227"/>
      <c r="CN218" s="227"/>
      <c r="CO218" s="227"/>
      <c r="CP218" s="227"/>
      <c r="CQ218" s="227"/>
      <c r="CR218" s="227"/>
      <c r="CS218" s="227"/>
      <c r="CT218" s="227"/>
      <c r="CU218" s="227"/>
      <c r="CV218" s="227"/>
      <c r="CW218" s="227"/>
      <c r="CX218" s="227"/>
      <c r="CY218" s="227"/>
      <c r="CZ218" s="227"/>
      <c r="DA218" s="227"/>
      <c r="DB218" s="227"/>
      <c r="DC218" s="227"/>
      <c r="DD218" s="227"/>
      <c r="DE218" s="227"/>
      <c r="DF218" s="227"/>
      <c r="DG218" s="227"/>
      <c r="DH218" s="227"/>
      <c r="DI218" s="227"/>
      <c r="DJ218" s="227"/>
      <c r="DK218" s="227"/>
      <c r="DL218" s="227"/>
      <c r="DM218" s="227"/>
      <c r="DN218" s="227"/>
      <c r="DO218" s="227"/>
      <c r="DP218" s="227"/>
      <c r="DQ218" s="227"/>
      <c r="DR218" s="227"/>
      <c r="DS218" s="227"/>
      <c r="DT218" s="227"/>
      <c r="DU218" s="227"/>
      <c r="DV218" s="227"/>
      <c r="DW218" s="227"/>
      <c r="DX218" s="227"/>
      <c r="DY218" s="227"/>
      <c r="DZ218" s="227"/>
      <c r="EA218" s="227"/>
      <c r="EB218" s="227"/>
      <c r="EC218" s="227"/>
      <c r="ED218" s="227"/>
      <c r="EE218" s="227"/>
      <c r="EF218" s="227"/>
      <c r="EG218" s="227"/>
      <c r="EH218" s="227"/>
      <c r="EI218" s="227"/>
      <c r="EJ218" s="227"/>
      <c r="EK218" s="227"/>
      <c r="EL218" s="227"/>
      <c r="EM218" s="227"/>
      <c r="EN218" s="227"/>
      <c r="EO218" s="227"/>
      <c r="EP218" s="227"/>
      <c r="EQ218" s="227"/>
      <c r="ER218" s="227"/>
      <c r="ES218" s="227"/>
      <c r="ET218" s="227"/>
      <c r="EU218" s="227"/>
      <c r="EV218" s="227"/>
      <c r="EW218" s="227"/>
      <c r="EX218" s="227"/>
      <c r="EY218" s="227"/>
      <c r="EZ218" s="227"/>
      <c r="FA218" s="227"/>
      <c r="FB218" s="227"/>
      <c r="FC218" s="227"/>
      <c r="FD218" s="227"/>
      <c r="FE218" s="227"/>
      <c r="FF218" s="227"/>
      <c r="FG218" s="227"/>
      <c r="FH218" s="227"/>
      <c r="FI218" s="227"/>
      <c r="FJ218" s="227"/>
      <c r="FK218" s="227"/>
      <c r="FL218" s="227"/>
      <c r="FM218" s="227"/>
      <c r="FN218" s="227"/>
      <c r="FO218" s="227"/>
    </row>
    <row r="219" spans="3:171" ht="20.100000000000001" customHeight="1" x14ac:dyDescent="0.15">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7"/>
      <c r="BL219" s="227"/>
      <c r="BM219" s="227"/>
      <c r="BN219" s="227"/>
      <c r="BO219" s="227"/>
      <c r="BP219" s="227"/>
      <c r="BQ219" s="227"/>
      <c r="BR219" s="227"/>
      <c r="BS219" s="227"/>
      <c r="BT219" s="227"/>
      <c r="BU219" s="227"/>
      <c r="BV219" s="227"/>
      <c r="BW219" s="227"/>
      <c r="BX219" s="227"/>
      <c r="BY219" s="227"/>
      <c r="BZ219" s="227"/>
      <c r="CA219" s="227"/>
      <c r="CB219" s="227"/>
      <c r="CC219" s="227"/>
      <c r="CD219" s="227"/>
      <c r="CE219" s="227"/>
      <c r="CF219" s="227"/>
      <c r="CG219" s="227"/>
      <c r="CH219" s="227"/>
      <c r="CI219" s="227"/>
      <c r="CJ219" s="227"/>
      <c r="CK219" s="227"/>
      <c r="CL219" s="227"/>
      <c r="CM219" s="227"/>
      <c r="CN219" s="227"/>
      <c r="CO219" s="227"/>
      <c r="CP219" s="227"/>
      <c r="CQ219" s="227"/>
      <c r="CR219" s="227"/>
      <c r="CS219" s="227"/>
      <c r="CT219" s="227"/>
      <c r="CU219" s="227"/>
      <c r="CV219" s="227"/>
      <c r="CW219" s="227"/>
      <c r="CX219" s="227"/>
      <c r="CY219" s="227"/>
      <c r="CZ219" s="227"/>
      <c r="DA219" s="227"/>
      <c r="DB219" s="227"/>
      <c r="DC219" s="227"/>
      <c r="DD219" s="227"/>
      <c r="DE219" s="227"/>
      <c r="DF219" s="227"/>
      <c r="DG219" s="227"/>
      <c r="DH219" s="227"/>
      <c r="DI219" s="227"/>
      <c r="DJ219" s="227"/>
      <c r="DK219" s="227"/>
      <c r="DL219" s="227"/>
      <c r="DM219" s="227"/>
      <c r="DN219" s="227"/>
      <c r="DO219" s="227"/>
      <c r="DP219" s="227"/>
      <c r="DQ219" s="227"/>
      <c r="DR219" s="227"/>
      <c r="DS219" s="227"/>
      <c r="DT219" s="227"/>
      <c r="DU219" s="227"/>
      <c r="DV219" s="227"/>
      <c r="DW219" s="227"/>
      <c r="DX219" s="227"/>
      <c r="DY219" s="227"/>
      <c r="DZ219" s="227"/>
      <c r="EA219" s="227"/>
      <c r="EB219" s="227"/>
      <c r="EC219" s="227"/>
      <c r="ED219" s="227"/>
      <c r="EE219" s="227"/>
      <c r="EF219" s="227"/>
      <c r="EG219" s="227"/>
      <c r="EH219" s="227"/>
      <c r="EI219" s="227"/>
      <c r="EJ219" s="227"/>
      <c r="EK219" s="227"/>
      <c r="EL219" s="227"/>
      <c r="EM219" s="227"/>
      <c r="EN219" s="227"/>
      <c r="EO219" s="227"/>
      <c r="EP219" s="227"/>
      <c r="EQ219" s="227"/>
      <c r="ER219" s="227"/>
      <c r="ES219" s="227"/>
      <c r="ET219" s="227"/>
      <c r="EU219" s="227"/>
      <c r="EV219" s="227"/>
      <c r="EW219" s="227"/>
      <c r="EX219" s="227"/>
      <c r="EY219" s="227"/>
      <c r="EZ219" s="227"/>
      <c r="FA219" s="227"/>
      <c r="FB219" s="227"/>
      <c r="FC219" s="227"/>
      <c r="FD219" s="227"/>
      <c r="FE219" s="227"/>
      <c r="FF219" s="227"/>
      <c r="FG219" s="227"/>
      <c r="FH219" s="227"/>
      <c r="FI219" s="227"/>
      <c r="FJ219" s="227"/>
      <c r="FK219" s="227"/>
      <c r="FL219" s="227"/>
      <c r="FM219" s="227"/>
      <c r="FN219" s="227"/>
      <c r="FO219" s="227"/>
    </row>
    <row r="220" spans="3:171" ht="20.100000000000001" customHeight="1" x14ac:dyDescent="0.15">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7"/>
      <c r="BL220" s="227"/>
      <c r="BM220" s="227"/>
      <c r="BN220" s="227"/>
      <c r="BO220" s="227"/>
      <c r="BP220" s="227"/>
      <c r="BQ220" s="227"/>
      <c r="BR220" s="227"/>
      <c r="BS220" s="227"/>
      <c r="BT220" s="227"/>
      <c r="BU220" s="227"/>
      <c r="BV220" s="227"/>
      <c r="BW220" s="227"/>
      <c r="BX220" s="227"/>
      <c r="BY220" s="227"/>
      <c r="BZ220" s="227"/>
      <c r="CA220" s="227"/>
      <c r="CB220" s="227"/>
      <c r="CC220" s="227"/>
      <c r="CD220" s="227"/>
      <c r="CE220" s="227"/>
      <c r="CF220" s="227"/>
      <c r="CG220" s="227"/>
      <c r="CH220" s="227"/>
      <c r="CI220" s="227"/>
      <c r="CJ220" s="227"/>
      <c r="CK220" s="227"/>
      <c r="CL220" s="227"/>
      <c r="CM220" s="227"/>
      <c r="CN220" s="227"/>
      <c r="CO220" s="227"/>
      <c r="CP220" s="227"/>
      <c r="CQ220" s="227"/>
      <c r="CR220" s="227"/>
      <c r="CS220" s="227"/>
      <c r="CT220" s="227"/>
      <c r="CU220" s="227"/>
      <c r="CV220" s="227"/>
      <c r="CW220" s="227"/>
      <c r="CX220" s="227"/>
      <c r="CY220" s="227"/>
      <c r="CZ220" s="227"/>
      <c r="DA220" s="227"/>
      <c r="DB220" s="227"/>
      <c r="DC220" s="227"/>
      <c r="DD220" s="227"/>
      <c r="DE220" s="227"/>
      <c r="DF220" s="227"/>
      <c r="DG220" s="227"/>
      <c r="DH220" s="227"/>
      <c r="DI220" s="227"/>
      <c r="DJ220" s="227"/>
      <c r="DK220" s="227"/>
      <c r="DL220" s="227"/>
      <c r="DM220" s="227"/>
      <c r="DN220" s="227"/>
      <c r="DO220" s="227"/>
      <c r="DP220" s="227"/>
      <c r="DQ220" s="227"/>
      <c r="DR220" s="227"/>
      <c r="DS220" s="227"/>
      <c r="DT220" s="227"/>
      <c r="DU220" s="227"/>
      <c r="DV220" s="227"/>
      <c r="DW220" s="227"/>
      <c r="DX220" s="227"/>
      <c r="DY220" s="227"/>
      <c r="DZ220" s="227"/>
      <c r="EA220" s="227"/>
      <c r="EB220" s="227"/>
      <c r="EC220" s="227"/>
      <c r="ED220" s="227"/>
      <c r="EE220" s="227"/>
      <c r="EF220" s="227"/>
      <c r="EG220" s="227"/>
      <c r="EH220" s="227"/>
      <c r="EI220" s="227"/>
      <c r="EJ220" s="227"/>
      <c r="EK220" s="227"/>
      <c r="EL220" s="227"/>
      <c r="EM220" s="227"/>
      <c r="EN220" s="227"/>
      <c r="EO220" s="227"/>
      <c r="EP220" s="227"/>
      <c r="EQ220" s="227"/>
      <c r="ER220" s="227"/>
      <c r="ES220" s="227"/>
      <c r="ET220" s="227"/>
      <c r="EU220" s="227"/>
      <c r="EV220" s="227"/>
      <c r="EW220" s="227"/>
      <c r="EX220" s="227"/>
      <c r="EY220" s="227"/>
      <c r="EZ220" s="227"/>
      <c r="FA220" s="227"/>
      <c r="FB220" s="227"/>
      <c r="FC220" s="227"/>
      <c r="FD220" s="227"/>
      <c r="FE220" s="227"/>
      <c r="FF220" s="227"/>
      <c r="FG220" s="227"/>
      <c r="FH220" s="227"/>
      <c r="FI220" s="227"/>
      <c r="FJ220" s="227"/>
      <c r="FK220" s="227"/>
      <c r="FL220" s="227"/>
      <c r="FM220" s="227"/>
      <c r="FN220" s="227"/>
      <c r="FO220" s="227"/>
    </row>
    <row r="221" spans="3:171" ht="20.100000000000001" customHeight="1" x14ac:dyDescent="0.15">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7"/>
      <c r="BL221" s="227"/>
      <c r="BM221" s="227"/>
      <c r="BN221" s="227"/>
      <c r="BO221" s="227"/>
      <c r="BP221" s="227"/>
      <c r="BQ221" s="227"/>
      <c r="BR221" s="227"/>
      <c r="BS221" s="227"/>
      <c r="BT221" s="227"/>
      <c r="BU221" s="227"/>
      <c r="BV221" s="227"/>
      <c r="BW221" s="227"/>
      <c r="BX221" s="227"/>
      <c r="BY221" s="227"/>
      <c r="BZ221" s="227"/>
      <c r="CA221" s="227"/>
      <c r="CB221" s="227"/>
      <c r="CC221" s="227"/>
      <c r="CD221" s="227"/>
      <c r="CE221" s="227"/>
      <c r="CF221" s="227"/>
      <c r="CG221" s="227"/>
      <c r="CH221" s="227"/>
      <c r="CI221" s="227"/>
      <c r="CJ221" s="227"/>
      <c r="CK221" s="227"/>
      <c r="CL221" s="227"/>
      <c r="CM221" s="227"/>
      <c r="CN221" s="227"/>
      <c r="CO221" s="227"/>
      <c r="CP221" s="227"/>
      <c r="CQ221" s="227"/>
      <c r="CR221" s="227"/>
      <c r="CS221" s="227"/>
      <c r="CT221" s="227"/>
      <c r="CU221" s="227"/>
      <c r="CV221" s="227"/>
      <c r="CW221" s="227"/>
      <c r="CX221" s="227"/>
      <c r="CY221" s="227"/>
      <c r="CZ221" s="227"/>
      <c r="DA221" s="227"/>
      <c r="DB221" s="227"/>
      <c r="DC221" s="227"/>
      <c r="DD221" s="227"/>
      <c r="DE221" s="227"/>
      <c r="DF221" s="227"/>
      <c r="DG221" s="227"/>
      <c r="DH221" s="227"/>
      <c r="DI221" s="227"/>
      <c r="DJ221" s="227"/>
      <c r="DK221" s="227"/>
      <c r="DL221" s="227"/>
      <c r="DM221" s="227"/>
      <c r="DN221" s="227"/>
      <c r="DO221" s="227"/>
      <c r="DP221" s="227"/>
      <c r="DQ221" s="227"/>
      <c r="DR221" s="227"/>
      <c r="DS221" s="227"/>
      <c r="DT221" s="227"/>
      <c r="DU221" s="227"/>
      <c r="DV221" s="227"/>
      <c r="DW221" s="227"/>
      <c r="DX221" s="227"/>
      <c r="DY221" s="227"/>
      <c r="DZ221" s="227"/>
      <c r="EA221" s="227"/>
      <c r="EB221" s="227"/>
      <c r="EC221" s="227"/>
      <c r="ED221" s="227"/>
      <c r="EE221" s="227"/>
      <c r="EF221" s="227"/>
      <c r="EG221" s="227"/>
      <c r="EH221" s="227"/>
      <c r="EI221" s="227"/>
      <c r="EJ221" s="227"/>
      <c r="EK221" s="227"/>
      <c r="EL221" s="227"/>
      <c r="EM221" s="227"/>
      <c r="EN221" s="227"/>
      <c r="EO221" s="227"/>
      <c r="EP221" s="227"/>
      <c r="EQ221" s="227"/>
      <c r="ER221" s="227"/>
      <c r="ES221" s="227"/>
      <c r="ET221" s="227"/>
      <c r="EU221" s="227"/>
      <c r="EV221" s="227"/>
      <c r="EW221" s="227"/>
      <c r="EX221" s="227"/>
      <c r="EY221" s="227"/>
      <c r="EZ221" s="227"/>
      <c r="FA221" s="227"/>
      <c r="FB221" s="227"/>
      <c r="FC221" s="227"/>
      <c r="FD221" s="227"/>
      <c r="FE221" s="227"/>
      <c r="FF221" s="227"/>
      <c r="FG221" s="227"/>
      <c r="FH221" s="227"/>
      <c r="FI221" s="227"/>
      <c r="FJ221" s="227"/>
      <c r="FK221" s="227"/>
      <c r="FL221" s="227"/>
      <c r="FM221" s="227"/>
      <c r="FN221" s="227"/>
      <c r="FO221" s="227"/>
    </row>
    <row r="222" spans="3:171" ht="20.100000000000001" customHeight="1" x14ac:dyDescent="0.15">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7"/>
      <c r="BL222" s="227"/>
      <c r="BM222" s="227"/>
      <c r="BN222" s="227"/>
      <c r="BO222" s="227"/>
      <c r="BP222" s="227"/>
      <c r="BQ222" s="227"/>
      <c r="BR222" s="227"/>
      <c r="BS222" s="227"/>
      <c r="BT222" s="227"/>
      <c r="BU222" s="227"/>
      <c r="BV222" s="227"/>
      <c r="BW222" s="227"/>
      <c r="BX222" s="227"/>
      <c r="BY222" s="227"/>
      <c r="BZ222" s="227"/>
      <c r="CA222" s="227"/>
      <c r="CB222" s="227"/>
      <c r="CC222" s="227"/>
      <c r="CD222" s="227"/>
      <c r="CE222" s="227"/>
      <c r="CF222" s="227"/>
      <c r="CG222" s="227"/>
      <c r="CH222" s="227"/>
      <c r="CI222" s="227"/>
      <c r="CJ222" s="227"/>
      <c r="CK222" s="227"/>
      <c r="CL222" s="227"/>
      <c r="CM222" s="227"/>
      <c r="CN222" s="227"/>
      <c r="CO222" s="227"/>
      <c r="CP222" s="227"/>
      <c r="CQ222" s="227"/>
      <c r="CR222" s="227"/>
      <c r="CS222" s="227"/>
      <c r="CT222" s="227"/>
      <c r="CU222" s="227"/>
      <c r="CV222" s="227"/>
      <c r="CW222" s="227"/>
      <c r="CX222" s="227"/>
      <c r="CY222" s="227"/>
      <c r="CZ222" s="227"/>
      <c r="DA222" s="227"/>
      <c r="DB222" s="227"/>
      <c r="DC222" s="227"/>
      <c r="DD222" s="227"/>
      <c r="DE222" s="227"/>
      <c r="DF222" s="227"/>
      <c r="DG222" s="227"/>
      <c r="DH222" s="227"/>
      <c r="DI222" s="227"/>
      <c r="DJ222" s="227"/>
      <c r="DK222" s="227"/>
      <c r="DL222" s="227"/>
      <c r="DM222" s="227"/>
      <c r="DN222" s="227"/>
      <c r="DO222" s="227"/>
      <c r="DP222" s="227"/>
      <c r="DQ222" s="227"/>
      <c r="DR222" s="227"/>
      <c r="DS222" s="227"/>
      <c r="DT222" s="227"/>
      <c r="DU222" s="227"/>
      <c r="DV222" s="227"/>
      <c r="DW222" s="227"/>
      <c r="DX222" s="227"/>
      <c r="DY222" s="227"/>
      <c r="DZ222" s="227"/>
      <c r="EA222" s="227"/>
      <c r="EB222" s="227"/>
      <c r="EC222" s="227"/>
      <c r="ED222" s="227"/>
      <c r="EE222" s="227"/>
      <c r="EF222" s="227"/>
      <c r="EG222" s="227"/>
      <c r="EH222" s="227"/>
      <c r="EI222" s="227"/>
      <c r="EJ222" s="227"/>
      <c r="EK222" s="227"/>
      <c r="EL222" s="227"/>
      <c r="EM222" s="227"/>
      <c r="EN222" s="227"/>
      <c r="EO222" s="227"/>
      <c r="EP222" s="227"/>
      <c r="EQ222" s="227"/>
      <c r="ER222" s="227"/>
      <c r="ES222" s="227"/>
      <c r="ET222" s="227"/>
      <c r="EU222" s="227"/>
      <c r="EV222" s="227"/>
      <c r="EW222" s="227"/>
      <c r="EX222" s="227"/>
      <c r="EY222" s="227"/>
      <c r="EZ222" s="227"/>
      <c r="FA222" s="227"/>
      <c r="FB222" s="227"/>
      <c r="FC222" s="227"/>
      <c r="FD222" s="227"/>
      <c r="FE222" s="227"/>
      <c r="FF222" s="227"/>
      <c r="FG222" s="227"/>
      <c r="FH222" s="227"/>
      <c r="FI222" s="227"/>
      <c r="FJ222" s="227"/>
      <c r="FK222" s="227"/>
      <c r="FL222" s="227"/>
      <c r="FM222" s="227"/>
      <c r="FN222" s="227"/>
      <c r="FO222" s="227"/>
    </row>
    <row r="223" spans="3:171" ht="20.100000000000001" customHeight="1" x14ac:dyDescent="0.15">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7"/>
      <c r="BL223" s="227"/>
      <c r="BM223" s="227"/>
      <c r="BN223" s="227"/>
      <c r="BO223" s="227"/>
      <c r="BP223" s="227"/>
      <c r="BQ223" s="227"/>
      <c r="BR223" s="227"/>
      <c r="BS223" s="227"/>
      <c r="BT223" s="227"/>
      <c r="BU223" s="227"/>
      <c r="BV223" s="227"/>
      <c r="BW223" s="227"/>
      <c r="BX223" s="227"/>
      <c r="BY223" s="227"/>
      <c r="BZ223" s="227"/>
      <c r="CA223" s="227"/>
      <c r="CB223" s="227"/>
      <c r="CC223" s="227"/>
      <c r="CD223" s="227"/>
      <c r="CE223" s="227"/>
      <c r="CF223" s="227"/>
      <c r="CG223" s="227"/>
      <c r="CH223" s="227"/>
      <c r="CI223" s="227"/>
      <c r="CJ223" s="227"/>
      <c r="CK223" s="227"/>
      <c r="CL223" s="227"/>
      <c r="CM223" s="227"/>
      <c r="CN223" s="227"/>
      <c r="CO223" s="227"/>
      <c r="CP223" s="227"/>
      <c r="CQ223" s="227"/>
      <c r="CR223" s="227"/>
      <c r="CS223" s="227"/>
      <c r="CT223" s="227"/>
      <c r="CU223" s="227"/>
      <c r="CV223" s="227"/>
      <c r="CW223" s="227"/>
      <c r="CX223" s="227"/>
      <c r="CY223" s="227"/>
      <c r="CZ223" s="227"/>
      <c r="DA223" s="227"/>
      <c r="DB223" s="227"/>
      <c r="DC223" s="227"/>
      <c r="DD223" s="227"/>
      <c r="DE223" s="227"/>
      <c r="DF223" s="227"/>
      <c r="DG223" s="227"/>
      <c r="DH223" s="227"/>
      <c r="DI223" s="227"/>
      <c r="DJ223" s="227"/>
      <c r="DK223" s="227"/>
      <c r="DL223" s="227"/>
      <c r="DM223" s="227"/>
      <c r="DN223" s="227"/>
      <c r="DO223" s="227"/>
      <c r="DP223" s="227"/>
      <c r="DQ223" s="227"/>
      <c r="DR223" s="227"/>
      <c r="DS223" s="227"/>
      <c r="DT223" s="227"/>
      <c r="DU223" s="227"/>
      <c r="DV223" s="227"/>
      <c r="DW223" s="227"/>
      <c r="DX223" s="227"/>
      <c r="DY223" s="227"/>
      <c r="DZ223" s="227"/>
      <c r="EA223" s="227"/>
      <c r="EB223" s="227"/>
      <c r="EC223" s="227"/>
      <c r="ED223" s="227"/>
      <c r="EE223" s="227"/>
      <c r="EF223" s="227"/>
      <c r="EG223" s="227"/>
      <c r="EH223" s="227"/>
      <c r="EI223" s="227"/>
      <c r="EJ223" s="227"/>
      <c r="EK223" s="227"/>
      <c r="EL223" s="227"/>
      <c r="EM223" s="227"/>
      <c r="EN223" s="227"/>
      <c r="EO223" s="227"/>
      <c r="EP223" s="227"/>
      <c r="EQ223" s="227"/>
      <c r="ER223" s="227"/>
      <c r="ES223" s="227"/>
      <c r="ET223" s="227"/>
      <c r="EU223" s="227"/>
      <c r="EV223" s="227"/>
      <c r="EW223" s="227"/>
      <c r="EX223" s="227"/>
      <c r="EY223" s="227"/>
      <c r="EZ223" s="227"/>
      <c r="FA223" s="227"/>
      <c r="FB223" s="227"/>
      <c r="FC223" s="227"/>
      <c r="FD223" s="227"/>
      <c r="FE223" s="227"/>
      <c r="FF223" s="227"/>
      <c r="FG223" s="227"/>
      <c r="FH223" s="227"/>
      <c r="FI223" s="227"/>
      <c r="FJ223" s="227"/>
      <c r="FK223" s="227"/>
      <c r="FL223" s="227"/>
      <c r="FM223" s="227"/>
      <c r="FN223" s="227"/>
      <c r="FO223" s="227"/>
    </row>
    <row r="224" spans="3:171" ht="20.100000000000001" customHeight="1" x14ac:dyDescent="0.15">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7"/>
      <c r="BL224" s="227"/>
      <c r="BM224" s="227"/>
      <c r="BN224" s="227"/>
      <c r="BO224" s="227"/>
      <c r="BP224" s="227"/>
      <c r="BQ224" s="227"/>
      <c r="BR224" s="227"/>
      <c r="BS224" s="227"/>
      <c r="BT224" s="227"/>
      <c r="BU224" s="227"/>
      <c r="BV224" s="227"/>
      <c r="BW224" s="227"/>
      <c r="BX224" s="227"/>
      <c r="BY224" s="227"/>
      <c r="BZ224" s="227"/>
      <c r="CA224" s="227"/>
      <c r="CB224" s="227"/>
      <c r="CC224" s="227"/>
      <c r="CD224" s="227"/>
      <c r="CE224" s="227"/>
      <c r="CF224" s="227"/>
      <c r="CG224" s="227"/>
      <c r="CH224" s="227"/>
      <c r="CI224" s="227"/>
      <c r="CJ224" s="227"/>
      <c r="CK224" s="227"/>
      <c r="CL224" s="227"/>
      <c r="CM224" s="227"/>
      <c r="CN224" s="227"/>
      <c r="CO224" s="227"/>
      <c r="CP224" s="227"/>
      <c r="CQ224" s="227"/>
      <c r="CR224" s="227"/>
      <c r="CS224" s="227"/>
      <c r="CT224" s="227"/>
      <c r="CU224" s="227"/>
      <c r="CV224" s="227"/>
      <c r="CW224" s="227"/>
      <c r="CX224" s="227"/>
      <c r="CY224" s="227"/>
      <c r="CZ224" s="227"/>
      <c r="DA224" s="227"/>
      <c r="DB224" s="227"/>
      <c r="DC224" s="227"/>
      <c r="DD224" s="227"/>
      <c r="DE224" s="227"/>
      <c r="DF224" s="227"/>
      <c r="DG224" s="227"/>
      <c r="DH224" s="227"/>
      <c r="DI224" s="227"/>
      <c r="DJ224" s="227"/>
      <c r="DK224" s="227"/>
      <c r="DL224" s="227"/>
      <c r="DM224" s="227"/>
      <c r="DN224" s="227"/>
      <c r="DO224" s="227"/>
      <c r="DP224" s="227"/>
      <c r="DQ224" s="227"/>
      <c r="DR224" s="227"/>
      <c r="DS224" s="227"/>
      <c r="DT224" s="227"/>
      <c r="DU224" s="227"/>
      <c r="DV224" s="227"/>
      <c r="DW224" s="227"/>
      <c r="DX224" s="227"/>
      <c r="DY224" s="227"/>
      <c r="DZ224" s="227"/>
      <c r="EA224" s="227"/>
      <c r="EB224" s="227"/>
      <c r="EC224" s="227"/>
      <c r="ED224" s="227"/>
      <c r="EE224" s="227"/>
      <c r="EF224" s="227"/>
      <c r="EG224" s="227"/>
      <c r="EH224" s="227"/>
      <c r="EI224" s="227"/>
      <c r="EJ224" s="227"/>
      <c r="EK224" s="227"/>
      <c r="EL224" s="227"/>
      <c r="EM224" s="227"/>
      <c r="EN224" s="227"/>
      <c r="EO224" s="227"/>
      <c r="EP224" s="227"/>
      <c r="EQ224" s="227"/>
      <c r="ER224" s="227"/>
      <c r="ES224" s="227"/>
      <c r="ET224" s="227"/>
      <c r="EU224" s="227"/>
      <c r="EV224" s="227"/>
      <c r="EW224" s="227"/>
      <c r="EX224" s="227"/>
      <c r="EY224" s="227"/>
      <c r="EZ224" s="227"/>
      <c r="FA224" s="227"/>
      <c r="FB224" s="227"/>
      <c r="FC224" s="227"/>
      <c r="FD224" s="227"/>
      <c r="FE224" s="227"/>
      <c r="FF224" s="227"/>
      <c r="FG224" s="227"/>
      <c r="FH224" s="227"/>
      <c r="FI224" s="227"/>
      <c r="FJ224" s="227"/>
      <c r="FK224" s="227"/>
      <c r="FL224" s="227"/>
      <c r="FM224" s="227"/>
      <c r="FN224" s="227"/>
      <c r="FO224" s="227"/>
    </row>
    <row r="225" spans="3:230" ht="20.100000000000001" customHeight="1" x14ac:dyDescent="0.15">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c r="BU225" s="227"/>
      <c r="BV225" s="227"/>
      <c r="BW225" s="227"/>
      <c r="BX225" s="227"/>
      <c r="BY225" s="227"/>
      <c r="BZ225" s="227"/>
      <c r="CA225" s="227"/>
      <c r="CB225" s="227"/>
      <c r="CC225" s="227"/>
      <c r="CD225" s="227"/>
      <c r="CE225" s="227"/>
      <c r="CF225" s="227"/>
      <c r="CG225" s="227"/>
      <c r="CH225" s="227"/>
      <c r="CI225" s="227"/>
      <c r="CJ225" s="227"/>
      <c r="CK225" s="227"/>
      <c r="CL225" s="227"/>
      <c r="CM225" s="227"/>
      <c r="CN225" s="227"/>
      <c r="CO225" s="227"/>
      <c r="CP225" s="227"/>
      <c r="CQ225" s="227"/>
      <c r="CR225" s="227"/>
      <c r="CS225" s="227"/>
      <c r="CT225" s="227"/>
      <c r="CU225" s="227"/>
      <c r="CV225" s="227"/>
      <c r="CW225" s="227"/>
      <c r="CX225" s="227"/>
      <c r="CY225" s="227"/>
      <c r="CZ225" s="227"/>
      <c r="DA225" s="227"/>
      <c r="DB225" s="227"/>
      <c r="DC225" s="227"/>
      <c r="DD225" s="227"/>
      <c r="DE225" s="227"/>
      <c r="DF225" s="227"/>
      <c r="DG225" s="227"/>
      <c r="DH225" s="227"/>
      <c r="DI225" s="227"/>
      <c r="DJ225" s="227"/>
      <c r="DK225" s="227"/>
      <c r="DL225" s="227"/>
      <c r="DM225" s="227"/>
      <c r="DN225" s="227"/>
      <c r="DO225" s="227"/>
      <c r="DP225" s="227"/>
      <c r="DQ225" s="227"/>
      <c r="DR225" s="227"/>
      <c r="DS225" s="227"/>
      <c r="DT225" s="227"/>
      <c r="DU225" s="227"/>
      <c r="DV225" s="227"/>
      <c r="DW225" s="227"/>
      <c r="DX225" s="227"/>
      <c r="DY225" s="227"/>
      <c r="DZ225" s="227"/>
      <c r="EA225" s="227"/>
      <c r="EB225" s="227"/>
      <c r="EC225" s="227"/>
      <c r="ED225" s="227"/>
      <c r="EE225" s="227"/>
      <c r="EF225" s="227"/>
      <c r="EG225" s="227"/>
      <c r="EH225" s="227"/>
      <c r="EI225" s="227"/>
      <c r="EJ225" s="227"/>
      <c r="EK225" s="227"/>
      <c r="EL225" s="227"/>
      <c r="EM225" s="227"/>
      <c r="EN225" s="227"/>
      <c r="EO225" s="227"/>
      <c r="EP225" s="227"/>
      <c r="EQ225" s="227"/>
      <c r="ER225" s="227"/>
      <c r="ES225" s="227"/>
      <c r="ET225" s="227"/>
      <c r="EU225" s="227"/>
      <c r="EV225" s="227"/>
      <c r="EW225" s="227"/>
      <c r="EX225" s="227"/>
      <c r="EY225" s="227"/>
      <c r="EZ225" s="227"/>
      <c r="FA225" s="227"/>
      <c r="FB225" s="227"/>
      <c r="FC225" s="227"/>
      <c r="FD225" s="227"/>
      <c r="FE225" s="227"/>
      <c r="FF225" s="227"/>
      <c r="FG225" s="227"/>
      <c r="FH225" s="227"/>
      <c r="FI225" s="227"/>
      <c r="FJ225" s="227"/>
      <c r="FK225" s="227"/>
      <c r="FL225" s="227"/>
      <c r="FM225" s="227"/>
      <c r="FN225" s="227"/>
      <c r="FO225" s="227"/>
    </row>
    <row r="226" spans="3:230" ht="20.100000000000001" customHeight="1" x14ac:dyDescent="0.15">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7"/>
      <c r="BL226" s="227"/>
      <c r="BM226" s="227"/>
      <c r="BN226" s="227"/>
      <c r="BO226" s="227"/>
      <c r="BP226" s="227"/>
      <c r="BQ226" s="227"/>
      <c r="BR226" s="227"/>
      <c r="BS226" s="227"/>
      <c r="BT226" s="227"/>
      <c r="BU226" s="227"/>
      <c r="BV226" s="227"/>
      <c r="BW226" s="227"/>
      <c r="BX226" s="227"/>
      <c r="BY226" s="227"/>
      <c r="BZ226" s="227"/>
      <c r="CA226" s="227"/>
      <c r="CB226" s="227"/>
      <c r="CC226" s="227"/>
      <c r="CD226" s="227"/>
      <c r="CE226" s="227"/>
      <c r="CF226" s="227"/>
      <c r="CG226" s="227"/>
      <c r="CH226" s="227"/>
      <c r="CI226" s="227"/>
      <c r="CJ226" s="227"/>
      <c r="CK226" s="227"/>
      <c r="CL226" s="227"/>
      <c r="CM226" s="227"/>
      <c r="CN226" s="227"/>
      <c r="CO226" s="227"/>
      <c r="CP226" s="227"/>
      <c r="CQ226" s="227"/>
      <c r="CR226" s="227"/>
      <c r="CS226" s="227"/>
      <c r="CT226" s="227"/>
      <c r="CU226" s="227"/>
      <c r="CV226" s="227"/>
      <c r="CW226" s="227"/>
      <c r="CX226" s="227"/>
      <c r="CY226" s="227"/>
      <c r="CZ226" s="227"/>
      <c r="DA226" s="227"/>
      <c r="DB226" s="227"/>
      <c r="DC226" s="227"/>
      <c r="DD226" s="227"/>
      <c r="DE226" s="227"/>
      <c r="DF226" s="227"/>
      <c r="DG226" s="227"/>
      <c r="DH226" s="227"/>
      <c r="DI226" s="227"/>
      <c r="DJ226" s="227"/>
      <c r="DK226" s="227"/>
      <c r="DL226" s="227"/>
      <c r="DM226" s="227"/>
      <c r="DN226" s="227"/>
      <c r="DO226" s="227"/>
      <c r="DP226" s="227"/>
      <c r="DQ226" s="227"/>
      <c r="DR226" s="227"/>
      <c r="DS226" s="227"/>
      <c r="DT226" s="227"/>
      <c r="DU226" s="227"/>
      <c r="DV226" s="227"/>
      <c r="DW226" s="227"/>
      <c r="DX226" s="227"/>
      <c r="DY226" s="227"/>
      <c r="DZ226" s="227"/>
      <c r="EA226" s="227"/>
      <c r="EB226" s="227"/>
      <c r="EC226" s="227"/>
      <c r="ED226" s="227"/>
      <c r="EE226" s="227"/>
      <c r="EF226" s="227"/>
      <c r="EG226" s="227"/>
      <c r="EH226" s="227"/>
      <c r="EI226" s="227"/>
      <c r="EJ226" s="227"/>
      <c r="EK226" s="227"/>
      <c r="EL226" s="227"/>
      <c r="EM226" s="227"/>
      <c r="EN226" s="227"/>
      <c r="EO226" s="227"/>
      <c r="EP226" s="227"/>
      <c r="EQ226" s="227"/>
      <c r="ER226" s="227"/>
      <c r="ES226" s="227"/>
      <c r="ET226" s="227"/>
      <c r="EU226" s="227"/>
      <c r="EV226" s="227"/>
      <c r="EW226" s="227"/>
      <c r="EX226" s="227"/>
      <c r="EY226" s="227"/>
      <c r="EZ226" s="227"/>
      <c r="FA226" s="227"/>
      <c r="FB226" s="227"/>
      <c r="FC226" s="227"/>
      <c r="FD226" s="227"/>
      <c r="FE226" s="227"/>
      <c r="FF226" s="227"/>
      <c r="FG226" s="227"/>
      <c r="FH226" s="227"/>
      <c r="FI226" s="227"/>
      <c r="FJ226" s="227"/>
      <c r="FK226" s="227"/>
      <c r="FL226" s="227"/>
      <c r="FM226" s="227"/>
      <c r="FN226" s="227"/>
      <c r="FO226" s="227"/>
    </row>
    <row r="227" spans="3:230" ht="20.100000000000001" customHeight="1" x14ac:dyDescent="0.15">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c r="BU227" s="227"/>
      <c r="BV227" s="227"/>
      <c r="BW227" s="227"/>
      <c r="BX227" s="227"/>
      <c r="BY227" s="227"/>
      <c r="BZ227" s="227"/>
      <c r="CA227" s="227"/>
      <c r="CB227" s="227"/>
      <c r="CC227" s="227"/>
      <c r="CD227" s="227"/>
      <c r="CE227" s="227"/>
      <c r="CF227" s="227"/>
      <c r="CG227" s="227"/>
      <c r="CH227" s="227"/>
      <c r="CI227" s="227"/>
      <c r="CJ227" s="227"/>
      <c r="CK227" s="227"/>
      <c r="CL227" s="227"/>
      <c r="CM227" s="227"/>
      <c r="CN227" s="227"/>
      <c r="CO227" s="227"/>
      <c r="CP227" s="227"/>
      <c r="CQ227" s="227"/>
      <c r="CR227" s="227"/>
      <c r="CS227" s="227"/>
      <c r="CT227" s="227"/>
      <c r="CU227" s="227"/>
      <c r="CV227" s="227"/>
      <c r="CW227" s="227"/>
      <c r="CX227" s="227"/>
      <c r="CY227" s="227"/>
      <c r="CZ227" s="227"/>
      <c r="DA227" s="227"/>
      <c r="DB227" s="227"/>
      <c r="DC227" s="227"/>
      <c r="DD227" s="227"/>
      <c r="DE227" s="227"/>
      <c r="DF227" s="227"/>
      <c r="DG227" s="227"/>
      <c r="DH227" s="227"/>
      <c r="DI227" s="227"/>
      <c r="DJ227" s="227"/>
      <c r="DK227" s="227"/>
      <c r="DL227" s="227"/>
      <c r="DM227" s="227"/>
      <c r="DN227" s="227"/>
      <c r="DO227" s="227"/>
      <c r="DP227" s="227"/>
      <c r="DQ227" s="227"/>
      <c r="DR227" s="227"/>
      <c r="DS227" s="227"/>
      <c r="DT227" s="227"/>
      <c r="DU227" s="227"/>
      <c r="DV227" s="227"/>
      <c r="DW227" s="227"/>
      <c r="DX227" s="227"/>
      <c r="DY227" s="227"/>
      <c r="DZ227" s="227"/>
      <c r="EA227" s="227"/>
      <c r="EB227" s="227"/>
      <c r="EC227" s="227"/>
      <c r="ED227" s="227"/>
      <c r="EE227" s="227"/>
      <c r="EF227" s="227"/>
      <c r="EG227" s="227"/>
      <c r="EH227" s="227"/>
      <c r="EI227" s="227"/>
      <c r="EJ227" s="227"/>
      <c r="EK227" s="227"/>
      <c r="EL227" s="227"/>
      <c r="EM227" s="227"/>
      <c r="EN227" s="227"/>
      <c r="EO227" s="227"/>
      <c r="EP227" s="227"/>
      <c r="EQ227" s="227"/>
      <c r="ER227" s="227"/>
      <c r="ES227" s="227"/>
      <c r="ET227" s="227"/>
      <c r="EU227" s="227"/>
      <c r="EV227" s="227"/>
      <c r="EW227" s="227"/>
      <c r="EX227" s="227"/>
      <c r="EY227" s="227"/>
      <c r="EZ227" s="227"/>
      <c r="FA227" s="227"/>
      <c r="FB227" s="227"/>
      <c r="FC227" s="227"/>
      <c r="FD227" s="227"/>
      <c r="FE227" s="227"/>
      <c r="FF227" s="227"/>
      <c r="FG227" s="227"/>
      <c r="FH227" s="227"/>
      <c r="FI227" s="227"/>
      <c r="FJ227" s="227"/>
      <c r="FK227" s="227"/>
      <c r="FL227" s="227"/>
      <c r="FM227" s="227"/>
      <c r="FN227" s="227"/>
      <c r="FO227" s="227"/>
    </row>
    <row r="228" spans="3:230" ht="20.100000000000001" customHeight="1" x14ac:dyDescent="0.15">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7"/>
      <c r="BL228" s="227"/>
      <c r="BM228" s="227"/>
      <c r="BN228" s="227"/>
      <c r="BO228" s="227"/>
      <c r="BP228" s="227"/>
      <c r="BQ228" s="227"/>
      <c r="BR228" s="227"/>
      <c r="BS228" s="227"/>
      <c r="BT228" s="227"/>
      <c r="BU228" s="227"/>
      <c r="BV228" s="227"/>
      <c r="BW228" s="227"/>
      <c r="BX228" s="227"/>
      <c r="BY228" s="227"/>
      <c r="BZ228" s="227"/>
      <c r="CA228" s="227"/>
      <c r="CB228" s="227"/>
      <c r="CC228" s="227"/>
      <c r="CD228" s="227"/>
      <c r="CE228" s="227"/>
      <c r="CF228" s="227"/>
      <c r="CG228" s="227"/>
      <c r="CH228" s="227"/>
      <c r="CI228" s="227"/>
      <c r="CJ228" s="227"/>
      <c r="CK228" s="227"/>
      <c r="CL228" s="227"/>
      <c r="CM228" s="227"/>
      <c r="CN228" s="227"/>
      <c r="CO228" s="227"/>
      <c r="CP228" s="227"/>
      <c r="CQ228" s="227"/>
      <c r="CR228" s="227"/>
      <c r="CS228" s="227"/>
      <c r="CT228" s="227"/>
      <c r="CU228" s="227"/>
      <c r="CV228" s="227"/>
      <c r="CW228" s="227"/>
      <c r="CX228" s="227"/>
      <c r="CY228" s="227"/>
      <c r="CZ228" s="227"/>
      <c r="DA228" s="227"/>
      <c r="DB228" s="227"/>
      <c r="DC228" s="227"/>
      <c r="DD228" s="227"/>
      <c r="DE228" s="227"/>
      <c r="DF228" s="227"/>
      <c r="DG228" s="227"/>
      <c r="DH228" s="227"/>
      <c r="DI228" s="227"/>
      <c r="DJ228" s="227"/>
      <c r="DK228" s="227"/>
      <c r="DL228" s="227"/>
      <c r="DM228" s="227"/>
      <c r="DN228" s="227"/>
      <c r="DO228" s="227"/>
      <c r="DP228" s="227"/>
      <c r="DQ228" s="227"/>
      <c r="DR228" s="227"/>
      <c r="DS228" s="227"/>
      <c r="DT228" s="227"/>
      <c r="DU228" s="227"/>
      <c r="DV228" s="227"/>
      <c r="DW228" s="227"/>
      <c r="DX228" s="227"/>
      <c r="DY228" s="227"/>
      <c r="DZ228" s="227"/>
      <c r="EA228" s="227"/>
      <c r="EB228" s="227"/>
      <c r="EC228" s="227"/>
      <c r="ED228" s="227"/>
      <c r="EE228" s="227"/>
      <c r="EF228" s="227"/>
      <c r="EG228" s="227"/>
      <c r="EH228" s="227"/>
      <c r="EI228" s="227"/>
      <c r="EJ228" s="227"/>
      <c r="EK228" s="227"/>
      <c r="EL228" s="227"/>
      <c r="EM228" s="227"/>
      <c r="EN228" s="227"/>
      <c r="EO228" s="227"/>
      <c r="EP228" s="227"/>
      <c r="EQ228" s="227"/>
      <c r="ER228" s="227"/>
      <c r="ES228" s="227"/>
      <c r="ET228" s="227"/>
      <c r="EU228" s="227"/>
      <c r="EV228" s="227"/>
      <c r="EW228" s="227"/>
      <c r="EX228" s="227"/>
      <c r="EY228" s="227"/>
      <c r="EZ228" s="227"/>
      <c r="FA228" s="227"/>
      <c r="FB228" s="227"/>
      <c r="FC228" s="227"/>
      <c r="FD228" s="227"/>
      <c r="FE228" s="227"/>
      <c r="FF228" s="227"/>
      <c r="FG228" s="227"/>
      <c r="FH228" s="227"/>
      <c r="FI228" s="227"/>
      <c r="FJ228" s="227"/>
      <c r="FK228" s="227"/>
      <c r="FL228" s="227"/>
      <c r="FM228" s="227"/>
      <c r="FN228" s="227"/>
      <c r="FO228" s="227"/>
    </row>
    <row r="229" spans="3:230" ht="20.100000000000001" customHeight="1" x14ac:dyDescent="0.15">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7"/>
      <c r="BL229" s="227"/>
      <c r="BM229" s="227"/>
      <c r="BN229" s="227"/>
      <c r="BO229" s="227"/>
      <c r="BP229" s="227"/>
      <c r="BQ229" s="227"/>
      <c r="BR229" s="227"/>
      <c r="BS229" s="227"/>
      <c r="BT229" s="227"/>
      <c r="BU229" s="227"/>
      <c r="BV229" s="227"/>
      <c r="BW229" s="227"/>
      <c r="BX229" s="227"/>
      <c r="BY229" s="227"/>
      <c r="BZ229" s="227"/>
      <c r="CA229" s="227"/>
      <c r="CB229" s="227"/>
      <c r="CC229" s="227"/>
      <c r="CD229" s="227"/>
      <c r="CE229" s="227"/>
      <c r="CF229" s="227"/>
      <c r="CG229" s="227"/>
      <c r="CH229" s="227"/>
      <c r="CI229" s="227"/>
      <c r="CJ229" s="227"/>
      <c r="CK229" s="227"/>
      <c r="CL229" s="227"/>
      <c r="CM229" s="227"/>
      <c r="CN229" s="227"/>
      <c r="CO229" s="227"/>
      <c r="CP229" s="227"/>
      <c r="CQ229" s="227"/>
      <c r="CR229" s="227"/>
      <c r="CS229" s="227"/>
      <c r="CT229" s="227"/>
      <c r="CU229" s="227"/>
      <c r="CV229" s="227"/>
      <c r="CW229" s="227"/>
      <c r="CX229" s="227"/>
      <c r="CY229" s="227"/>
      <c r="CZ229" s="227"/>
      <c r="DA229" s="227"/>
      <c r="DB229" s="227"/>
      <c r="DC229" s="227"/>
      <c r="DD229" s="227"/>
      <c r="DE229" s="227"/>
      <c r="DF229" s="227"/>
      <c r="DG229" s="227"/>
      <c r="DH229" s="227"/>
      <c r="DI229" s="227"/>
      <c r="DJ229" s="227"/>
      <c r="DK229" s="227"/>
      <c r="DL229" s="227"/>
      <c r="DM229" s="227"/>
      <c r="DN229" s="227"/>
      <c r="DO229" s="227"/>
      <c r="DP229" s="227"/>
      <c r="DQ229" s="227"/>
      <c r="DR229" s="227"/>
      <c r="DS229" s="227"/>
      <c r="DT229" s="227"/>
      <c r="DU229" s="227"/>
      <c r="DV229" s="227"/>
      <c r="DW229" s="227"/>
      <c r="DX229" s="227"/>
      <c r="DY229" s="227"/>
      <c r="DZ229" s="227"/>
      <c r="EA229" s="227"/>
      <c r="EB229" s="227"/>
      <c r="EC229" s="227"/>
      <c r="ED229" s="227"/>
      <c r="EE229" s="227"/>
      <c r="EF229" s="227"/>
      <c r="EG229" s="227"/>
      <c r="EH229" s="227"/>
      <c r="EI229" s="227"/>
      <c r="EJ229" s="227"/>
      <c r="EK229" s="227"/>
      <c r="EL229" s="227"/>
      <c r="EM229" s="227"/>
      <c r="EN229" s="227"/>
      <c r="EO229" s="227"/>
      <c r="EP229" s="227"/>
      <c r="EQ229" s="227"/>
      <c r="ER229" s="227"/>
      <c r="ES229" s="227"/>
      <c r="ET229" s="227"/>
      <c r="EU229" s="227"/>
      <c r="EV229" s="227"/>
      <c r="EW229" s="227"/>
      <c r="EX229" s="227"/>
      <c r="EY229" s="227"/>
      <c r="EZ229" s="227"/>
      <c r="FA229" s="227"/>
      <c r="FB229" s="227"/>
      <c r="FC229" s="227"/>
      <c r="FD229" s="227"/>
      <c r="FE229" s="227"/>
      <c r="FF229" s="227"/>
      <c r="FG229" s="227"/>
      <c r="FH229" s="227"/>
      <c r="FI229" s="227"/>
      <c r="FJ229" s="227"/>
      <c r="FK229" s="227"/>
      <c r="FL229" s="227"/>
      <c r="FM229" s="227"/>
      <c r="FN229" s="227"/>
      <c r="FO229" s="227"/>
    </row>
    <row r="230" spans="3:230" ht="20.100000000000001" customHeight="1" x14ac:dyDescent="0.15">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7"/>
      <c r="BL230" s="227"/>
      <c r="BM230" s="227"/>
      <c r="BN230" s="227"/>
      <c r="BO230" s="227"/>
      <c r="BP230" s="227"/>
      <c r="BQ230" s="227"/>
      <c r="BR230" s="227"/>
      <c r="BS230" s="227"/>
      <c r="BT230" s="227"/>
      <c r="BU230" s="227"/>
      <c r="BV230" s="227"/>
      <c r="BW230" s="227"/>
      <c r="BX230" s="227"/>
      <c r="BY230" s="227"/>
      <c r="BZ230" s="227"/>
      <c r="CA230" s="227"/>
      <c r="CB230" s="227"/>
      <c r="CC230" s="227"/>
      <c r="CD230" s="227"/>
      <c r="CE230" s="227"/>
      <c r="CF230" s="227"/>
      <c r="CG230" s="227"/>
      <c r="CH230" s="227"/>
      <c r="CI230" s="227"/>
      <c r="CJ230" s="227"/>
      <c r="CK230" s="227"/>
      <c r="CL230" s="227"/>
      <c r="CM230" s="227"/>
      <c r="CN230" s="227"/>
      <c r="CO230" s="227"/>
      <c r="CP230" s="227"/>
      <c r="CQ230" s="227"/>
      <c r="CR230" s="227"/>
      <c r="CS230" s="227"/>
      <c r="CT230" s="227"/>
      <c r="CU230" s="227"/>
      <c r="CV230" s="227"/>
      <c r="CW230" s="227"/>
      <c r="CX230" s="227"/>
      <c r="CY230" s="227"/>
      <c r="CZ230" s="227"/>
      <c r="DA230" s="227"/>
      <c r="DB230" s="227"/>
      <c r="DC230" s="227"/>
      <c r="DD230" s="227"/>
      <c r="DE230" s="227"/>
      <c r="DF230" s="227"/>
      <c r="DG230" s="227"/>
      <c r="DH230" s="227"/>
      <c r="DI230" s="227"/>
      <c r="DJ230" s="227"/>
      <c r="DK230" s="227"/>
      <c r="DL230" s="227"/>
      <c r="DM230" s="227"/>
      <c r="DN230" s="227"/>
      <c r="DO230" s="227"/>
      <c r="DP230" s="227"/>
      <c r="DQ230" s="227"/>
      <c r="DR230" s="227"/>
      <c r="DS230" s="227"/>
      <c r="DT230" s="227"/>
      <c r="DU230" s="227"/>
      <c r="DV230" s="227"/>
      <c r="DW230" s="227"/>
      <c r="DX230" s="227"/>
      <c r="DY230" s="227"/>
      <c r="DZ230" s="227"/>
      <c r="EA230" s="227"/>
      <c r="EB230" s="227"/>
      <c r="EC230" s="227"/>
      <c r="ED230" s="227"/>
      <c r="EE230" s="227"/>
      <c r="EF230" s="227"/>
      <c r="EG230" s="227"/>
      <c r="EH230" s="227"/>
      <c r="EI230" s="227"/>
      <c r="EJ230" s="227"/>
      <c r="EK230" s="227"/>
      <c r="EL230" s="227"/>
      <c r="EM230" s="227"/>
      <c r="EN230" s="227"/>
      <c r="EO230" s="227"/>
      <c r="EP230" s="227"/>
      <c r="EQ230" s="227"/>
      <c r="ER230" s="227"/>
      <c r="ES230" s="227"/>
      <c r="ET230" s="227"/>
      <c r="EU230" s="227"/>
      <c r="EV230" s="227"/>
      <c r="EW230" s="227"/>
      <c r="EX230" s="227"/>
      <c r="EY230" s="227"/>
      <c r="EZ230" s="227"/>
      <c r="FA230" s="227"/>
      <c r="FB230" s="227"/>
      <c r="FC230" s="227"/>
      <c r="FD230" s="227"/>
      <c r="FE230" s="227"/>
      <c r="FF230" s="227"/>
      <c r="FG230" s="227"/>
      <c r="FH230" s="227"/>
      <c r="FI230" s="227"/>
      <c r="FJ230" s="227"/>
      <c r="FK230" s="227"/>
      <c r="FL230" s="227"/>
      <c r="FM230" s="227"/>
      <c r="FN230" s="227"/>
      <c r="FO230" s="227"/>
    </row>
    <row r="231" spans="3:230" ht="20.100000000000001" customHeight="1" x14ac:dyDescent="0.15">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c r="BM231" s="227"/>
      <c r="BN231" s="227"/>
      <c r="BO231" s="227"/>
      <c r="BP231" s="227"/>
      <c r="BQ231" s="227"/>
      <c r="BR231" s="227"/>
      <c r="BS231" s="227"/>
      <c r="BT231" s="227"/>
      <c r="BU231" s="227"/>
      <c r="BV231" s="227"/>
      <c r="BW231" s="227"/>
      <c r="BX231" s="227"/>
      <c r="BY231" s="227"/>
      <c r="BZ231" s="227"/>
      <c r="CA231" s="227"/>
      <c r="CB231" s="227"/>
      <c r="CC231" s="227"/>
      <c r="CD231" s="227"/>
      <c r="CE231" s="227"/>
      <c r="CF231" s="227"/>
      <c r="CG231" s="227"/>
      <c r="CH231" s="227"/>
      <c r="CI231" s="227"/>
      <c r="CJ231" s="227"/>
      <c r="CK231" s="227"/>
      <c r="CL231" s="227"/>
      <c r="CM231" s="227"/>
      <c r="CN231" s="227"/>
      <c r="CO231" s="227"/>
      <c r="CP231" s="227"/>
      <c r="CQ231" s="227"/>
      <c r="CR231" s="227"/>
      <c r="CS231" s="227"/>
      <c r="CT231" s="227"/>
      <c r="CU231" s="227"/>
      <c r="CV231" s="227"/>
      <c r="CW231" s="227"/>
      <c r="CX231" s="227"/>
      <c r="CY231" s="227"/>
      <c r="CZ231" s="227"/>
      <c r="DA231" s="227"/>
      <c r="DB231" s="227"/>
      <c r="DC231" s="227"/>
      <c r="DD231" s="227"/>
      <c r="DE231" s="227"/>
      <c r="DF231" s="227"/>
      <c r="DG231" s="227"/>
      <c r="DH231" s="227"/>
      <c r="DI231" s="227"/>
      <c r="DJ231" s="227"/>
      <c r="DK231" s="227"/>
      <c r="DL231" s="227"/>
      <c r="DM231" s="227"/>
      <c r="DN231" s="227"/>
      <c r="DO231" s="227"/>
      <c r="DP231" s="227"/>
      <c r="DQ231" s="227"/>
      <c r="DR231" s="227"/>
      <c r="DS231" s="227"/>
      <c r="DT231" s="227"/>
      <c r="DU231" s="227"/>
      <c r="DV231" s="227"/>
      <c r="DW231" s="227"/>
      <c r="DX231" s="227"/>
      <c r="DY231" s="227"/>
      <c r="DZ231" s="227"/>
      <c r="EA231" s="227"/>
      <c r="EB231" s="227"/>
      <c r="EC231" s="227"/>
      <c r="ED231" s="227"/>
      <c r="EE231" s="227"/>
      <c r="EF231" s="227"/>
      <c r="EG231" s="227"/>
      <c r="EH231" s="227"/>
      <c r="EI231" s="227"/>
      <c r="EJ231" s="227"/>
      <c r="EK231" s="227"/>
      <c r="EL231" s="227"/>
      <c r="EM231" s="227"/>
      <c r="EN231" s="227"/>
      <c r="EO231" s="227"/>
      <c r="EP231" s="227"/>
      <c r="EQ231" s="227"/>
      <c r="ER231" s="227"/>
      <c r="ES231" s="227"/>
      <c r="ET231" s="227"/>
      <c r="EU231" s="227"/>
      <c r="EV231" s="227"/>
      <c r="EW231" s="227"/>
      <c r="EX231" s="227"/>
      <c r="EY231" s="227"/>
      <c r="EZ231" s="227"/>
      <c r="FA231" s="227"/>
      <c r="FB231" s="227"/>
      <c r="FC231" s="227"/>
      <c r="FD231" s="227"/>
      <c r="FE231" s="227"/>
      <c r="FF231" s="227"/>
      <c r="FG231" s="227"/>
      <c r="FH231" s="227"/>
      <c r="FI231" s="227"/>
      <c r="FJ231" s="227"/>
      <c r="FK231" s="227"/>
      <c r="FL231" s="227"/>
      <c r="FM231" s="227"/>
      <c r="FN231" s="227"/>
      <c r="FO231" s="227"/>
    </row>
    <row r="232" spans="3:230" ht="20.100000000000001" customHeight="1" x14ac:dyDescent="0.15">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c r="BM232" s="227"/>
      <c r="BN232" s="227"/>
      <c r="BO232" s="227"/>
      <c r="BP232" s="227"/>
      <c r="BQ232" s="227"/>
      <c r="BR232" s="227"/>
      <c r="BS232" s="227"/>
      <c r="BT232" s="227"/>
      <c r="BU232" s="227"/>
      <c r="BV232" s="227"/>
      <c r="BW232" s="227"/>
      <c r="BX232" s="227"/>
      <c r="BY232" s="227"/>
      <c r="BZ232" s="227"/>
      <c r="CA232" s="227"/>
      <c r="CB232" s="227"/>
      <c r="CC232" s="227"/>
      <c r="CD232" s="227"/>
      <c r="CE232" s="227"/>
      <c r="CF232" s="227"/>
      <c r="CG232" s="227"/>
      <c r="CH232" s="227"/>
      <c r="CI232" s="227"/>
      <c r="CJ232" s="227"/>
      <c r="CK232" s="227"/>
      <c r="CL232" s="227"/>
      <c r="CM232" s="227"/>
      <c r="CN232" s="227"/>
      <c r="CO232" s="227"/>
      <c r="CP232" s="227"/>
      <c r="CQ232" s="227"/>
      <c r="CR232" s="227"/>
      <c r="CS232" s="227"/>
      <c r="CT232" s="227"/>
      <c r="CU232" s="227"/>
      <c r="CV232" s="227"/>
      <c r="CW232" s="227"/>
      <c r="CX232" s="227"/>
      <c r="CY232" s="227"/>
      <c r="CZ232" s="227"/>
      <c r="DA232" s="227"/>
      <c r="DB232" s="227"/>
      <c r="DC232" s="227"/>
      <c r="DD232" s="227"/>
      <c r="DE232" s="227"/>
      <c r="DF232" s="227"/>
      <c r="DG232" s="227"/>
      <c r="DH232" s="227"/>
      <c r="DI232" s="227"/>
      <c r="DJ232" s="227"/>
      <c r="DK232" s="227"/>
      <c r="DL232" s="227"/>
      <c r="DM232" s="227"/>
      <c r="DN232" s="227"/>
      <c r="DO232" s="227"/>
      <c r="DP232" s="227"/>
      <c r="DQ232" s="227"/>
      <c r="DR232" s="227"/>
      <c r="DS232" s="227"/>
      <c r="DT232" s="227"/>
      <c r="DU232" s="227"/>
      <c r="DV232" s="227"/>
      <c r="DW232" s="227"/>
      <c r="DX232" s="227"/>
      <c r="DY232" s="227"/>
      <c r="DZ232" s="227"/>
      <c r="EA232" s="227"/>
      <c r="EB232" s="227"/>
      <c r="EC232" s="227"/>
      <c r="ED232" s="227"/>
      <c r="EE232" s="227"/>
      <c r="EF232" s="227"/>
      <c r="EG232" s="227"/>
      <c r="EH232" s="227"/>
      <c r="EI232" s="227"/>
      <c r="EJ232" s="227"/>
      <c r="EK232" s="227"/>
      <c r="EL232" s="227"/>
      <c r="EM232" s="227"/>
      <c r="EN232" s="227"/>
      <c r="EO232" s="227"/>
      <c r="EP232" s="227"/>
      <c r="EQ232" s="227"/>
      <c r="ER232" s="227"/>
      <c r="ES232" s="227"/>
      <c r="ET232" s="227"/>
      <c r="EU232" s="227"/>
      <c r="EV232" s="227"/>
      <c r="EW232" s="227"/>
      <c r="EX232" s="227"/>
      <c r="EY232" s="227"/>
      <c r="EZ232" s="227"/>
      <c r="FA232" s="227"/>
      <c r="FB232" s="227"/>
      <c r="FC232" s="227"/>
      <c r="FD232" s="227"/>
      <c r="FE232" s="227"/>
      <c r="FF232" s="227"/>
      <c r="FG232" s="227"/>
      <c r="FH232" s="227"/>
      <c r="FI232" s="227"/>
      <c r="FJ232" s="227"/>
      <c r="FK232" s="227"/>
      <c r="FL232" s="227"/>
      <c r="FM232" s="227"/>
      <c r="FN232" s="227"/>
      <c r="FO232" s="227"/>
      <c r="FP232" s="227"/>
      <c r="FQ232" s="227"/>
      <c r="FR232" s="227"/>
      <c r="FS232" s="227"/>
      <c r="FT232" s="227"/>
      <c r="FU232" s="227"/>
      <c r="FV232" s="227"/>
      <c r="FW232" s="227"/>
      <c r="FX232" s="227"/>
      <c r="FY232" s="227"/>
      <c r="FZ232" s="227"/>
      <c r="GA232" s="227"/>
      <c r="GB232" s="227"/>
      <c r="GC232" s="227"/>
      <c r="GD232" s="227"/>
      <c r="GE232" s="227"/>
      <c r="GF232" s="227"/>
      <c r="GG232" s="227"/>
      <c r="GH232" s="227"/>
      <c r="GI232" s="227"/>
      <c r="GJ232" s="227"/>
      <c r="GK232" s="227"/>
      <c r="GL232" s="227"/>
      <c r="GM232" s="227"/>
      <c r="GN232" s="227"/>
      <c r="GO232" s="227"/>
      <c r="GP232" s="227"/>
      <c r="GQ232" s="227"/>
      <c r="GR232" s="227"/>
      <c r="GS232" s="227"/>
      <c r="GT232" s="227"/>
      <c r="GU232" s="227"/>
      <c r="GV232" s="227"/>
      <c r="GW232" s="227"/>
      <c r="GX232" s="227"/>
      <c r="GY232" s="227"/>
      <c r="GZ232" s="227"/>
      <c r="HA232" s="227"/>
      <c r="HB232" s="227"/>
      <c r="HC232" s="227"/>
      <c r="HD232" s="227"/>
      <c r="HE232" s="227"/>
      <c r="HF232" s="227"/>
      <c r="HG232" s="227"/>
      <c r="HH232" s="227"/>
      <c r="HI232" s="227"/>
      <c r="HJ232" s="227"/>
      <c r="HK232" s="227"/>
      <c r="HL232" s="227"/>
      <c r="HM232" s="227"/>
      <c r="HN232" s="227"/>
      <c r="HO232" s="227"/>
      <c r="HP232" s="227"/>
      <c r="HQ232" s="227"/>
      <c r="HR232" s="227"/>
      <c r="HS232" s="227"/>
      <c r="HT232" s="227"/>
      <c r="HU232" s="227"/>
      <c r="HV232" s="227"/>
    </row>
    <row r="233" spans="3:230" ht="20.100000000000001" customHeight="1" x14ac:dyDescent="0.15">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c r="BM233" s="227"/>
      <c r="BN233" s="227"/>
      <c r="BO233" s="227"/>
      <c r="BP233" s="227"/>
      <c r="BQ233" s="227"/>
      <c r="BR233" s="227"/>
      <c r="BS233" s="227"/>
      <c r="BT233" s="227"/>
      <c r="BU233" s="227"/>
      <c r="BV233" s="227"/>
      <c r="BW233" s="227"/>
      <c r="BX233" s="227"/>
      <c r="BY233" s="227"/>
      <c r="BZ233" s="227"/>
      <c r="CA233" s="227"/>
      <c r="CB233" s="227"/>
      <c r="CC233" s="227"/>
      <c r="CD233" s="227"/>
      <c r="CE233" s="227"/>
      <c r="CF233" s="227"/>
      <c r="CG233" s="227"/>
      <c r="CH233" s="227"/>
      <c r="CI233" s="227"/>
      <c r="CJ233" s="227"/>
      <c r="CK233" s="227"/>
      <c r="CL233" s="227"/>
      <c r="CM233" s="227"/>
      <c r="CN233" s="227"/>
      <c r="CO233" s="227"/>
      <c r="CP233" s="227"/>
      <c r="CQ233" s="227"/>
      <c r="CR233" s="227"/>
      <c r="CS233" s="227"/>
      <c r="CT233" s="227"/>
      <c r="CU233" s="227"/>
      <c r="CV233" s="227"/>
      <c r="CW233" s="227"/>
      <c r="CX233" s="227"/>
      <c r="CY233" s="227"/>
      <c r="CZ233" s="227"/>
      <c r="DA233" s="227"/>
      <c r="DB233" s="227"/>
      <c r="DC233" s="227"/>
      <c r="DD233" s="227"/>
      <c r="DE233" s="227"/>
      <c r="DF233" s="227"/>
      <c r="DG233" s="227"/>
      <c r="DH233" s="227"/>
      <c r="DI233" s="227"/>
      <c r="DJ233" s="227"/>
      <c r="DK233" s="227"/>
      <c r="DL233" s="227"/>
      <c r="DM233" s="227"/>
      <c r="DN233" s="227"/>
      <c r="DO233" s="227"/>
      <c r="DP233" s="227"/>
      <c r="DQ233" s="227"/>
      <c r="DR233" s="227"/>
      <c r="DS233" s="227"/>
      <c r="DT233" s="227"/>
      <c r="DU233" s="227"/>
      <c r="DV233" s="227"/>
      <c r="DW233" s="227"/>
      <c r="DX233" s="227"/>
      <c r="DY233" s="227"/>
      <c r="DZ233" s="227"/>
      <c r="EA233" s="227"/>
      <c r="EB233" s="227"/>
      <c r="EC233" s="227"/>
      <c r="ED233" s="227"/>
      <c r="EE233" s="227"/>
      <c r="EF233" s="227"/>
      <c r="EG233" s="227"/>
      <c r="EH233" s="227"/>
      <c r="EI233" s="227"/>
      <c r="EJ233" s="227"/>
      <c r="EK233" s="227"/>
      <c r="EL233" s="227"/>
      <c r="EM233" s="227"/>
      <c r="EN233" s="227"/>
      <c r="EO233" s="227"/>
      <c r="EP233" s="227"/>
      <c r="EQ233" s="227"/>
      <c r="ER233" s="227"/>
      <c r="ES233" s="227"/>
      <c r="ET233" s="227"/>
      <c r="EU233" s="227"/>
      <c r="EV233" s="227"/>
      <c r="EW233" s="227"/>
      <c r="EX233" s="227"/>
      <c r="EY233" s="227"/>
      <c r="EZ233" s="227"/>
      <c r="FA233" s="227"/>
      <c r="FB233" s="227"/>
      <c r="FC233" s="227"/>
      <c r="FD233" s="227"/>
      <c r="FE233" s="227"/>
      <c r="FF233" s="227"/>
      <c r="FG233" s="227"/>
      <c r="FH233" s="227"/>
      <c r="FI233" s="227"/>
      <c r="FJ233" s="227"/>
      <c r="FK233" s="227"/>
      <c r="FL233" s="227"/>
      <c r="FM233" s="227"/>
      <c r="FN233" s="227"/>
      <c r="FO233" s="227"/>
      <c r="FP233" s="227"/>
      <c r="FQ233" s="227"/>
      <c r="FR233" s="227"/>
      <c r="FS233" s="227"/>
      <c r="FT233" s="227"/>
      <c r="FU233" s="227"/>
      <c r="FV233" s="227"/>
      <c r="FW233" s="227"/>
      <c r="FX233" s="227"/>
      <c r="FY233" s="227"/>
      <c r="FZ233" s="227"/>
      <c r="GA233" s="227"/>
      <c r="GB233" s="227"/>
      <c r="GC233" s="227"/>
      <c r="GD233" s="227"/>
      <c r="GE233" s="227"/>
      <c r="GF233" s="227"/>
      <c r="GG233" s="227"/>
      <c r="GH233" s="227"/>
      <c r="GI233" s="227"/>
      <c r="GJ233" s="227"/>
      <c r="GK233" s="227"/>
      <c r="GL233" s="227"/>
      <c r="GM233" s="227"/>
      <c r="GN233" s="227"/>
      <c r="GO233" s="227"/>
      <c r="GP233" s="227"/>
      <c r="GQ233" s="227"/>
      <c r="GR233" s="227"/>
      <c r="GS233" s="227"/>
      <c r="GT233" s="227"/>
      <c r="GU233" s="227"/>
      <c r="GV233" s="227"/>
      <c r="GW233" s="227"/>
      <c r="GX233" s="227"/>
      <c r="GY233" s="227"/>
      <c r="GZ233" s="227"/>
      <c r="HA233" s="227"/>
      <c r="HB233" s="227"/>
      <c r="HC233" s="227"/>
      <c r="HD233" s="227"/>
      <c r="HE233" s="227"/>
      <c r="HF233" s="227"/>
      <c r="HG233" s="227"/>
      <c r="HH233" s="227"/>
      <c r="HI233" s="227"/>
      <c r="HJ233" s="227"/>
      <c r="HK233" s="227"/>
      <c r="HL233" s="227"/>
      <c r="HM233" s="227"/>
      <c r="HN233" s="227"/>
      <c r="HO233" s="227"/>
      <c r="HP233" s="227"/>
      <c r="HQ233" s="227"/>
      <c r="HR233" s="227"/>
      <c r="HS233" s="227"/>
      <c r="HT233" s="227"/>
      <c r="HU233" s="227"/>
      <c r="HV233" s="227"/>
    </row>
    <row r="234" spans="3:230" ht="20.100000000000001" customHeight="1" x14ac:dyDescent="0.15">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c r="BM234" s="227"/>
      <c r="BN234" s="227"/>
      <c r="BO234" s="227"/>
      <c r="BP234" s="227"/>
      <c r="BQ234" s="227"/>
      <c r="BR234" s="227"/>
      <c r="BS234" s="227"/>
      <c r="BT234" s="227"/>
      <c r="BU234" s="227"/>
      <c r="BV234" s="227"/>
      <c r="BW234" s="227"/>
      <c r="BX234" s="227"/>
      <c r="BY234" s="227"/>
      <c r="BZ234" s="227"/>
      <c r="CA234" s="227"/>
      <c r="CB234" s="227"/>
      <c r="CC234" s="227"/>
      <c r="CD234" s="227"/>
      <c r="CE234" s="227"/>
      <c r="CF234" s="227"/>
      <c r="CG234" s="227"/>
      <c r="CH234" s="227"/>
      <c r="CI234" s="227"/>
      <c r="CJ234" s="227"/>
      <c r="CK234" s="227"/>
      <c r="CL234" s="227"/>
      <c r="CM234" s="227"/>
      <c r="CN234" s="227"/>
      <c r="CO234" s="227"/>
      <c r="CP234" s="227"/>
      <c r="CQ234" s="227"/>
      <c r="CR234" s="227"/>
      <c r="CS234" s="227"/>
      <c r="CT234" s="227"/>
      <c r="CU234" s="227"/>
      <c r="CV234" s="227"/>
      <c r="CW234" s="227"/>
      <c r="CX234" s="227"/>
      <c r="CY234" s="227"/>
      <c r="CZ234" s="227"/>
      <c r="DA234" s="227"/>
      <c r="DB234" s="227"/>
      <c r="DC234" s="227"/>
      <c r="DD234" s="227"/>
      <c r="DE234" s="227"/>
      <c r="DF234" s="227"/>
      <c r="DG234" s="227"/>
      <c r="DH234" s="227"/>
      <c r="DI234" s="227"/>
      <c r="DJ234" s="227"/>
      <c r="DK234" s="227"/>
      <c r="DL234" s="227"/>
      <c r="DM234" s="227"/>
      <c r="DN234" s="227"/>
      <c r="DO234" s="227"/>
      <c r="DP234" s="227"/>
      <c r="DQ234" s="227"/>
      <c r="DR234" s="227"/>
      <c r="DS234" s="227"/>
      <c r="DT234" s="227"/>
      <c r="DU234" s="227"/>
      <c r="DV234" s="227"/>
      <c r="DW234" s="227"/>
      <c r="DX234" s="227"/>
      <c r="DY234" s="227"/>
      <c r="DZ234" s="227"/>
      <c r="EA234" s="227"/>
      <c r="EB234" s="227"/>
      <c r="EC234" s="227"/>
      <c r="ED234" s="227"/>
      <c r="EE234" s="227"/>
      <c r="EF234" s="227"/>
      <c r="EG234" s="227"/>
      <c r="EH234" s="227"/>
      <c r="EI234" s="227"/>
      <c r="EJ234" s="227"/>
      <c r="EK234" s="227"/>
      <c r="EL234" s="227"/>
      <c r="EM234" s="227"/>
      <c r="EN234" s="227"/>
      <c r="EO234" s="227"/>
      <c r="EP234" s="227"/>
      <c r="EQ234" s="227"/>
      <c r="ER234" s="227"/>
      <c r="ES234" s="227"/>
      <c r="ET234" s="227"/>
      <c r="EU234" s="227"/>
      <c r="EV234" s="227"/>
      <c r="EW234" s="227"/>
      <c r="EX234" s="227"/>
      <c r="EY234" s="227"/>
      <c r="EZ234" s="227"/>
      <c r="FA234" s="227"/>
      <c r="FB234" s="227"/>
      <c r="FC234" s="227"/>
      <c r="FD234" s="227"/>
      <c r="FE234" s="227"/>
      <c r="FF234" s="227"/>
      <c r="FG234" s="227"/>
      <c r="FH234" s="227"/>
      <c r="FI234" s="227"/>
      <c r="FJ234" s="227"/>
      <c r="FK234" s="227"/>
      <c r="FL234" s="227"/>
      <c r="FM234" s="227"/>
      <c r="FN234" s="227"/>
      <c r="FO234" s="227"/>
      <c r="FP234" s="227"/>
      <c r="FQ234" s="227"/>
      <c r="FR234" s="227"/>
      <c r="FS234" s="227"/>
      <c r="FT234" s="227"/>
      <c r="FU234" s="227"/>
      <c r="FV234" s="227"/>
      <c r="FW234" s="227"/>
      <c r="FX234" s="227"/>
      <c r="FY234" s="227"/>
      <c r="FZ234" s="227"/>
      <c r="GA234" s="227"/>
      <c r="GB234" s="227"/>
      <c r="GC234" s="227"/>
      <c r="GD234" s="227"/>
      <c r="GE234" s="227"/>
      <c r="GF234" s="227"/>
      <c r="GG234" s="227"/>
      <c r="GH234" s="227"/>
      <c r="GI234" s="227"/>
      <c r="GJ234" s="227"/>
      <c r="GK234" s="227"/>
      <c r="GL234" s="227"/>
      <c r="GM234" s="227"/>
      <c r="GN234" s="227"/>
      <c r="GO234" s="227"/>
      <c r="GP234" s="227"/>
      <c r="GQ234" s="227"/>
      <c r="GR234" s="227"/>
      <c r="GS234" s="227"/>
      <c r="GT234" s="227"/>
      <c r="GU234" s="227"/>
      <c r="GV234" s="227"/>
      <c r="GW234" s="227"/>
      <c r="GX234" s="227"/>
      <c r="GY234" s="227"/>
      <c r="GZ234" s="227"/>
      <c r="HA234" s="227"/>
      <c r="HB234" s="227"/>
      <c r="HC234" s="227"/>
      <c r="HD234" s="227"/>
      <c r="HE234" s="227"/>
      <c r="HF234" s="227"/>
      <c r="HG234" s="227"/>
      <c r="HH234" s="227"/>
      <c r="HI234" s="227"/>
      <c r="HJ234" s="227"/>
      <c r="HK234" s="227"/>
      <c r="HL234" s="227"/>
      <c r="HM234" s="227"/>
      <c r="HN234" s="227"/>
      <c r="HO234" s="227"/>
      <c r="HP234" s="227"/>
      <c r="HQ234" s="227"/>
      <c r="HR234" s="227"/>
      <c r="HS234" s="227"/>
      <c r="HT234" s="227"/>
      <c r="HU234" s="227"/>
      <c r="HV234" s="227"/>
    </row>
    <row r="235" spans="3:230" ht="20.100000000000001" customHeight="1" x14ac:dyDescent="0.15">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c r="BM235" s="227"/>
      <c r="BN235" s="227"/>
      <c r="BO235" s="227"/>
      <c r="BP235" s="227"/>
      <c r="BQ235" s="227"/>
      <c r="BR235" s="227"/>
      <c r="BS235" s="227"/>
      <c r="BT235" s="227"/>
      <c r="BU235" s="227"/>
      <c r="BV235" s="227"/>
      <c r="BW235" s="227"/>
      <c r="BX235" s="227"/>
      <c r="BY235" s="227"/>
      <c r="BZ235" s="227"/>
      <c r="CA235" s="227"/>
      <c r="CB235" s="227"/>
      <c r="CC235" s="227"/>
      <c r="CD235" s="227"/>
      <c r="CE235" s="227"/>
      <c r="CF235" s="227"/>
      <c r="CG235" s="227"/>
      <c r="CH235" s="227"/>
      <c r="CI235" s="227"/>
      <c r="CJ235" s="227"/>
      <c r="CK235" s="227"/>
      <c r="CL235" s="227"/>
      <c r="CM235" s="227"/>
      <c r="CN235" s="227"/>
      <c r="CO235" s="227"/>
      <c r="CP235" s="227"/>
      <c r="CQ235" s="227"/>
      <c r="CR235" s="227"/>
      <c r="CS235" s="227"/>
      <c r="CT235" s="227"/>
      <c r="CU235" s="227"/>
      <c r="CV235" s="227"/>
      <c r="CW235" s="227"/>
      <c r="CX235" s="227"/>
      <c r="CY235" s="227"/>
      <c r="CZ235" s="227"/>
      <c r="DA235" s="227"/>
      <c r="DB235" s="227"/>
      <c r="DC235" s="227"/>
      <c r="DD235" s="227"/>
      <c r="DE235" s="227"/>
      <c r="DF235" s="227"/>
      <c r="DG235" s="227"/>
      <c r="DH235" s="227"/>
      <c r="DI235" s="227"/>
      <c r="DJ235" s="227"/>
      <c r="DK235" s="227"/>
      <c r="DL235" s="227"/>
      <c r="DM235" s="227"/>
      <c r="DN235" s="227"/>
      <c r="DO235" s="227"/>
      <c r="DP235" s="227"/>
      <c r="DQ235" s="227"/>
      <c r="DR235" s="227"/>
      <c r="DS235" s="227"/>
      <c r="DT235" s="227"/>
      <c r="DU235" s="227"/>
      <c r="DV235" s="227"/>
      <c r="DW235" s="227"/>
      <c r="DX235" s="227"/>
      <c r="DY235" s="227"/>
      <c r="DZ235" s="227"/>
      <c r="EA235" s="227"/>
      <c r="EB235" s="227"/>
      <c r="EC235" s="227"/>
      <c r="ED235" s="227"/>
      <c r="EE235" s="227"/>
      <c r="EF235" s="227"/>
      <c r="EG235" s="227"/>
      <c r="EH235" s="227"/>
      <c r="EI235" s="227"/>
      <c r="EJ235" s="227"/>
      <c r="EK235" s="227"/>
      <c r="EL235" s="227"/>
      <c r="EM235" s="227"/>
      <c r="EN235" s="227"/>
      <c r="EO235" s="227"/>
      <c r="EP235" s="227"/>
      <c r="EQ235" s="227"/>
      <c r="ER235" s="227"/>
      <c r="ES235" s="227"/>
      <c r="ET235" s="227"/>
      <c r="EU235" s="227"/>
      <c r="EV235" s="227"/>
      <c r="EW235" s="227"/>
      <c r="EX235" s="227"/>
      <c r="EY235" s="227"/>
      <c r="EZ235" s="227"/>
      <c r="FA235" s="227"/>
      <c r="FB235" s="227"/>
      <c r="FC235" s="227"/>
      <c r="FD235" s="227"/>
      <c r="FE235" s="227"/>
      <c r="FF235" s="227"/>
      <c r="FG235" s="227"/>
      <c r="FH235" s="227"/>
      <c r="FI235" s="227"/>
      <c r="FJ235" s="227"/>
      <c r="FK235" s="227"/>
      <c r="FL235" s="227"/>
      <c r="FM235" s="227"/>
      <c r="FN235" s="227"/>
      <c r="FO235" s="227"/>
      <c r="FP235" s="227"/>
      <c r="FQ235" s="227"/>
      <c r="FR235" s="227"/>
      <c r="FS235" s="227"/>
      <c r="FT235" s="227"/>
      <c r="FU235" s="227"/>
      <c r="FV235" s="227"/>
      <c r="FW235" s="227"/>
      <c r="FX235" s="227"/>
      <c r="FY235" s="227"/>
      <c r="FZ235" s="227"/>
      <c r="GA235" s="227"/>
      <c r="GB235" s="227"/>
      <c r="GC235" s="227"/>
      <c r="GD235" s="227"/>
      <c r="GE235" s="227"/>
      <c r="GF235" s="227"/>
      <c r="GG235" s="227"/>
      <c r="GH235" s="227"/>
      <c r="GI235" s="227"/>
      <c r="GJ235" s="227"/>
      <c r="GK235" s="227"/>
      <c r="GL235" s="227"/>
      <c r="GM235" s="227"/>
      <c r="GN235" s="227"/>
      <c r="GO235" s="227"/>
      <c r="GP235" s="227"/>
      <c r="GQ235" s="227"/>
      <c r="GR235" s="227"/>
      <c r="GS235" s="227"/>
      <c r="GT235" s="227"/>
      <c r="GU235" s="227"/>
      <c r="GV235" s="227"/>
      <c r="GW235" s="227"/>
      <c r="GX235" s="227"/>
      <c r="GY235" s="227"/>
      <c r="GZ235" s="227"/>
      <c r="HA235" s="227"/>
      <c r="HB235" s="227"/>
      <c r="HC235" s="227"/>
      <c r="HD235" s="227"/>
      <c r="HE235" s="227"/>
      <c r="HF235" s="227"/>
      <c r="HG235" s="227"/>
      <c r="HH235" s="227"/>
      <c r="HI235" s="227"/>
      <c r="HJ235" s="227"/>
      <c r="HK235" s="227"/>
      <c r="HL235" s="227"/>
      <c r="HM235" s="227"/>
      <c r="HN235" s="227"/>
      <c r="HO235" s="227"/>
      <c r="HP235" s="227"/>
      <c r="HQ235" s="227"/>
      <c r="HR235" s="227"/>
      <c r="HS235" s="227"/>
      <c r="HT235" s="227"/>
      <c r="HU235" s="227"/>
      <c r="HV235" s="227"/>
    </row>
    <row r="236" spans="3:230" ht="20.100000000000001" customHeight="1" x14ac:dyDescent="0.15">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c r="BM236" s="227"/>
      <c r="BN236" s="227"/>
      <c r="BO236" s="227"/>
      <c r="BP236" s="227"/>
      <c r="BQ236" s="227"/>
      <c r="BR236" s="227"/>
      <c r="BS236" s="227"/>
      <c r="BT236" s="227"/>
      <c r="BU236" s="227"/>
      <c r="BV236" s="227"/>
      <c r="BW236" s="227"/>
      <c r="BX236" s="227"/>
      <c r="BY236" s="227"/>
      <c r="BZ236" s="227"/>
      <c r="CA236" s="227"/>
      <c r="CB236" s="227"/>
      <c r="CC236" s="227"/>
      <c r="CD236" s="227"/>
      <c r="CE236" s="227"/>
      <c r="CF236" s="227"/>
      <c r="CG236" s="227"/>
      <c r="CH236" s="227"/>
      <c r="CI236" s="227"/>
      <c r="CJ236" s="227"/>
      <c r="CK236" s="227"/>
      <c r="CL236" s="227"/>
      <c r="CM236" s="227"/>
      <c r="CN236" s="227"/>
      <c r="CO236" s="227"/>
      <c r="CP236" s="227"/>
      <c r="CQ236" s="227"/>
      <c r="CR236" s="227"/>
      <c r="CS236" s="227"/>
      <c r="CT236" s="227"/>
      <c r="CU236" s="227"/>
      <c r="CV236" s="227"/>
      <c r="CW236" s="227"/>
      <c r="CX236" s="227"/>
      <c r="CY236" s="227"/>
      <c r="CZ236" s="227"/>
      <c r="DA236" s="227"/>
      <c r="DB236" s="227"/>
      <c r="DC236" s="227"/>
      <c r="DD236" s="227"/>
      <c r="DE236" s="227"/>
      <c r="DF236" s="227"/>
      <c r="DG236" s="227"/>
      <c r="DH236" s="227"/>
      <c r="DI236" s="227"/>
      <c r="DJ236" s="227"/>
      <c r="DK236" s="227"/>
      <c r="DL236" s="227"/>
      <c r="DM236" s="227"/>
      <c r="DN236" s="227"/>
      <c r="DO236" s="227"/>
      <c r="DP236" s="227"/>
      <c r="DQ236" s="227"/>
      <c r="DR236" s="227"/>
      <c r="DS236" s="227"/>
      <c r="DT236" s="227"/>
      <c r="DU236" s="227"/>
      <c r="DV236" s="227"/>
      <c r="DW236" s="227"/>
      <c r="DX236" s="227"/>
      <c r="DY236" s="227"/>
      <c r="DZ236" s="227"/>
      <c r="EA236" s="227"/>
      <c r="EB236" s="227"/>
      <c r="EC236" s="227"/>
      <c r="ED236" s="227"/>
      <c r="EE236" s="227"/>
      <c r="EF236" s="227"/>
      <c r="EG236" s="227"/>
      <c r="EH236" s="227"/>
      <c r="EI236" s="227"/>
      <c r="EJ236" s="227"/>
      <c r="EK236" s="227"/>
      <c r="EL236" s="227"/>
      <c r="EM236" s="227"/>
      <c r="EN236" s="227"/>
      <c r="EO236" s="227"/>
      <c r="EP236" s="227"/>
      <c r="EQ236" s="227"/>
      <c r="ER236" s="227"/>
      <c r="ES236" s="227"/>
      <c r="ET236" s="227"/>
      <c r="EU236" s="227"/>
      <c r="EV236" s="227"/>
      <c r="EW236" s="227"/>
      <c r="EX236" s="227"/>
      <c r="EY236" s="227"/>
      <c r="EZ236" s="227"/>
      <c r="FA236" s="227"/>
      <c r="FB236" s="227"/>
      <c r="FC236" s="227"/>
      <c r="FD236" s="227"/>
      <c r="FE236" s="227"/>
      <c r="FF236" s="227"/>
      <c r="FG236" s="227"/>
      <c r="FH236" s="227"/>
      <c r="FI236" s="227"/>
      <c r="FJ236" s="227"/>
      <c r="FK236" s="227"/>
      <c r="FL236" s="227"/>
      <c r="FM236" s="227"/>
      <c r="FN236" s="227"/>
      <c r="FO236" s="227"/>
      <c r="FP236" s="227"/>
      <c r="FQ236" s="227"/>
      <c r="FR236" s="227"/>
      <c r="FS236" s="227"/>
      <c r="FT236" s="227"/>
      <c r="FU236" s="227"/>
      <c r="FV236" s="227"/>
      <c r="FW236" s="227"/>
      <c r="FX236" s="227"/>
      <c r="FY236" s="227"/>
      <c r="FZ236" s="227"/>
      <c r="GA236" s="227"/>
      <c r="GB236" s="227"/>
      <c r="GC236" s="227"/>
      <c r="GD236" s="227"/>
      <c r="GE236" s="227"/>
      <c r="GF236" s="227"/>
      <c r="GG236" s="227"/>
      <c r="GH236" s="227"/>
      <c r="GI236" s="227"/>
      <c r="GJ236" s="227"/>
      <c r="GK236" s="227"/>
      <c r="GL236" s="227"/>
      <c r="GM236" s="227"/>
      <c r="GN236" s="227"/>
      <c r="GO236" s="227"/>
      <c r="GP236" s="227"/>
      <c r="GQ236" s="227"/>
      <c r="GR236" s="227"/>
      <c r="GS236" s="227"/>
      <c r="GT236" s="227"/>
      <c r="GU236" s="227"/>
      <c r="GV236" s="227"/>
      <c r="GW236" s="227"/>
      <c r="GX236" s="227"/>
      <c r="GY236" s="227"/>
      <c r="GZ236" s="227"/>
      <c r="HA236" s="227"/>
      <c r="HB236" s="227"/>
      <c r="HC236" s="227"/>
      <c r="HD236" s="227"/>
      <c r="HE236" s="227"/>
      <c r="HF236" s="227"/>
      <c r="HG236" s="227"/>
      <c r="HH236" s="227"/>
      <c r="HI236" s="227"/>
      <c r="HJ236" s="227"/>
      <c r="HK236" s="227"/>
      <c r="HL236" s="227"/>
      <c r="HM236" s="227"/>
      <c r="HN236" s="227"/>
      <c r="HO236" s="227"/>
      <c r="HP236" s="227"/>
      <c r="HQ236" s="227"/>
      <c r="HR236" s="227"/>
      <c r="HS236" s="227"/>
      <c r="HT236" s="227"/>
      <c r="HU236" s="227"/>
      <c r="HV236" s="227"/>
    </row>
    <row r="237" spans="3:230" ht="20.100000000000001" customHeight="1" x14ac:dyDescent="0.15">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c r="BM237" s="227"/>
      <c r="BN237" s="227"/>
      <c r="BO237" s="227"/>
      <c r="BP237" s="227"/>
      <c r="BQ237" s="227"/>
      <c r="BR237" s="227"/>
      <c r="BS237" s="227"/>
      <c r="BT237" s="227"/>
      <c r="BU237" s="227"/>
      <c r="BV237" s="227"/>
      <c r="BW237" s="227"/>
      <c r="BX237" s="227"/>
      <c r="BY237" s="227"/>
      <c r="BZ237" s="227"/>
      <c r="CA237" s="227"/>
      <c r="CB237" s="227"/>
      <c r="CC237" s="227"/>
      <c r="CD237" s="227"/>
      <c r="CE237" s="227"/>
      <c r="CF237" s="227"/>
      <c r="CG237" s="227"/>
      <c r="CH237" s="227"/>
      <c r="CI237" s="227"/>
      <c r="CJ237" s="227"/>
      <c r="CK237" s="227"/>
      <c r="CL237" s="227"/>
      <c r="CM237" s="227"/>
      <c r="CN237" s="227"/>
      <c r="CO237" s="227"/>
      <c r="CP237" s="227"/>
      <c r="CQ237" s="227"/>
      <c r="CR237" s="227"/>
      <c r="CS237" s="227"/>
      <c r="CT237" s="227"/>
      <c r="CU237" s="227"/>
      <c r="CV237" s="227"/>
      <c r="CW237" s="227"/>
      <c r="CX237" s="227"/>
      <c r="CY237" s="227"/>
      <c r="CZ237" s="227"/>
      <c r="DA237" s="227"/>
      <c r="DB237" s="227"/>
      <c r="DC237" s="227"/>
      <c r="DD237" s="227"/>
      <c r="DE237" s="227"/>
      <c r="DF237" s="227"/>
      <c r="DG237" s="227"/>
      <c r="DH237" s="227"/>
      <c r="DI237" s="227"/>
      <c r="DJ237" s="227"/>
      <c r="DK237" s="227"/>
      <c r="DL237" s="227"/>
      <c r="DM237" s="227"/>
      <c r="DN237" s="227"/>
      <c r="DO237" s="227"/>
      <c r="DP237" s="227"/>
      <c r="DQ237" s="227"/>
      <c r="DR237" s="227"/>
      <c r="DS237" s="227"/>
      <c r="DT237" s="227"/>
      <c r="DU237" s="227"/>
      <c r="DV237" s="227"/>
      <c r="DW237" s="227"/>
      <c r="DX237" s="227"/>
      <c r="DY237" s="227"/>
      <c r="DZ237" s="227"/>
      <c r="EA237" s="227"/>
      <c r="EB237" s="227"/>
      <c r="EC237" s="227"/>
      <c r="ED237" s="227"/>
      <c r="EE237" s="227"/>
      <c r="EF237" s="227"/>
      <c r="EG237" s="227"/>
      <c r="EH237" s="227"/>
      <c r="EI237" s="227"/>
      <c r="EJ237" s="227"/>
      <c r="EK237" s="227"/>
      <c r="EL237" s="227"/>
      <c r="EM237" s="227"/>
      <c r="EN237" s="227"/>
      <c r="EO237" s="227"/>
      <c r="EP237" s="227"/>
      <c r="EQ237" s="227"/>
      <c r="ER237" s="227"/>
      <c r="ES237" s="227"/>
      <c r="ET237" s="227"/>
      <c r="EU237" s="227"/>
      <c r="EV237" s="227"/>
      <c r="EW237" s="227"/>
      <c r="EX237" s="227"/>
      <c r="EY237" s="227"/>
      <c r="EZ237" s="227"/>
      <c r="FA237" s="227"/>
      <c r="FB237" s="227"/>
      <c r="FC237" s="227"/>
      <c r="FD237" s="227"/>
      <c r="FE237" s="227"/>
      <c r="FF237" s="227"/>
      <c r="FG237" s="227"/>
      <c r="FH237" s="227"/>
      <c r="FI237" s="227"/>
      <c r="FJ237" s="227"/>
      <c r="FK237" s="227"/>
      <c r="FL237" s="227"/>
      <c r="FM237" s="227"/>
      <c r="FN237" s="227"/>
      <c r="FO237" s="227"/>
      <c r="FP237" s="227"/>
      <c r="FQ237" s="227"/>
      <c r="FR237" s="227"/>
      <c r="FS237" s="227"/>
      <c r="FT237" s="227"/>
      <c r="FU237" s="227"/>
      <c r="FV237" s="227"/>
      <c r="FW237" s="227"/>
      <c r="FX237" s="227"/>
      <c r="FY237" s="227"/>
      <c r="FZ237" s="227"/>
      <c r="GA237" s="227"/>
      <c r="GB237" s="227"/>
      <c r="GC237" s="227"/>
      <c r="GD237" s="227"/>
      <c r="GE237" s="227"/>
      <c r="GF237" s="227"/>
      <c r="GG237" s="227"/>
      <c r="GH237" s="227"/>
      <c r="GI237" s="227"/>
      <c r="GJ237" s="227"/>
      <c r="GK237" s="227"/>
      <c r="GL237" s="227"/>
      <c r="GM237" s="227"/>
      <c r="GN237" s="227"/>
      <c r="GO237" s="227"/>
      <c r="GP237" s="227"/>
      <c r="GQ237" s="227"/>
      <c r="GR237" s="227"/>
      <c r="GS237" s="227"/>
      <c r="GT237" s="227"/>
      <c r="GU237" s="227"/>
      <c r="GV237" s="227"/>
      <c r="GW237" s="227"/>
      <c r="GX237" s="227"/>
      <c r="GY237" s="227"/>
      <c r="GZ237" s="227"/>
      <c r="HA237" s="227"/>
      <c r="HB237" s="227"/>
      <c r="HC237" s="227"/>
      <c r="HD237" s="227"/>
      <c r="HE237" s="227"/>
      <c r="HF237" s="227"/>
      <c r="HG237" s="227"/>
      <c r="HH237" s="227"/>
      <c r="HI237" s="227"/>
      <c r="HJ237" s="227"/>
      <c r="HK237" s="227"/>
      <c r="HL237" s="227"/>
      <c r="HM237" s="227"/>
      <c r="HN237" s="227"/>
      <c r="HO237" s="227"/>
      <c r="HP237" s="227"/>
      <c r="HQ237" s="227"/>
      <c r="HR237" s="227"/>
      <c r="HS237" s="227"/>
      <c r="HT237" s="227"/>
      <c r="HU237" s="227"/>
      <c r="HV237" s="227"/>
    </row>
    <row r="238" spans="3:230" ht="20.100000000000001" customHeight="1" x14ac:dyDescent="0.15">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c r="FG238" s="227"/>
      <c r="FH238" s="227"/>
      <c r="FI238" s="227"/>
      <c r="FJ238" s="227"/>
      <c r="FK238" s="227"/>
      <c r="FL238" s="227"/>
      <c r="FM238" s="227"/>
      <c r="FN238" s="227"/>
      <c r="FO238" s="227"/>
      <c r="FP238" s="227"/>
      <c r="FQ238" s="227"/>
      <c r="FR238" s="227"/>
      <c r="FS238" s="227"/>
      <c r="FT238" s="227"/>
      <c r="FU238" s="227"/>
      <c r="FV238" s="227"/>
      <c r="FW238" s="227"/>
      <c r="FX238" s="227"/>
      <c r="FY238" s="227"/>
      <c r="FZ238" s="227"/>
      <c r="GA238" s="227"/>
      <c r="GB238" s="227"/>
      <c r="GC238" s="227"/>
      <c r="GD238" s="227"/>
      <c r="GE238" s="227"/>
      <c r="GF238" s="227"/>
      <c r="GG238" s="227"/>
      <c r="GH238" s="227"/>
      <c r="GI238" s="227"/>
      <c r="GJ238" s="227"/>
      <c r="GK238" s="227"/>
      <c r="GL238" s="227"/>
      <c r="GM238" s="227"/>
      <c r="GN238" s="227"/>
      <c r="GO238" s="227"/>
      <c r="GP238" s="227"/>
      <c r="GQ238" s="227"/>
      <c r="GR238" s="227"/>
      <c r="GS238" s="227"/>
      <c r="GT238" s="227"/>
      <c r="GU238" s="227"/>
      <c r="GV238" s="227"/>
      <c r="GW238" s="227"/>
      <c r="GX238" s="227"/>
      <c r="GY238" s="227"/>
      <c r="GZ238" s="227"/>
      <c r="HA238" s="227"/>
      <c r="HB238" s="227"/>
      <c r="HC238" s="227"/>
      <c r="HD238" s="227"/>
      <c r="HE238" s="227"/>
      <c r="HF238" s="227"/>
      <c r="HG238" s="227"/>
      <c r="HH238" s="227"/>
      <c r="HI238" s="227"/>
      <c r="HJ238" s="227"/>
      <c r="HK238" s="227"/>
      <c r="HL238" s="227"/>
      <c r="HM238" s="227"/>
      <c r="HN238" s="227"/>
      <c r="HO238" s="227"/>
      <c r="HP238" s="227"/>
      <c r="HQ238" s="227"/>
      <c r="HR238" s="227"/>
      <c r="HS238" s="227"/>
      <c r="HT238" s="227"/>
      <c r="HU238" s="227"/>
      <c r="HV238" s="227"/>
    </row>
    <row r="239" spans="3:230" ht="20.100000000000001" customHeight="1" x14ac:dyDescent="0.15">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c r="BM239" s="227"/>
      <c r="BN239" s="227"/>
      <c r="BO239" s="227"/>
      <c r="BP239" s="227"/>
      <c r="BQ239" s="227"/>
      <c r="BR239" s="227"/>
      <c r="BS239" s="227"/>
      <c r="BT239" s="227"/>
      <c r="BU239" s="227"/>
      <c r="BV239" s="227"/>
      <c r="BW239" s="227"/>
      <c r="BX239" s="227"/>
      <c r="BY239" s="227"/>
      <c r="BZ239" s="227"/>
      <c r="CA239" s="227"/>
      <c r="CB239" s="227"/>
      <c r="CC239" s="227"/>
      <c r="CD239" s="227"/>
      <c r="CE239" s="227"/>
      <c r="CF239" s="227"/>
      <c r="CG239" s="227"/>
      <c r="CH239" s="227"/>
      <c r="CI239" s="227"/>
      <c r="CJ239" s="227"/>
      <c r="CK239" s="227"/>
      <c r="CL239" s="227"/>
      <c r="CM239" s="227"/>
      <c r="CN239" s="227"/>
      <c r="CO239" s="227"/>
      <c r="CP239" s="227"/>
      <c r="CQ239" s="227"/>
      <c r="CR239" s="227"/>
      <c r="CS239" s="227"/>
      <c r="CT239" s="227"/>
      <c r="CU239" s="227"/>
      <c r="CV239" s="227"/>
      <c r="CW239" s="227"/>
      <c r="CX239" s="227"/>
      <c r="CY239" s="227"/>
      <c r="CZ239" s="227"/>
      <c r="DA239" s="227"/>
      <c r="DB239" s="227"/>
      <c r="DC239" s="227"/>
      <c r="DD239" s="227"/>
      <c r="DE239" s="227"/>
      <c r="DF239" s="227"/>
      <c r="DG239" s="227"/>
      <c r="DH239" s="227"/>
      <c r="DI239" s="227"/>
      <c r="DJ239" s="227"/>
      <c r="DK239" s="227"/>
      <c r="DL239" s="227"/>
      <c r="DM239" s="227"/>
      <c r="DN239" s="227"/>
      <c r="DO239" s="227"/>
      <c r="DP239" s="227"/>
      <c r="DQ239" s="227"/>
      <c r="DR239" s="227"/>
      <c r="DS239" s="227"/>
      <c r="DT239" s="227"/>
      <c r="DU239" s="227"/>
      <c r="DV239" s="227"/>
      <c r="DW239" s="227"/>
      <c r="DX239" s="227"/>
      <c r="DY239" s="227"/>
      <c r="DZ239" s="227"/>
      <c r="EA239" s="227"/>
      <c r="EB239" s="227"/>
      <c r="EC239" s="227"/>
      <c r="ED239" s="227"/>
      <c r="EE239" s="227"/>
      <c r="EF239" s="227"/>
      <c r="EG239" s="227"/>
      <c r="EH239" s="227"/>
      <c r="EI239" s="227"/>
      <c r="EJ239" s="227"/>
      <c r="EK239" s="227"/>
      <c r="EL239" s="227"/>
      <c r="EM239" s="227"/>
      <c r="EN239" s="227"/>
      <c r="EO239" s="227"/>
      <c r="EP239" s="227"/>
      <c r="EQ239" s="227"/>
      <c r="ER239" s="227"/>
      <c r="ES239" s="227"/>
      <c r="ET239" s="227"/>
      <c r="EU239" s="227"/>
      <c r="EV239" s="227"/>
      <c r="EW239" s="227"/>
      <c r="EX239" s="227"/>
      <c r="EY239" s="227"/>
      <c r="EZ239" s="227"/>
      <c r="FA239" s="227"/>
      <c r="FB239" s="227"/>
      <c r="FC239" s="227"/>
      <c r="FD239" s="227"/>
      <c r="FE239" s="227"/>
      <c r="FF239" s="227"/>
      <c r="FG239" s="227"/>
      <c r="FH239" s="227"/>
      <c r="FI239" s="227"/>
      <c r="FJ239" s="227"/>
      <c r="FK239" s="227"/>
      <c r="FL239" s="227"/>
      <c r="FM239" s="227"/>
      <c r="FN239" s="227"/>
      <c r="FO239" s="227"/>
      <c r="FP239" s="227"/>
      <c r="FQ239" s="227"/>
      <c r="FR239" s="227"/>
      <c r="FS239" s="227"/>
      <c r="FT239" s="227"/>
      <c r="FU239" s="227"/>
      <c r="FV239" s="227"/>
      <c r="FW239" s="227"/>
      <c r="FX239" s="227"/>
      <c r="FY239" s="227"/>
      <c r="FZ239" s="227"/>
      <c r="GA239" s="227"/>
      <c r="GB239" s="227"/>
      <c r="GC239" s="227"/>
      <c r="GD239" s="227"/>
      <c r="GE239" s="227"/>
      <c r="GF239" s="227"/>
      <c r="GG239" s="227"/>
      <c r="GH239" s="227"/>
      <c r="GI239" s="227"/>
      <c r="GJ239" s="227"/>
      <c r="GK239" s="227"/>
      <c r="GL239" s="227"/>
      <c r="GM239" s="227"/>
      <c r="GN239" s="227"/>
      <c r="GO239" s="227"/>
      <c r="GP239" s="227"/>
      <c r="GQ239" s="227"/>
      <c r="GR239" s="227"/>
      <c r="GS239" s="227"/>
      <c r="GT239" s="227"/>
      <c r="GU239" s="227"/>
      <c r="GV239" s="227"/>
      <c r="GW239" s="227"/>
      <c r="GX239" s="227"/>
      <c r="GY239" s="227"/>
      <c r="GZ239" s="227"/>
      <c r="HA239" s="227"/>
      <c r="HB239" s="227"/>
      <c r="HC239" s="227"/>
      <c r="HD239" s="227"/>
      <c r="HE239" s="227"/>
      <c r="HF239" s="227"/>
      <c r="HG239" s="227"/>
      <c r="HH239" s="227"/>
      <c r="HI239" s="227"/>
      <c r="HJ239" s="227"/>
      <c r="HK239" s="227"/>
      <c r="HL239" s="227"/>
      <c r="HM239" s="227"/>
      <c r="HN239" s="227"/>
      <c r="HO239" s="227"/>
      <c r="HP239" s="227"/>
      <c r="HQ239" s="227"/>
      <c r="HR239" s="227"/>
      <c r="HS239" s="227"/>
      <c r="HT239" s="227"/>
      <c r="HU239" s="227"/>
      <c r="HV239" s="227"/>
    </row>
    <row r="240" spans="3:230" ht="20.100000000000001" customHeight="1" x14ac:dyDescent="0.15">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c r="BM240" s="227"/>
      <c r="BN240" s="227"/>
      <c r="BO240" s="227"/>
      <c r="BP240" s="227"/>
      <c r="BQ240" s="227"/>
      <c r="BR240" s="227"/>
      <c r="BS240" s="227"/>
      <c r="BT240" s="227"/>
      <c r="BU240" s="227"/>
      <c r="BV240" s="227"/>
      <c r="BW240" s="227"/>
      <c r="BX240" s="227"/>
      <c r="BY240" s="227"/>
      <c r="BZ240" s="227"/>
      <c r="CA240" s="227"/>
      <c r="CB240" s="227"/>
      <c r="CC240" s="227"/>
      <c r="CD240" s="227"/>
      <c r="CE240" s="227"/>
      <c r="CF240" s="227"/>
      <c r="CG240" s="227"/>
      <c r="CH240" s="227"/>
      <c r="CI240" s="227"/>
      <c r="CJ240" s="227"/>
      <c r="CK240" s="227"/>
      <c r="CL240" s="227"/>
      <c r="CM240" s="227"/>
      <c r="CN240" s="227"/>
      <c r="CO240" s="227"/>
      <c r="CP240" s="227"/>
      <c r="CQ240" s="227"/>
      <c r="CR240" s="227"/>
      <c r="CS240" s="227"/>
      <c r="CT240" s="227"/>
      <c r="CU240" s="227"/>
      <c r="CV240" s="227"/>
      <c r="CW240" s="227"/>
      <c r="CX240" s="227"/>
      <c r="CY240" s="227"/>
      <c r="CZ240" s="227"/>
      <c r="DA240" s="227"/>
      <c r="DB240" s="227"/>
      <c r="DC240" s="227"/>
      <c r="DD240" s="227"/>
      <c r="DE240" s="227"/>
      <c r="DF240" s="227"/>
      <c r="DG240" s="227"/>
      <c r="DH240" s="227"/>
      <c r="DI240" s="227"/>
      <c r="DJ240" s="227"/>
      <c r="DK240" s="227"/>
      <c r="DL240" s="227"/>
      <c r="DM240" s="227"/>
      <c r="DN240" s="227"/>
      <c r="DO240" s="227"/>
      <c r="DP240" s="227"/>
      <c r="DQ240" s="227"/>
      <c r="DR240" s="227"/>
      <c r="DS240" s="227"/>
      <c r="DT240" s="227"/>
      <c r="DU240" s="227"/>
      <c r="DV240" s="227"/>
      <c r="DW240" s="227"/>
      <c r="DX240" s="227"/>
      <c r="DY240" s="227"/>
      <c r="DZ240" s="227"/>
      <c r="EA240" s="227"/>
      <c r="EB240" s="227"/>
      <c r="EC240" s="227"/>
      <c r="ED240" s="227"/>
      <c r="EE240" s="227"/>
      <c r="EF240" s="227"/>
      <c r="EG240" s="227"/>
      <c r="EH240" s="227"/>
      <c r="EI240" s="227"/>
      <c r="EJ240" s="227"/>
      <c r="EK240" s="227"/>
      <c r="EL240" s="227"/>
      <c r="EM240" s="227"/>
      <c r="EN240" s="227"/>
      <c r="EO240" s="227"/>
      <c r="EP240" s="227"/>
      <c r="EQ240" s="227"/>
      <c r="ER240" s="227"/>
      <c r="ES240" s="227"/>
      <c r="ET240" s="227"/>
      <c r="EU240" s="227"/>
      <c r="EV240" s="227"/>
      <c r="EW240" s="227"/>
      <c r="EX240" s="227"/>
      <c r="EY240" s="227"/>
      <c r="EZ240" s="227"/>
      <c r="FA240" s="227"/>
      <c r="FB240" s="227"/>
      <c r="FC240" s="227"/>
      <c r="FD240" s="227"/>
      <c r="FE240" s="227"/>
      <c r="FF240" s="227"/>
      <c r="FG240" s="227"/>
      <c r="FH240" s="227"/>
      <c r="FI240" s="227"/>
      <c r="FJ240" s="227"/>
      <c r="FK240" s="227"/>
      <c r="FL240" s="227"/>
      <c r="FM240" s="227"/>
      <c r="FN240" s="227"/>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W240" s="227"/>
      <c r="GX240" s="227"/>
      <c r="GY240" s="227"/>
      <c r="GZ240" s="227"/>
      <c r="HA240" s="227"/>
      <c r="HB240" s="227"/>
      <c r="HC240" s="227"/>
      <c r="HD240" s="227"/>
      <c r="HE240" s="227"/>
      <c r="HF240" s="227"/>
      <c r="HG240" s="227"/>
      <c r="HH240" s="227"/>
      <c r="HI240" s="227"/>
      <c r="HJ240" s="227"/>
      <c r="HK240" s="227"/>
      <c r="HL240" s="227"/>
      <c r="HM240" s="227"/>
      <c r="HN240" s="227"/>
      <c r="HO240" s="227"/>
      <c r="HP240" s="227"/>
      <c r="HQ240" s="227"/>
      <c r="HR240" s="227"/>
      <c r="HS240" s="227"/>
      <c r="HT240" s="227"/>
      <c r="HU240" s="227"/>
      <c r="HV240" s="227"/>
    </row>
    <row r="241" spans="3:171" ht="20.100000000000001" customHeight="1" x14ac:dyDescent="0.15">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c r="BM241" s="227"/>
      <c r="BN241" s="227"/>
      <c r="BO241" s="227"/>
      <c r="BP241" s="227"/>
      <c r="BQ241" s="227"/>
      <c r="BR241" s="227"/>
      <c r="BS241" s="227"/>
      <c r="BT241" s="227"/>
      <c r="BU241" s="227"/>
      <c r="BV241" s="227"/>
      <c r="BW241" s="227"/>
      <c r="BX241" s="227"/>
      <c r="BY241" s="227"/>
      <c r="BZ241" s="227"/>
      <c r="CA241" s="227"/>
      <c r="CB241" s="227"/>
      <c r="CC241" s="227"/>
      <c r="CD241" s="227"/>
      <c r="CE241" s="227"/>
      <c r="CF241" s="227"/>
      <c r="CG241" s="227"/>
      <c r="CH241" s="227"/>
      <c r="CI241" s="227"/>
      <c r="CJ241" s="227"/>
      <c r="CK241" s="227"/>
      <c r="CL241" s="227"/>
      <c r="CM241" s="227"/>
      <c r="CN241" s="227"/>
      <c r="CO241" s="227"/>
      <c r="CP241" s="227"/>
      <c r="CQ241" s="227"/>
      <c r="CR241" s="227"/>
      <c r="CS241" s="227"/>
      <c r="CT241" s="227"/>
      <c r="CU241" s="227"/>
      <c r="CV241" s="227"/>
      <c r="CW241" s="227"/>
      <c r="CX241" s="227"/>
      <c r="CY241" s="227"/>
      <c r="CZ241" s="227"/>
      <c r="DA241" s="227"/>
      <c r="DB241" s="227"/>
      <c r="DC241" s="227"/>
      <c r="DD241" s="227"/>
      <c r="DE241" s="227"/>
      <c r="DF241" s="227"/>
      <c r="DG241" s="227"/>
      <c r="DH241" s="227"/>
      <c r="DI241" s="227"/>
      <c r="DJ241" s="227"/>
      <c r="DK241" s="227"/>
      <c r="DL241" s="227"/>
      <c r="DM241" s="227"/>
      <c r="DN241" s="227"/>
      <c r="DO241" s="227"/>
      <c r="DP241" s="227"/>
      <c r="DQ241" s="227"/>
      <c r="DR241" s="227"/>
      <c r="DS241" s="227"/>
      <c r="DT241" s="227"/>
      <c r="DU241" s="227"/>
      <c r="DV241" s="227"/>
      <c r="DW241" s="227"/>
      <c r="DX241" s="227"/>
      <c r="DY241" s="227"/>
      <c r="DZ241" s="227"/>
      <c r="EA241" s="227"/>
      <c r="EB241" s="227"/>
      <c r="EC241" s="227"/>
      <c r="ED241" s="227"/>
      <c r="EE241" s="227"/>
      <c r="EF241" s="227"/>
      <c r="EG241" s="227"/>
      <c r="EH241" s="227"/>
      <c r="EI241" s="227"/>
      <c r="EJ241" s="227"/>
      <c r="EK241" s="227"/>
      <c r="EL241" s="227"/>
      <c r="EM241" s="227"/>
      <c r="EN241" s="227"/>
      <c r="EO241" s="227"/>
      <c r="EP241" s="227"/>
      <c r="EQ241" s="227"/>
      <c r="ER241" s="227"/>
      <c r="ES241" s="227"/>
      <c r="ET241" s="227"/>
      <c r="EU241" s="227"/>
      <c r="EV241" s="227"/>
      <c r="EW241" s="227"/>
      <c r="EX241" s="227"/>
      <c r="EY241" s="227"/>
      <c r="EZ241" s="227"/>
      <c r="FA241" s="227"/>
      <c r="FB241" s="227"/>
      <c r="FC241" s="227"/>
      <c r="FD241" s="227"/>
      <c r="FE241" s="227"/>
      <c r="FF241" s="227"/>
      <c r="FG241" s="227"/>
      <c r="FH241" s="227"/>
      <c r="FI241" s="227"/>
      <c r="FJ241" s="227"/>
      <c r="FK241" s="227"/>
      <c r="FL241" s="227"/>
      <c r="FM241" s="227"/>
      <c r="FN241" s="227"/>
      <c r="FO241" s="227"/>
    </row>
    <row r="242" spans="3:171" ht="20.100000000000001" customHeight="1" x14ac:dyDescent="0.15">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c r="BM242" s="227"/>
      <c r="BN242" s="227"/>
      <c r="BO242" s="227"/>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7"/>
      <c r="CU242" s="227"/>
      <c r="CV242" s="227"/>
      <c r="CW242" s="227"/>
      <c r="CX242" s="227"/>
      <c r="CY242" s="227"/>
      <c r="CZ242" s="227"/>
      <c r="DA242" s="227"/>
      <c r="DB242" s="227"/>
      <c r="DC242" s="227"/>
      <c r="DD242" s="227"/>
      <c r="DE242" s="227"/>
      <c r="DF242" s="227"/>
      <c r="DG242" s="227"/>
      <c r="DH242" s="227"/>
      <c r="DI242" s="227"/>
      <c r="DJ242" s="227"/>
      <c r="DK242" s="227"/>
      <c r="DL242" s="227"/>
      <c r="DM242" s="227"/>
      <c r="DN242" s="227"/>
      <c r="DO242" s="227"/>
      <c r="DP242" s="227"/>
      <c r="DQ242" s="227"/>
      <c r="DR242" s="227"/>
      <c r="DS242" s="227"/>
      <c r="DT242" s="227"/>
      <c r="DU242" s="227"/>
      <c r="DV242" s="227"/>
      <c r="DW242" s="227"/>
      <c r="DX242" s="227"/>
      <c r="DY242" s="227"/>
      <c r="DZ242" s="227"/>
      <c r="EA242" s="227"/>
      <c r="EB242" s="227"/>
      <c r="EC242" s="227"/>
      <c r="ED242" s="227"/>
      <c r="EE242" s="227"/>
      <c r="EF242" s="227"/>
      <c r="EG242" s="227"/>
      <c r="EH242" s="227"/>
      <c r="EI242" s="227"/>
      <c r="EJ242" s="227"/>
      <c r="EK242" s="227"/>
      <c r="EL242" s="227"/>
      <c r="EM242" s="227"/>
      <c r="EN242" s="227"/>
      <c r="EO242" s="227"/>
      <c r="EP242" s="227"/>
      <c r="EQ242" s="227"/>
      <c r="ER242" s="227"/>
      <c r="ES242" s="227"/>
      <c r="ET242" s="227"/>
      <c r="EU242" s="227"/>
      <c r="EV242" s="227"/>
      <c r="EW242" s="227"/>
      <c r="EX242" s="227"/>
      <c r="EY242" s="227"/>
      <c r="EZ242" s="227"/>
      <c r="FA242" s="227"/>
      <c r="FB242" s="227"/>
      <c r="FC242" s="227"/>
      <c r="FD242" s="227"/>
      <c r="FE242" s="227"/>
      <c r="FF242" s="227"/>
      <c r="FG242" s="227"/>
      <c r="FH242" s="227"/>
      <c r="FI242" s="227"/>
      <c r="FJ242" s="227"/>
      <c r="FK242" s="227"/>
      <c r="FL242" s="227"/>
      <c r="FM242" s="227"/>
      <c r="FN242" s="227"/>
      <c r="FO242" s="227"/>
    </row>
    <row r="243" spans="3:171" ht="20.100000000000001" customHeight="1" x14ac:dyDescent="0.15">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c r="BM243" s="227"/>
      <c r="BN243" s="227"/>
      <c r="BO243" s="227"/>
      <c r="BP243" s="227"/>
      <c r="BQ243" s="227"/>
      <c r="BR243" s="227"/>
      <c r="BS243" s="227"/>
      <c r="BT243" s="227"/>
      <c r="BU243" s="227"/>
      <c r="BV243" s="227"/>
      <c r="BW243" s="227"/>
      <c r="BX243" s="227"/>
      <c r="BY243" s="227"/>
      <c r="BZ243" s="227"/>
      <c r="CA243" s="227"/>
      <c r="CB243" s="227"/>
      <c r="CC243" s="227"/>
      <c r="CD243" s="227"/>
      <c r="CE243" s="227"/>
      <c r="CF243" s="227"/>
      <c r="CG243" s="227"/>
      <c r="CH243" s="227"/>
      <c r="CI243" s="227"/>
      <c r="CJ243" s="227"/>
      <c r="CK243" s="227"/>
      <c r="CL243" s="227"/>
      <c r="CM243" s="227"/>
      <c r="CN243" s="227"/>
      <c r="CO243" s="227"/>
      <c r="CP243" s="227"/>
      <c r="CQ243" s="227"/>
      <c r="CR243" s="227"/>
      <c r="CS243" s="227"/>
      <c r="CT243" s="227"/>
      <c r="CU243" s="227"/>
      <c r="CV243" s="227"/>
      <c r="CW243" s="227"/>
      <c r="CX243" s="227"/>
      <c r="CY243" s="227"/>
      <c r="CZ243" s="227"/>
      <c r="DA243" s="227"/>
      <c r="DB243" s="227"/>
      <c r="DC243" s="227"/>
      <c r="DD243" s="227"/>
      <c r="DE243" s="227"/>
      <c r="DF243" s="227"/>
      <c r="DG243" s="227"/>
      <c r="DH243" s="227"/>
      <c r="DI243" s="227"/>
      <c r="DJ243" s="227"/>
      <c r="DK243" s="227"/>
      <c r="DL243" s="227"/>
      <c r="DM243" s="227"/>
      <c r="DN243" s="227"/>
      <c r="DO243" s="227"/>
      <c r="DP243" s="227"/>
      <c r="DQ243" s="227"/>
      <c r="DR243" s="227"/>
      <c r="DS243" s="227"/>
      <c r="DT243" s="227"/>
      <c r="DU243" s="227"/>
      <c r="DV243" s="227"/>
      <c r="DW243" s="227"/>
      <c r="DX243" s="227"/>
      <c r="DY243" s="227"/>
      <c r="DZ243" s="227"/>
      <c r="EA243" s="227"/>
      <c r="EB243" s="227"/>
      <c r="EC243" s="227"/>
      <c r="ED243" s="227"/>
      <c r="EE243" s="227"/>
      <c r="EF243" s="227"/>
      <c r="EG243" s="227"/>
      <c r="EH243" s="227"/>
      <c r="EI243" s="227"/>
      <c r="EJ243" s="227"/>
      <c r="EK243" s="227"/>
      <c r="EL243" s="227"/>
      <c r="EM243" s="227"/>
      <c r="EN243" s="227"/>
      <c r="EO243" s="227"/>
      <c r="EP243" s="227"/>
      <c r="EQ243" s="227"/>
      <c r="ER243" s="227"/>
      <c r="ES243" s="227"/>
      <c r="ET243" s="227"/>
      <c r="EU243" s="227"/>
      <c r="EV243" s="227"/>
      <c r="EW243" s="227"/>
      <c r="EX243" s="227"/>
      <c r="EY243" s="227"/>
      <c r="EZ243" s="227"/>
      <c r="FA243" s="227"/>
      <c r="FB243" s="227"/>
      <c r="FC243" s="227"/>
      <c r="FD243" s="227"/>
      <c r="FE243" s="227"/>
      <c r="FF243" s="227"/>
      <c r="FG243" s="227"/>
      <c r="FH243" s="227"/>
      <c r="FI243" s="227"/>
      <c r="FJ243" s="227"/>
      <c r="FK243" s="227"/>
      <c r="FL243" s="227"/>
      <c r="FM243" s="227"/>
      <c r="FN243" s="227"/>
      <c r="FO243" s="227"/>
    </row>
    <row r="244" spans="3:171" ht="20.100000000000001" customHeight="1" x14ac:dyDescent="0.15">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c r="BM244" s="227"/>
      <c r="BN244" s="227"/>
      <c r="BO244" s="227"/>
      <c r="BP244" s="227"/>
      <c r="BQ244" s="227"/>
      <c r="BR244" s="227"/>
      <c r="BS244" s="227"/>
      <c r="BT244" s="227"/>
      <c r="BU244" s="227"/>
      <c r="BV244" s="227"/>
      <c r="BW244" s="227"/>
      <c r="BX244" s="227"/>
      <c r="BY244" s="227"/>
      <c r="BZ244" s="227"/>
      <c r="CA244" s="227"/>
      <c r="CB244" s="227"/>
      <c r="CC244" s="227"/>
      <c r="CD244" s="227"/>
      <c r="CE244" s="227"/>
      <c r="CF244" s="227"/>
      <c r="CG244" s="227"/>
      <c r="CH244" s="227"/>
      <c r="CI244" s="227"/>
      <c r="CJ244" s="227"/>
      <c r="CK244" s="227"/>
      <c r="CL244" s="227"/>
      <c r="CM244" s="227"/>
      <c r="CN244" s="227"/>
      <c r="CO244" s="227"/>
      <c r="CP244" s="227"/>
      <c r="CQ244" s="227"/>
      <c r="CR244" s="227"/>
      <c r="CS244" s="227"/>
      <c r="CT244" s="227"/>
      <c r="CU244" s="227"/>
      <c r="CV244" s="227"/>
      <c r="CW244" s="227"/>
      <c r="CX244" s="227"/>
      <c r="CY244" s="227"/>
      <c r="CZ244" s="227"/>
      <c r="DA244" s="227"/>
      <c r="DB244" s="227"/>
      <c r="DC244" s="227"/>
      <c r="DD244" s="227"/>
      <c r="DE244" s="227"/>
      <c r="DF244" s="227"/>
      <c r="DG244" s="227"/>
      <c r="DH244" s="227"/>
      <c r="DI244" s="227"/>
      <c r="DJ244" s="227"/>
      <c r="DK244" s="227"/>
      <c r="DL244" s="227"/>
      <c r="DM244" s="227"/>
      <c r="DN244" s="227"/>
      <c r="DO244" s="227"/>
      <c r="DP244" s="227"/>
      <c r="DQ244" s="227"/>
      <c r="DR244" s="227"/>
      <c r="DS244" s="227"/>
      <c r="DT244" s="227"/>
      <c r="DU244" s="227"/>
      <c r="DV244" s="227"/>
      <c r="DW244" s="227"/>
      <c r="DX244" s="227"/>
      <c r="DY244" s="227"/>
      <c r="DZ244" s="227"/>
      <c r="EA244" s="227"/>
      <c r="EB244" s="227"/>
      <c r="EC244" s="227"/>
      <c r="ED244" s="227"/>
      <c r="EE244" s="227"/>
      <c r="EF244" s="227"/>
      <c r="EG244" s="227"/>
      <c r="EH244" s="227"/>
      <c r="EI244" s="227"/>
      <c r="EJ244" s="227"/>
      <c r="EK244" s="227"/>
      <c r="EL244" s="227"/>
      <c r="EM244" s="227"/>
      <c r="EN244" s="227"/>
      <c r="EO244" s="227"/>
      <c r="EP244" s="227"/>
      <c r="EQ244" s="227"/>
      <c r="ER244" s="227"/>
      <c r="ES244" s="227"/>
      <c r="ET244" s="227"/>
      <c r="EU244" s="227"/>
      <c r="EV244" s="227"/>
      <c r="EW244" s="227"/>
      <c r="EX244" s="227"/>
      <c r="EY244" s="227"/>
      <c r="EZ244" s="227"/>
      <c r="FA244" s="227"/>
      <c r="FB244" s="227"/>
      <c r="FC244" s="227"/>
      <c r="FD244" s="227"/>
      <c r="FE244" s="227"/>
      <c r="FF244" s="227"/>
      <c r="FG244" s="227"/>
      <c r="FH244" s="227"/>
      <c r="FI244" s="227"/>
      <c r="FJ244" s="227"/>
      <c r="FK244" s="227"/>
      <c r="FL244" s="227"/>
      <c r="FM244" s="227"/>
      <c r="FN244" s="227"/>
      <c r="FO244" s="227"/>
    </row>
    <row r="245" spans="3:171" ht="20.100000000000001" customHeight="1" x14ac:dyDescent="0.15">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c r="BM245" s="227"/>
      <c r="BN245" s="227"/>
      <c r="BO245" s="227"/>
      <c r="BP245" s="227"/>
      <c r="BQ245" s="227"/>
      <c r="BR245" s="227"/>
      <c r="BS245" s="227"/>
      <c r="BT245" s="227"/>
      <c r="BU245" s="227"/>
      <c r="BV245" s="227"/>
      <c r="BW245" s="227"/>
      <c r="BX245" s="227"/>
      <c r="BY245" s="227"/>
      <c r="BZ245" s="227"/>
      <c r="CA245" s="227"/>
      <c r="CB245" s="227"/>
      <c r="CC245" s="227"/>
      <c r="CD245" s="227"/>
      <c r="CE245" s="227"/>
      <c r="CF245" s="227"/>
      <c r="CG245" s="227"/>
      <c r="CH245" s="227"/>
      <c r="CI245" s="227"/>
      <c r="CJ245" s="227"/>
      <c r="CK245" s="227"/>
      <c r="CL245" s="227"/>
      <c r="CM245" s="227"/>
      <c r="CN245" s="227"/>
      <c r="CO245" s="227"/>
      <c r="CP245" s="227"/>
      <c r="CQ245" s="227"/>
      <c r="CR245" s="227"/>
      <c r="CS245" s="227"/>
      <c r="CT245" s="227"/>
      <c r="CU245" s="227"/>
      <c r="CV245" s="227"/>
      <c r="CW245" s="227"/>
      <c r="CX245" s="227"/>
      <c r="CY245" s="227"/>
      <c r="CZ245" s="227"/>
      <c r="DA245" s="227"/>
      <c r="DB245" s="227"/>
      <c r="DC245" s="227"/>
      <c r="DD245" s="227"/>
      <c r="DE245" s="227"/>
      <c r="DF245" s="227"/>
      <c r="DG245" s="227"/>
      <c r="DH245" s="227"/>
      <c r="DI245" s="227"/>
      <c r="DJ245" s="227"/>
      <c r="DK245" s="227"/>
      <c r="DL245" s="227"/>
      <c r="DM245" s="227"/>
      <c r="DN245" s="227"/>
      <c r="DO245" s="227"/>
      <c r="DP245" s="227"/>
      <c r="DQ245" s="227"/>
      <c r="DR245" s="227"/>
      <c r="DS245" s="227"/>
      <c r="DT245" s="227"/>
      <c r="DU245" s="227"/>
      <c r="DV245" s="227"/>
      <c r="DW245" s="227"/>
      <c r="DX245" s="227"/>
      <c r="DY245" s="227"/>
      <c r="DZ245" s="227"/>
      <c r="EA245" s="227"/>
      <c r="EB245" s="227"/>
      <c r="EC245" s="227"/>
      <c r="ED245" s="227"/>
      <c r="EE245" s="227"/>
      <c r="EF245" s="227"/>
      <c r="EG245" s="227"/>
      <c r="EH245" s="227"/>
      <c r="EI245" s="227"/>
      <c r="EJ245" s="227"/>
      <c r="EK245" s="227"/>
      <c r="EL245" s="227"/>
      <c r="EM245" s="227"/>
      <c r="EN245" s="227"/>
      <c r="EO245" s="227"/>
      <c r="EP245" s="227"/>
      <c r="EQ245" s="227"/>
      <c r="ER245" s="227"/>
      <c r="ES245" s="227"/>
      <c r="ET245" s="227"/>
      <c r="EU245" s="227"/>
      <c r="EV245" s="227"/>
      <c r="EW245" s="227"/>
      <c r="EX245" s="227"/>
      <c r="EY245" s="227"/>
      <c r="EZ245" s="227"/>
      <c r="FA245" s="227"/>
      <c r="FB245" s="227"/>
      <c r="FC245" s="227"/>
      <c r="FD245" s="227"/>
      <c r="FE245" s="227"/>
      <c r="FF245" s="227"/>
      <c r="FG245" s="227"/>
      <c r="FH245" s="227"/>
      <c r="FI245" s="227"/>
      <c r="FJ245" s="227"/>
      <c r="FK245" s="227"/>
      <c r="FL245" s="227"/>
      <c r="FM245" s="227"/>
      <c r="FN245" s="227"/>
      <c r="FO245" s="227"/>
    </row>
    <row r="246" spans="3:171" ht="20.100000000000001" customHeight="1" x14ac:dyDescent="0.15">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c r="BM246" s="227"/>
      <c r="BN246" s="227"/>
      <c r="BO246" s="227"/>
      <c r="BP246" s="227"/>
      <c r="BQ246" s="227"/>
      <c r="BR246" s="227"/>
      <c r="BS246" s="227"/>
      <c r="BT246" s="227"/>
      <c r="BU246" s="227"/>
      <c r="BV246" s="227"/>
      <c r="BW246" s="227"/>
      <c r="BX246" s="227"/>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c r="EV246" s="227"/>
      <c r="EW246" s="227"/>
      <c r="EX246" s="227"/>
      <c r="EY246" s="227"/>
      <c r="EZ246" s="227"/>
      <c r="FA246" s="227"/>
      <c r="FB246" s="227"/>
      <c r="FC246" s="227"/>
      <c r="FD246" s="227"/>
      <c r="FE246" s="227"/>
      <c r="FF246" s="227"/>
      <c r="FG246" s="227"/>
      <c r="FH246" s="227"/>
      <c r="FI246" s="227"/>
      <c r="FJ246" s="227"/>
      <c r="FK246" s="227"/>
      <c r="FL246" s="227"/>
      <c r="FM246" s="227"/>
      <c r="FN246" s="227"/>
      <c r="FO246" s="227"/>
    </row>
    <row r="247" spans="3:171" ht="20.100000000000001" customHeight="1" x14ac:dyDescent="0.15">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c r="BM247" s="227"/>
      <c r="BN247" s="227"/>
      <c r="BO247" s="227"/>
      <c r="BP247" s="227"/>
      <c r="BQ247" s="227"/>
      <c r="BR247" s="227"/>
      <c r="BS247" s="227"/>
      <c r="BT247" s="227"/>
      <c r="BU247" s="227"/>
      <c r="BV247" s="227"/>
      <c r="BW247" s="227"/>
      <c r="BX247" s="227"/>
      <c r="BY247" s="227"/>
      <c r="BZ247" s="227"/>
      <c r="CA247" s="227"/>
      <c r="CB247" s="227"/>
      <c r="CC247" s="227"/>
      <c r="CD247" s="227"/>
      <c r="CE247" s="227"/>
      <c r="CF247" s="227"/>
      <c r="CG247" s="227"/>
      <c r="CH247" s="227"/>
      <c r="CI247" s="227"/>
      <c r="CJ247" s="227"/>
      <c r="CK247" s="227"/>
      <c r="CL247" s="227"/>
      <c r="CM247" s="227"/>
      <c r="CN247" s="227"/>
      <c r="CO247" s="227"/>
      <c r="CP247" s="227"/>
      <c r="CQ247" s="227"/>
      <c r="CR247" s="227"/>
      <c r="CS247" s="227"/>
      <c r="CT247" s="227"/>
      <c r="CU247" s="227"/>
      <c r="CV247" s="227"/>
      <c r="CW247" s="227"/>
      <c r="CX247" s="227"/>
      <c r="CY247" s="227"/>
      <c r="CZ247" s="227"/>
      <c r="DA247" s="227"/>
      <c r="DB247" s="227"/>
      <c r="DC247" s="227"/>
      <c r="DD247" s="227"/>
      <c r="DE247" s="227"/>
      <c r="DF247" s="227"/>
      <c r="DG247" s="227"/>
      <c r="DH247" s="227"/>
      <c r="DI247" s="227"/>
      <c r="DJ247" s="227"/>
      <c r="DK247" s="227"/>
      <c r="DL247" s="227"/>
      <c r="DM247" s="227"/>
      <c r="DN247" s="227"/>
      <c r="DO247" s="227"/>
      <c r="DP247" s="227"/>
      <c r="DQ247" s="227"/>
      <c r="DR247" s="227"/>
      <c r="DS247" s="227"/>
      <c r="DT247" s="227"/>
      <c r="DU247" s="227"/>
      <c r="DV247" s="227"/>
      <c r="DW247" s="227"/>
      <c r="DX247" s="227"/>
      <c r="DY247" s="227"/>
      <c r="DZ247" s="227"/>
      <c r="EA247" s="227"/>
      <c r="EB247" s="227"/>
      <c r="EC247" s="227"/>
      <c r="ED247" s="227"/>
      <c r="EE247" s="227"/>
      <c r="EF247" s="227"/>
      <c r="EG247" s="227"/>
      <c r="EH247" s="227"/>
      <c r="EI247" s="227"/>
      <c r="EJ247" s="227"/>
      <c r="EK247" s="227"/>
      <c r="EL247" s="227"/>
      <c r="EM247" s="227"/>
      <c r="EN247" s="227"/>
      <c r="EO247" s="227"/>
      <c r="EP247" s="227"/>
      <c r="EQ247" s="227"/>
      <c r="ER247" s="227"/>
      <c r="ES247" s="227"/>
      <c r="ET247" s="227"/>
      <c r="EU247" s="227"/>
      <c r="EV247" s="227"/>
      <c r="EW247" s="227"/>
      <c r="EX247" s="227"/>
      <c r="EY247" s="227"/>
      <c r="EZ247" s="227"/>
      <c r="FA247" s="227"/>
      <c r="FB247" s="227"/>
      <c r="FC247" s="227"/>
      <c r="FD247" s="227"/>
      <c r="FE247" s="227"/>
      <c r="FF247" s="227"/>
      <c r="FG247" s="227"/>
      <c r="FH247" s="227"/>
      <c r="FI247" s="227"/>
      <c r="FJ247" s="227"/>
      <c r="FK247" s="227"/>
      <c r="FL247" s="227"/>
      <c r="FM247" s="227"/>
      <c r="FN247" s="227"/>
      <c r="FO247" s="227"/>
    </row>
    <row r="248" spans="3:171" ht="20.100000000000001" customHeight="1" x14ac:dyDescent="0.15">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c r="BM248" s="227"/>
      <c r="BN248" s="227"/>
      <c r="BO248" s="227"/>
      <c r="BP248" s="227"/>
      <c r="BQ248" s="227"/>
      <c r="BR248" s="227"/>
      <c r="BS248" s="227"/>
      <c r="BT248" s="227"/>
      <c r="BU248" s="227"/>
      <c r="BV248" s="227"/>
      <c r="BW248" s="227"/>
      <c r="BX248" s="227"/>
      <c r="BY248" s="227"/>
      <c r="BZ248" s="227"/>
      <c r="CA248" s="227"/>
      <c r="CB248" s="227"/>
      <c r="CC248" s="227"/>
      <c r="CD248" s="227"/>
      <c r="CE248" s="227"/>
      <c r="CF248" s="227"/>
      <c r="CG248" s="227"/>
      <c r="CH248" s="227"/>
      <c r="CI248" s="227"/>
      <c r="CJ248" s="227"/>
      <c r="CK248" s="227"/>
      <c r="CL248" s="227"/>
      <c r="CM248" s="227"/>
      <c r="CN248" s="227"/>
      <c r="CO248" s="227"/>
      <c r="CP248" s="227"/>
      <c r="CQ248" s="227"/>
      <c r="CR248" s="227"/>
      <c r="CS248" s="227"/>
      <c r="CT248" s="227"/>
      <c r="CU248" s="227"/>
      <c r="CV248" s="227"/>
      <c r="CW248" s="227"/>
      <c r="CX248" s="227"/>
      <c r="CY248" s="227"/>
      <c r="CZ248" s="227"/>
      <c r="DA248" s="227"/>
      <c r="DB248" s="227"/>
      <c r="DC248" s="227"/>
      <c r="DD248" s="227"/>
      <c r="DE248" s="227"/>
      <c r="DF248" s="227"/>
      <c r="DG248" s="227"/>
      <c r="DH248" s="227"/>
      <c r="DI248" s="227"/>
      <c r="DJ248" s="227"/>
      <c r="DK248" s="227"/>
      <c r="DL248" s="227"/>
      <c r="DM248" s="227"/>
      <c r="DN248" s="227"/>
      <c r="DO248" s="227"/>
      <c r="DP248" s="227"/>
      <c r="DQ248" s="227"/>
      <c r="DR248" s="227"/>
      <c r="DS248" s="227"/>
      <c r="DT248" s="227"/>
      <c r="DU248" s="227"/>
      <c r="DV248" s="227"/>
      <c r="DW248" s="227"/>
      <c r="DX248" s="227"/>
      <c r="DY248" s="227"/>
      <c r="DZ248" s="227"/>
      <c r="EA248" s="227"/>
      <c r="EB248" s="227"/>
      <c r="EC248" s="227"/>
      <c r="ED248" s="227"/>
      <c r="EE248" s="227"/>
      <c r="EF248" s="227"/>
      <c r="EG248" s="227"/>
      <c r="EH248" s="227"/>
      <c r="EI248" s="227"/>
      <c r="EJ248" s="227"/>
      <c r="EK248" s="227"/>
      <c r="EL248" s="227"/>
      <c r="EM248" s="227"/>
      <c r="EN248" s="227"/>
      <c r="EO248" s="227"/>
      <c r="EP248" s="227"/>
      <c r="EQ248" s="227"/>
      <c r="ER248" s="227"/>
      <c r="ES248" s="227"/>
      <c r="ET248" s="227"/>
      <c r="EU248" s="227"/>
      <c r="EV248" s="227"/>
      <c r="EW248" s="227"/>
      <c r="EX248" s="227"/>
      <c r="EY248" s="227"/>
      <c r="EZ248" s="227"/>
      <c r="FA248" s="227"/>
      <c r="FB248" s="227"/>
      <c r="FC248" s="227"/>
      <c r="FD248" s="227"/>
      <c r="FE248" s="227"/>
      <c r="FF248" s="227"/>
      <c r="FG248" s="227"/>
      <c r="FH248" s="227"/>
      <c r="FI248" s="227"/>
      <c r="FJ248" s="227"/>
      <c r="FK248" s="227"/>
      <c r="FL248" s="227"/>
      <c r="FM248" s="227"/>
      <c r="FN248" s="227"/>
      <c r="FO248" s="227"/>
    </row>
    <row r="249" spans="3:171" ht="20.100000000000001" customHeight="1" x14ac:dyDescent="0.15">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c r="BM249" s="227"/>
      <c r="BN249" s="227"/>
      <c r="BO249" s="227"/>
      <c r="BP249" s="227"/>
      <c r="BQ249" s="227"/>
      <c r="BR249" s="227"/>
      <c r="BS249" s="227"/>
      <c r="BT249" s="227"/>
      <c r="BU249" s="227"/>
      <c r="BV249" s="227"/>
      <c r="BW249" s="227"/>
      <c r="BX249" s="227"/>
      <c r="BY249" s="227"/>
      <c r="BZ249" s="227"/>
      <c r="CA249" s="227"/>
      <c r="CB249" s="227"/>
      <c r="CC249" s="227"/>
      <c r="CD249" s="227"/>
      <c r="CE249" s="227"/>
      <c r="CF249" s="227"/>
      <c r="CG249" s="227"/>
      <c r="CH249" s="227"/>
      <c r="CI249" s="227"/>
      <c r="CJ249" s="227"/>
      <c r="CK249" s="227"/>
      <c r="CL249" s="227"/>
      <c r="CM249" s="227"/>
      <c r="CN249" s="227"/>
      <c r="CO249" s="227"/>
      <c r="CP249" s="227"/>
      <c r="CQ249" s="227"/>
      <c r="CR249" s="227"/>
      <c r="CS249" s="227"/>
      <c r="CT249" s="227"/>
      <c r="CU249" s="227"/>
      <c r="CV249" s="227"/>
      <c r="CW249" s="227"/>
      <c r="CX249" s="227"/>
      <c r="CY249" s="227"/>
      <c r="CZ249" s="227"/>
      <c r="DA249" s="227"/>
      <c r="DB249" s="227"/>
      <c r="DC249" s="227"/>
      <c r="DD249" s="227"/>
      <c r="DE249" s="227"/>
      <c r="DF249" s="227"/>
      <c r="DG249" s="227"/>
      <c r="DH249" s="227"/>
      <c r="DI249" s="227"/>
      <c r="DJ249" s="227"/>
      <c r="DK249" s="227"/>
      <c r="DL249" s="227"/>
      <c r="DM249" s="227"/>
      <c r="DN249" s="227"/>
      <c r="DO249" s="227"/>
      <c r="DP249" s="227"/>
      <c r="DQ249" s="227"/>
      <c r="DR249" s="227"/>
      <c r="DS249" s="227"/>
      <c r="DT249" s="227"/>
      <c r="DU249" s="227"/>
      <c r="DV249" s="227"/>
      <c r="DW249" s="227"/>
      <c r="DX249" s="227"/>
      <c r="DY249" s="227"/>
      <c r="DZ249" s="227"/>
      <c r="EA249" s="227"/>
      <c r="EB249" s="227"/>
      <c r="EC249" s="227"/>
      <c r="ED249" s="227"/>
      <c r="EE249" s="227"/>
      <c r="EF249" s="227"/>
      <c r="EG249" s="227"/>
      <c r="EH249" s="227"/>
      <c r="EI249" s="227"/>
      <c r="EJ249" s="227"/>
      <c r="EK249" s="227"/>
      <c r="EL249" s="227"/>
      <c r="EM249" s="227"/>
      <c r="EN249" s="227"/>
      <c r="EO249" s="227"/>
      <c r="EP249" s="227"/>
      <c r="EQ249" s="227"/>
      <c r="ER249" s="227"/>
      <c r="ES249" s="227"/>
      <c r="ET249" s="227"/>
      <c r="EU249" s="227"/>
      <c r="EV249" s="227"/>
      <c r="EW249" s="227"/>
      <c r="EX249" s="227"/>
      <c r="EY249" s="227"/>
      <c r="EZ249" s="227"/>
      <c r="FA249" s="227"/>
      <c r="FB249" s="227"/>
      <c r="FC249" s="227"/>
      <c r="FD249" s="227"/>
      <c r="FE249" s="227"/>
      <c r="FF249" s="227"/>
      <c r="FG249" s="227"/>
      <c r="FH249" s="227"/>
      <c r="FI249" s="227"/>
      <c r="FJ249" s="227"/>
      <c r="FK249" s="227"/>
      <c r="FL249" s="227"/>
      <c r="FM249" s="227"/>
      <c r="FN249" s="227"/>
      <c r="FO249" s="227"/>
    </row>
    <row r="250" spans="3:171" ht="20.100000000000001" customHeight="1" x14ac:dyDescent="0.15">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c r="BM250" s="227"/>
      <c r="BN250" s="227"/>
      <c r="BO250" s="227"/>
      <c r="BP250" s="227"/>
      <c r="BQ250" s="227"/>
      <c r="BR250" s="227"/>
      <c r="BS250" s="227"/>
      <c r="BT250" s="227"/>
      <c r="BU250" s="227"/>
      <c r="BV250" s="227"/>
      <c r="BW250" s="227"/>
      <c r="BX250" s="227"/>
      <c r="BY250" s="227"/>
      <c r="BZ250" s="227"/>
      <c r="CA250" s="227"/>
      <c r="CB250" s="227"/>
      <c r="CC250" s="227"/>
      <c r="CD250" s="227"/>
      <c r="CE250" s="227"/>
      <c r="CF250" s="227"/>
      <c r="CG250" s="227"/>
      <c r="CH250" s="227"/>
      <c r="CI250" s="227"/>
      <c r="CJ250" s="227"/>
      <c r="CK250" s="227"/>
      <c r="CL250" s="227"/>
      <c r="CM250" s="227"/>
      <c r="CN250" s="227"/>
      <c r="CO250" s="227"/>
      <c r="CP250" s="227"/>
      <c r="CQ250" s="227"/>
      <c r="CR250" s="227"/>
      <c r="CS250" s="227"/>
      <c r="CT250" s="227"/>
      <c r="CU250" s="227"/>
      <c r="CV250" s="227"/>
      <c r="CW250" s="227"/>
      <c r="CX250" s="227"/>
      <c r="CY250" s="227"/>
      <c r="CZ250" s="227"/>
      <c r="DA250" s="227"/>
      <c r="DB250" s="227"/>
      <c r="DC250" s="227"/>
      <c r="DD250" s="227"/>
      <c r="DE250" s="227"/>
      <c r="DF250" s="227"/>
      <c r="DG250" s="227"/>
      <c r="DH250" s="227"/>
      <c r="DI250" s="227"/>
      <c r="DJ250" s="227"/>
      <c r="DK250" s="227"/>
      <c r="DL250" s="227"/>
      <c r="DM250" s="227"/>
      <c r="DN250" s="227"/>
      <c r="DO250" s="227"/>
      <c r="DP250" s="227"/>
      <c r="DQ250" s="227"/>
      <c r="DR250" s="227"/>
      <c r="DS250" s="227"/>
      <c r="DT250" s="227"/>
      <c r="DU250" s="227"/>
      <c r="DV250" s="227"/>
      <c r="DW250" s="227"/>
      <c r="DX250" s="227"/>
      <c r="DY250" s="227"/>
      <c r="DZ250" s="227"/>
      <c r="EA250" s="227"/>
      <c r="EB250" s="227"/>
      <c r="EC250" s="227"/>
      <c r="ED250" s="227"/>
      <c r="EE250" s="227"/>
      <c r="EF250" s="227"/>
      <c r="EG250" s="227"/>
      <c r="EH250" s="227"/>
      <c r="EI250" s="227"/>
      <c r="EJ250" s="227"/>
      <c r="EK250" s="227"/>
      <c r="EL250" s="227"/>
      <c r="EM250" s="227"/>
      <c r="EN250" s="227"/>
      <c r="EO250" s="227"/>
      <c r="EP250" s="227"/>
      <c r="EQ250" s="227"/>
      <c r="ER250" s="227"/>
      <c r="ES250" s="227"/>
      <c r="ET250" s="227"/>
      <c r="EU250" s="227"/>
      <c r="EV250" s="227"/>
      <c r="EW250" s="227"/>
      <c r="EX250" s="227"/>
      <c r="EY250" s="227"/>
      <c r="EZ250" s="227"/>
      <c r="FA250" s="227"/>
      <c r="FB250" s="227"/>
      <c r="FC250" s="227"/>
      <c r="FD250" s="227"/>
      <c r="FE250" s="227"/>
      <c r="FF250" s="227"/>
      <c r="FG250" s="227"/>
      <c r="FH250" s="227"/>
      <c r="FI250" s="227"/>
      <c r="FJ250" s="227"/>
      <c r="FK250" s="227"/>
      <c r="FL250" s="227"/>
      <c r="FM250" s="227"/>
      <c r="FN250" s="227"/>
      <c r="FO250" s="227"/>
    </row>
    <row r="251" spans="3:171" ht="20.100000000000001" customHeight="1" x14ac:dyDescent="0.15">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c r="FG251" s="227"/>
      <c r="FH251" s="227"/>
      <c r="FI251" s="227"/>
      <c r="FJ251" s="227"/>
      <c r="FK251" s="227"/>
      <c r="FL251" s="227"/>
      <c r="FM251" s="227"/>
      <c r="FN251" s="227"/>
      <c r="FO251" s="227"/>
    </row>
    <row r="252" spans="3:171" ht="20.100000000000001" customHeight="1" x14ac:dyDescent="0.15">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c r="BM252" s="227"/>
      <c r="BN252" s="227"/>
      <c r="BO252" s="227"/>
      <c r="BP252" s="227"/>
      <c r="BQ252" s="227"/>
      <c r="BR252" s="227"/>
      <c r="BS252" s="227"/>
      <c r="BT252" s="227"/>
      <c r="BU252" s="227"/>
      <c r="BV252" s="227"/>
      <c r="BW252" s="227"/>
      <c r="BX252" s="227"/>
      <c r="BY252" s="227"/>
      <c r="BZ252" s="227"/>
      <c r="CA252" s="227"/>
      <c r="CB252" s="227"/>
      <c r="CC252" s="227"/>
      <c r="CD252" s="227"/>
      <c r="CE252" s="227"/>
      <c r="CF252" s="227"/>
      <c r="CG252" s="227"/>
      <c r="CH252" s="227"/>
      <c r="CI252" s="227"/>
      <c r="CJ252" s="227"/>
      <c r="CK252" s="227"/>
      <c r="CL252" s="227"/>
      <c r="CM252" s="227"/>
      <c r="CN252" s="227"/>
      <c r="CO252" s="227"/>
      <c r="CP252" s="227"/>
      <c r="CQ252" s="227"/>
      <c r="CR252" s="227"/>
      <c r="CS252" s="227"/>
      <c r="CT252" s="227"/>
      <c r="CU252" s="227"/>
      <c r="CV252" s="227"/>
      <c r="CW252" s="227"/>
      <c r="CX252" s="227"/>
      <c r="CY252" s="227"/>
      <c r="CZ252" s="227"/>
      <c r="DA252" s="227"/>
      <c r="DB252" s="227"/>
      <c r="DC252" s="227"/>
      <c r="DD252" s="227"/>
      <c r="DE252" s="227"/>
      <c r="DF252" s="227"/>
      <c r="DG252" s="227"/>
      <c r="DH252" s="227"/>
      <c r="DI252" s="227"/>
      <c r="DJ252" s="227"/>
      <c r="DK252" s="227"/>
      <c r="DL252" s="227"/>
      <c r="DM252" s="227"/>
      <c r="DN252" s="227"/>
      <c r="DO252" s="227"/>
      <c r="DP252" s="227"/>
      <c r="DQ252" s="227"/>
      <c r="DR252" s="227"/>
      <c r="DS252" s="227"/>
      <c r="DT252" s="227"/>
      <c r="DU252" s="227"/>
      <c r="DV252" s="227"/>
      <c r="DW252" s="227"/>
      <c r="DX252" s="227"/>
      <c r="DY252" s="227"/>
      <c r="DZ252" s="227"/>
      <c r="EA252" s="227"/>
      <c r="EB252" s="227"/>
      <c r="EC252" s="227"/>
      <c r="ED252" s="227"/>
      <c r="EE252" s="227"/>
      <c r="EF252" s="227"/>
      <c r="EG252" s="227"/>
      <c r="EH252" s="227"/>
      <c r="EI252" s="227"/>
      <c r="EJ252" s="227"/>
      <c r="EK252" s="227"/>
      <c r="EL252" s="227"/>
      <c r="EM252" s="227"/>
      <c r="EN252" s="227"/>
      <c r="EO252" s="227"/>
      <c r="EP252" s="227"/>
      <c r="EQ252" s="227"/>
      <c r="ER252" s="227"/>
      <c r="ES252" s="227"/>
      <c r="ET252" s="227"/>
      <c r="EU252" s="227"/>
      <c r="EV252" s="227"/>
      <c r="EW252" s="227"/>
      <c r="EX252" s="227"/>
      <c r="EY252" s="227"/>
      <c r="EZ252" s="227"/>
      <c r="FA252" s="227"/>
      <c r="FB252" s="227"/>
      <c r="FC252" s="227"/>
      <c r="FD252" s="227"/>
      <c r="FE252" s="227"/>
      <c r="FF252" s="227"/>
      <c r="FG252" s="227"/>
      <c r="FH252" s="227"/>
      <c r="FI252" s="227"/>
      <c r="FJ252" s="227"/>
      <c r="FK252" s="227"/>
      <c r="FL252" s="227"/>
      <c r="FM252" s="227"/>
      <c r="FN252" s="227"/>
      <c r="FO252" s="227"/>
    </row>
    <row r="253" spans="3:171" ht="20.100000000000001" customHeight="1" x14ac:dyDescent="0.15">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c r="BM253" s="227"/>
      <c r="BN253" s="227"/>
      <c r="BO253" s="227"/>
      <c r="BP253" s="227"/>
      <c r="BQ253" s="227"/>
      <c r="BR253" s="227"/>
      <c r="BS253" s="227"/>
      <c r="BT253" s="227"/>
      <c r="BU253" s="227"/>
      <c r="BV253" s="227"/>
      <c r="BW253" s="227"/>
      <c r="BX253" s="227"/>
      <c r="BY253" s="227"/>
      <c r="BZ253" s="227"/>
      <c r="CA253" s="227"/>
      <c r="CB253" s="227"/>
      <c r="CC253" s="227"/>
      <c r="CD253" s="227"/>
      <c r="CE253" s="227"/>
      <c r="CF253" s="227"/>
      <c r="CG253" s="227"/>
      <c r="CH253" s="227"/>
      <c r="CI253" s="227"/>
      <c r="CJ253" s="227"/>
      <c r="CK253" s="227"/>
      <c r="CL253" s="227"/>
      <c r="CM253" s="227"/>
      <c r="CN253" s="227"/>
      <c r="CO253" s="227"/>
      <c r="CP253" s="227"/>
      <c r="CQ253" s="227"/>
      <c r="CR253" s="227"/>
      <c r="CS253" s="227"/>
      <c r="CT253" s="227"/>
      <c r="CU253" s="227"/>
      <c r="CV253" s="227"/>
      <c r="CW253" s="227"/>
      <c r="CX253" s="227"/>
      <c r="CY253" s="227"/>
      <c r="CZ253" s="227"/>
      <c r="DA253" s="227"/>
      <c r="DB253" s="227"/>
      <c r="DC253" s="227"/>
      <c r="DD253" s="227"/>
      <c r="DE253" s="227"/>
      <c r="DF253" s="227"/>
      <c r="DG253" s="227"/>
      <c r="DH253" s="227"/>
      <c r="DI253" s="227"/>
      <c r="DJ253" s="227"/>
      <c r="DK253" s="227"/>
      <c r="DL253" s="227"/>
      <c r="DM253" s="227"/>
      <c r="DN253" s="227"/>
      <c r="DO253" s="227"/>
      <c r="DP253" s="227"/>
      <c r="DQ253" s="227"/>
      <c r="DR253" s="227"/>
      <c r="DS253" s="227"/>
      <c r="DT253" s="227"/>
      <c r="DU253" s="227"/>
      <c r="DV253" s="227"/>
      <c r="DW253" s="227"/>
      <c r="DX253" s="227"/>
      <c r="DY253" s="227"/>
      <c r="DZ253" s="227"/>
      <c r="EA253" s="227"/>
      <c r="EB253" s="227"/>
      <c r="EC253" s="227"/>
      <c r="ED253" s="227"/>
      <c r="EE253" s="227"/>
      <c r="EF253" s="227"/>
      <c r="EG253" s="227"/>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c r="FG253" s="227"/>
      <c r="FH253" s="227"/>
      <c r="FI253" s="227"/>
      <c r="FJ253" s="227"/>
      <c r="FK253" s="227"/>
      <c r="FL253" s="227"/>
      <c r="FM253" s="227"/>
      <c r="FN253" s="227"/>
      <c r="FO253" s="227"/>
    </row>
    <row r="254" spans="3:171" ht="20.100000000000001" customHeight="1" x14ac:dyDescent="0.15">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c r="BM254" s="227"/>
      <c r="BN254" s="227"/>
      <c r="BO254" s="227"/>
      <c r="BP254" s="227"/>
      <c r="BQ254" s="227"/>
      <c r="BR254" s="227"/>
      <c r="BS254" s="227"/>
      <c r="BT254" s="227"/>
      <c r="BU254" s="227"/>
      <c r="BV254" s="227"/>
      <c r="BW254" s="227"/>
      <c r="BX254" s="227"/>
      <c r="BY254" s="227"/>
      <c r="BZ254" s="227"/>
      <c r="CA254" s="227"/>
      <c r="CB254" s="227"/>
      <c r="CC254" s="227"/>
      <c r="CD254" s="227"/>
      <c r="CE254" s="227"/>
      <c r="CF254" s="227"/>
      <c r="CG254" s="227"/>
      <c r="CH254" s="227"/>
      <c r="CI254" s="227"/>
      <c r="CJ254" s="227"/>
      <c r="CK254" s="227"/>
      <c r="CL254" s="227"/>
      <c r="CM254" s="227"/>
      <c r="CN254" s="227"/>
      <c r="CO254" s="227"/>
      <c r="CP254" s="227"/>
      <c r="CQ254" s="227"/>
      <c r="CR254" s="227"/>
      <c r="CS254" s="227"/>
      <c r="CT254" s="227"/>
      <c r="CU254" s="227"/>
      <c r="CV254" s="227"/>
      <c r="CW254" s="227"/>
      <c r="CX254" s="227"/>
      <c r="CY254" s="227"/>
      <c r="CZ254" s="227"/>
      <c r="DA254" s="227"/>
      <c r="DB254" s="227"/>
      <c r="DC254" s="227"/>
      <c r="DD254" s="227"/>
      <c r="DE254" s="227"/>
      <c r="DF254" s="227"/>
      <c r="DG254" s="227"/>
      <c r="DH254" s="227"/>
      <c r="DI254" s="227"/>
      <c r="DJ254" s="227"/>
      <c r="DK254" s="227"/>
      <c r="DL254" s="227"/>
      <c r="DM254" s="227"/>
      <c r="DN254" s="227"/>
      <c r="DO254" s="227"/>
      <c r="DP254" s="227"/>
      <c r="DQ254" s="227"/>
      <c r="DR254" s="227"/>
      <c r="DS254" s="227"/>
      <c r="DT254" s="227"/>
      <c r="DU254" s="227"/>
      <c r="DV254" s="227"/>
      <c r="DW254" s="227"/>
      <c r="DX254" s="227"/>
      <c r="DY254" s="227"/>
      <c r="DZ254" s="227"/>
      <c r="EA254" s="227"/>
      <c r="EB254" s="227"/>
      <c r="EC254" s="227"/>
      <c r="ED254" s="227"/>
      <c r="EE254" s="227"/>
      <c r="EF254" s="227"/>
      <c r="EG254" s="227"/>
      <c r="EH254" s="227"/>
      <c r="EI254" s="227"/>
      <c r="EJ254" s="227"/>
      <c r="EK254" s="227"/>
      <c r="EL254" s="227"/>
      <c r="EM254" s="227"/>
      <c r="EN254" s="227"/>
      <c r="EO254" s="227"/>
      <c r="EP254" s="227"/>
      <c r="EQ254" s="227"/>
      <c r="ER254" s="227"/>
      <c r="ES254" s="227"/>
      <c r="ET254" s="227"/>
      <c r="EU254" s="227"/>
      <c r="EV254" s="227"/>
      <c r="EW254" s="227"/>
      <c r="EX254" s="227"/>
      <c r="EY254" s="227"/>
      <c r="EZ254" s="227"/>
      <c r="FA254" s="227"/>
      <c r="FB254" s="227"/>
      <c r="FC254" s="227"/>
      <c r="FD254" s="227"/>
      <c r="FE254" s="227"/>
      <c r="FF254" s="227"/>
      <c r="FG254" s="227"/>
      <c r="FH254" s="227"/>
      <c r="FI254" s="227"/>
      <c r="FJ254" s="227"/>
      <c r="FK254" s="227"/>
      <c r="FL254" s="227"/>
      <c r="FM254" s="227"/>
      <c r="FN254" s="227"/>
      <c r="FO254" s="227"/>
    </row>
    <row r="255" spans="3:171" ht="20.100000000000001" customHeight="1" x14ac:dyDescent="0.15">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c r="BM255" s="227"/>
      <c r="BN255" s="227"/>
      <c r="BO255" s="227"/>
      <c r="BP255" s="227"/>
      <c r="BQ255" s="227"/>
      <c r="BR255" s="227"/>
      <c r="BS255" s="227"/>
      <c r="BT255" s="227"/>
      <c r="BU255" s="227"/>
      <c r="BV255" s="227"/>
      <c r="BW255" s="227"/>
      <c r="BX255" s="227"/>
      <c r="BY255" s="227"/>
      <c r="BZ255" s="227"/>
      <c r="CA255" s="227"/>
      <c r="CB255" s="227"/>
      <c r="CC255" s="227"/>
      <c r="CD255" s="227"/>
      <c r="CE255" s="227"/>
      <c r="CF255" s="227"/>
      <c r="CG255" s="227"/>
      <c r="CH255" s="227"/>
      <c r="CI255" s="227"/>
      <c r="CJ255" s="227"/>
      <c r="CK255" s="227"/>
      <c r="CL255" s="227"/>
      <c r="CM255" s="227"/>
      <c r="CN255" s="227"/>
      <c r="CO255" s="227"/>
      <c r="CP255" s="227"/>
      <c r="CQ255" s="227"/>
      <c r="CR255" s="227"/>
      <c r="CS255" s="227"/>
      <c r="CT255" s="227"/>
      <c r="CU255" s="227"/>
      <c r="CV255" s="227"/>
      <c r="CW255" s="227"/>
      <c r="CX255" s="227"/>
      <c r="CY255" s="227"/>
      <c r="CZ255" s="227"/>
      <c r="DA255" s="227"/>
      <c r="DB255" s="227"/>
      <c r="DC255" s="227"/>
      <c r="DD255" s="227"/>
      <c r="DE255" s="227"/>
      <c r="DF255" s="227"/>
      <c r="DG255" s="227"/>
      <c r="DH255" s="227"/>
      <c r="DI255" s="227"/>
      <c r="DJ255" s="227"/>
      <c r="DK255" s="227"/>
      <c r="DL255" s="227"/>
      <c r="DM255" s="227"/>
      <c r="DN255" s="227"/>
      <c r="DO255" s="227"/>
      <c r="DP255" s="227"/>
      <c r="DQ255" s="227"/>
      <c r="DR255" s="227"/>
      <c r="DS255" s="227"/>
      <c r="DT255" s="227"/>
      <c r="DU255" s="227"/>
      <c r="DV255" s="227"/>
      <c r="DW255" s="227"/>
      <c r="DX255" s="227"/>
      <c r="DY255" s="227"/>
      <c r="DZ255" s="227"/>
      <c r="EA255" s="227"/>
      <c r="EB255" s="227"/>
      <c r="EC255" s="227"/>
      <c r="ED255" s="227"/>
      <c r="EE255" s="227"/>
      <c r="EF255" s="227"/>
      <c r="EG255" s="227"/>
      <c r="EH255" s="227"/>
      <c r="EI255" s="227"/>
      <c r="EJ255" s="227"/>
      <c r="EK255" s="227"/>
      <c r="EL255" s="227"/>
      <c r="EM255" s="227"/>
      <c r="EN255" s="227"/>
      <c r="EO255" s="227"/>
      <c r="EP255" s="227"/>
      <c r="EQ255" s="227"/>
      <c r="ER255" s="227"/>
      <c r="ES255" s="227"/>
      <c r="ET255" s="227"/>
      <c r="EU255" s="227"/>
      <c r="EV255" s="227"/>
      <c r="EW255" s="227"/>
      <c r="EX255" s="227"/>
      <c r="EY255" s="227"/>
      <c r="EZ255" s="227"/>
      <c r="FA255" s="227"/>
      <c r="FB255" s="227"/>
      <c r="FC255" s="227"/>
      <c r="FD255" s="227"/>
      <c r="FE255" s="227"/>
      <c r="FF255" s="227"/>
      <c r="FG255" s="227"/>
      <c r="FH255" s="227"/>
      <c r="FI255" s="227"/>
      <c r="FJ255" s="227"/>
      <c r="FK255" s="227"/>
      <c r="FL255" s="227"/>
      <c r="FM255" s="227"/>
      <c r="FN255" s="227"/>
      <c r="FO255" s="227"/>
    </row>
    <row r="256" spans="3:171" ht="20.100000000000001" customHeight="1" x14ac:dyDescent="0.15">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c r="BM256" s="227"/>
      <c r="BN256" s="227"/>
      <c r="BO256" s="227"/>
      <c r="BP256" s="227"/>
      <c r="BQ256" s="227"/>
      <c r="BR256" s="227"/>
      <c r="BS256" s="227"/>
      <c r="BT256" s="227"/>
      <c r="BU256" s="227"/>
      <c r="BV256" s="227"/>
      <c r="BW256" s="227"/>
      <c r="BX256" s="227"/>
      <c r="BY256" s="227"/>
      <c r="BZ256" s="227"/>
      <c r="CA256" s="227"/>
      <c r="CB256" s="227"/>
      <c r="CC256" s="227"/>
      <c r="CD256" s="227"/>
      <c r="CE256" s="227"/>
      <c r="CF256" s="227"/>
      <c r="CG256" s="227"/>
      <c r="CH256" s="227"/>
      <c r="CI256" s="227"/>
      <c r="CJ256" s="227"/>
      <c r="CK256" s="227"/>
      <c r="CL256" s="227"/>
      <c r="CM256" s="227"/>
      <c r="CN256" s="227"/>
      <c r="CO256" s="227"/>
      <c r="CP256" s="227"/>
      <c r="CQ256" s="227"/>
      <c r="CR256" s="227"/>
      <c r="CS256" s="227"/>
      <c r="CT256" s="227"/>
      <c r="CU256" s="227"/>
      <c r="CV256" s="227"/>
      <c r="CW256" s="227"/>
      <c r="CX256" s="227"/>
      <c r="CY256" s="227"/>
      <c r="CZ256" s="227"/>
      <c r="DA256" s="227"/>
      <c r="DB256" s="227"/>
      <c r="DC256" s="227"/>
      <c r="DD256" s="227"/>
      <c r="DE256" s="227"/>
      <c r="DF256" s="227"/>
      <c r="DG256" s="227"/>
      <c r="DH256" s="227"/>
      <c r="DI256" s="227"/>
      <c r="DJ256" s="227"/>
      <c r="DK256" s="227"/>
      <c r="DL256" s="227"/>
      <c r="DM256" s="227"/>
      <c r="DN256" s="227"/>
      <c r="DO256" s="227"/>
      <c r="DP256" s="227"/>
      <c r="DQ256" s="227"/>
      <c r="DR256" s="227"/>
      <c r="DS256" s="227"/>
      <c r="DT256" s="227"/>
      <c r="DU256" s="227"/>
      <c r="DV256" s="227"/>
      <c r="DW256" s="227"/>
      <c r="DX256" s="227"/>
      <c r="DY256" s="227"/>
      <c r="DZ256" s="227"/>
      <c r="EA256" s="227"/>
      <c r="EB256" s="227"/>
      <c r="EC256" s="227"/>
      <c r="ED256" s="227"/>
      <c r="EE256" s="227"/>
      <c r="EF256" s="227"/>
      <c r="EG256" s="227"/>
      <c r="EH256" s="227"/>
      <c r="EI256" s="227"/>
      <c r="EJ256" s="227"/>
      <c r="EK256" s="227"/>
      <c r="EL256" s="227"/>
      <c r="EM256" s="227"/>
      <c r="EN256" s="227"/>
      <c r="EO256" s="227"/>
      <c r="EP256" s="227"/>
      <c r="EQ256" s="227"/>
      <c r="ER256" s="227"/>
      <c r="ES256" s="227"/>
      <c r="ET256" s="227"/>
      <c r="EU256" s="227"/>
      <c r="EV256" s="227"/>
      <c r="EW256" s="227"/>
      <c r="EX256" s="227"/>
      <c r="EY256" s="227"/>
      <c r="EZ256" s="227"/>
      <c r="FA256" s="227"/>
      <c r="FB256" s="227"/>
      <c r="FC256" s="227"/>
      <c r="FD256" s="227"/>
      <c r="FE256" s="227"/>
      <c r="FF256" s="227"/>
      <c r="FG256" s="227"/>
      <c r="FH256" s="227"/>
      <c r="FI256" s="227"/>
      <c r="FJ256" s="227"/>
      <c r="FK256" s="227"/>
      <c r="FL256" s="227"/>
      <c r="FM256" s="227"/>
      <c r="FN256" s="227"/>
      <c r="FO256" s="227"/>
    </row>
    <row r="257" spans="3:171" ht="20.100000000000001" customHeight="1" x14ac:dyDescent="0.15">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c r="BM257" s="227"/>
      <c r="BN257" s="227"/>
      <c r="BO257" s="227"/>
      <c r="BP257" s="227"/>
      <c r="BQ257" s="227"/>
      <c r="BR257" s="227"/>
      <c r="BS257" s="227"/>
      <c r="BT257" s="227"/>
      <c r="BU257" s="227"/>
      <c r="BV257" s="227"/>
      <c r="BW257" s="227"/>
      <c r="BX257" s="227"/>
      <c r="BY257" s="227"/>
      <c r="BZ257" s="227"/>
      <c r="CA257" s="227"/>
      <c r="CB257" s="227"/>
      <c r="CC257" s="227"/>
      <c r="CD257" s="227"/>
      <c r="CE257" s="227"/>
      <c r="CF257" s="227"/>
      <c r="CG257" s="227"/>
      <c r="CH257" s="227"/>
      <c r="CI257" s="227"/>
      <c r="CJ257" s="227"/>
      <c r="CK257" s="227"/>
      <c r="CL257" s="227"/>
      <c r="CM257" s="227"/>
      <c r="CN257" s="227"/>
      <c r="CO257" s="227"/>
      <c r="CP257" s="227"/>
      <c r="CQ257" s="227"/>
      <c r="CR257" s="227"/>
      <c r="CS257" s="227"/>
      <c r="CT257" s="227"/>
      <c r="CU257" s="227"/>
      <c r="CV257" s="227"/>
      <c r="CW257" s="227"/>
      <c r="CX257" s="227"/>
      <c r="CY257" s="227"/>
      <c r="CZ257" s="227"/>
      <c r="DA257" s="227"/>
      <c r="DB257" s="227"/>
      <c r="DC257" s="227"/>
      <c r="DD257" s="227"/>
      <c r="DE257" s="227"/>
      <c r="DF257" s="227"/>
      <c r="DG257" s="227"/>
      <c r="DH257" s="227"/>
      <c r="DI257" s="227"/>
      <c r="DJ257" s="227"/>
      <c r="DK257" s="227"/>
      <c r="DL257" s="227"/>
      <c r="DM257" s="227"/>
      <c r="DN257" s="227"/>
      <c r="DO257" s="227"/>
      <c r="DP257" s="227"/>
      <c r="DQ257" s="227"/>
      <c r="DR257" s="227"/>
      <c r="DS257" s="227"/>
      <c r="DT257" s="227"/>
      <c r="DU257" s="227"/>
      <c r="DV257" s="227"/>
      <c r="DW257" s="227"/>
      <c r="DX257" s="227"/>
      <c r="DY257" s="227"/>
      <c r="DZ257" s="227"/>
      <c r="EA257" s="227"/>
      <c r="EB257" s="227"/>
      <c r="EC257" s="227"/>
      <c r="ED257" s="227"/>
      <c r="EE257" s="227"/>
      <c r="EF257" s="227"/>
      <c r="EG257" s="227"/>
      <c r="EH257" s="227"/>
      <c r="EI257" s="227"/>
      <c r="EJ257" s="227"/>
      <c r="EK257" s="227"/>
      <c r="EL257" s="227"/>
      <c r="EM257" s="227"/>
      <c r="EN257" s="227"/>
      <c r="EO257" s="227"/>
      <c r="EP257" s="227"/>
      <c r="EQ257" s="227"/>
      <c r="ER257" s="227"/>
      <c r="ES257" s="227"/>
      <c r="ET257" s="227"/>
      <c r="EU257" s="227"/>
      <c r="EV257" s="227"/>
      <c r="EW257" s="227"/>
      <c r="EX257" s="227"/>
      <c r="EY257" s="227"/>
      <c r="EZ257" s="227"/>
      <c r="FA257" s="227"/>
      <c r="FB257" s="227"/>
      <c r="FC257" s="227"/>
      <c r="FD257" s="227"/>
      <c r="FE257" s="227"/>
      <c r="FF257" s="227"/>
      <c r="FG257" s="227"/>
      <c r="FH257" s="227"/>
      <c r="FI257" s="227"/>
      <c r="FJ257" s="227"/>
      <c r="FK257" s="227"/>
      <c r="FL257" s="227"/>
      <c r="FM257" s="227"/>
      <c r="FN257" s="227"/>
      <c r="FO257" s="227"/>
    </row>
    <row r="258" spans="3:171" ht="20.100000000000001" customHeight="1" x14ac:dyDescent="0.15">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row>
    <row r="259" spans="3:171" ht="20.100000000000001" customHeight="1" x14ac:dyDescent="0.15">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c r="BM259" s="227"/>
      <c r="BN259" s="227"/>
      <c r="BO259" s="227"/>
      <c r="BP259" s="227"/>
      <c r="BQ259" s="227"/>
      <c r="BR259" s="227"/>
      <c r="BS259" s="227"/>
      <c r="BT259" s="227"/>
      <c r="BU259" s="227"/>
      <c r="BV259" s="227"/>
      <c r="BW259" s="227"/>
      <c r="BX259" s="227"/>
      <c r="BY259" s="227"/>
      <c r="BZ259" s="227"/>
      <c r="CA259" s="227"/>
      <c r="CB259" s="227"/>
      <c r="CC259" s="227"/>
      <c r="CD259" s="227"/>
      <c r="CE259" s="227"/>
      <c r="CF259" s="227"/>
      <c r="CG259" s="227"/>
      <c r="CH259" s="227"/>
      <c r="CI259" s="227"/>
      <c r="CJ259" s="227"/>
      <c r="CK259" s="227"/>
      <c r="CL259" s="227"/>
      <c r="CM259" s="227"/>
      <c r="CN259" s="227"/>
      <c r="CO259" s="227"/>
      <c r="CP259" s="227"/>
      <c r="CQ259" s="227"/>
      <c r="CR259" s="227"/>
      <c r="CS259" s="227"/>
      <c r="CT259" s="227"/>
      <c r="CU259" s="227"/>
      <c r="CV259" s="227"/>
      <c r="CW259" s="227"/>
      <c r="CX259" s="227"/>
      <c r="CY259" s="227"/>
      <c r="CZ259" s="227"/>
      <c r="DA259" s="227"/>
      <c r="DB259" s="227"/>
      <c r="DC259" s="227"/>
      <c r="DD259" s="227"/>
      <c r="DE259" s="227"/>
      <c r="DF259" s="227"/>
      <c r="DG259" s="227"/>
      <c r="DH259" s="227"/>
      <c r="DI259" s="227"/>
      <c r="DJ259" s="227"/>
      <c r="DK259" s="227"/>
      <c r="DL259" s="227"/>
      <c r="DM259" s="227"/>
      <c r="DN259" s="227"/>
      <c r="DO259" s="227"/>
      <c r="DP259" s="227"/>
      <c r="DQ259" s="227"/>
      <c r="DR259" s="227"/>
      <c r="DS259" s="227"/>
      <c r="DT259" s="227"/>
      <c r="DU259" s="227"/>
      <c r="DV259" s="227"/>
      <c r="DW259" s="227"/>
      <c r="DX259" s="227"/>
      <c r="DY259" s="227"/>
      <c r="DZ259" s="227"/>
      <c r="EA259" s="227"/>
      <c r="EB259" s="227"/>
      <c r="EC259" s="227"/>
      <c r="ED259" s="227"/>
      <c r="EE259" s="227"/>
      <c r="EF259" s="227"/>
      <c r="EG259" s="227"/>
      <c r="EH259" s="227"/>
      <c r="EI259" s="227"/>
      <c r="EJ259" s="227"/>
      <c r="EK259" s="227"/>
      <c r="EL259" s="227"/>
      <c r="EM259" s="227"/>
      <c r="EN259" s="227"/>
      <c r="EO259" s="227"/>
      <c r="EP259" s="227"/>
      <c r="EQ259" s="227"/>
      <c r="ER259" s="227"/>
      <c r="ES259" s="227"/>
      <c r="ET259" s="227"/>
      <c r="EU259" s="227"/>
      <c r="EV259" s="227"/>
      <c r="EW259" s="227"/>
      <c r="EX259" s="227"/>
      <c r="EY259" s="227"/>
      <c r="EZ259" s="227"/>
      <c r="FA259" s="227"/>
      <c r="FB259" s="227"/>
      <c r="FC259" s="227"/>
      <c r="FD259" s="227"/>
      <c r="FE259" s="227"/>
      <c r="FF259" s="227"/>
      <c r="FG259" s="227"/>
      <c r="FH259" s="227"/>
      <c r="FI259" s="227"/>
      <c r="FJ259" s="227"/>
      <c r="FK259" s="227"/>
      <c r="FL259" s="227"/>
      <c r="FM259" s="227"/>
      <c r="FN259" s="227"/>
      <c r="FO259" s="227"/>
    </row>
    <row r="260" spans="3:171" ht="20.100000000000001" customHeight="1" x14ac:dyDescent="0.15">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c r="BM260" s="227"/>
      <c r="BN260" s="227"/>
      <c r="BO260" s="227"/>
      <c r="BP260" s="227"/>
      <c r="BQ260" s="227"/>
      <c r="BR260" s="227"/>
      <c r="BS260" s="227"/>
      <c r="BT260" s="227"/>
      <c r="BU260" s="227"/>
      <c r="BV260" s="227"/>
      <c r="BW260" s="227"/>
      <c r="BX260" s="227"/>
      <c r="BY260" s="227"/>
      <c r="BZ260" s="227"/>
      <c r="CA260" s="227"/>
      <c r="CB260" s="227"/>
      <c r="CC260" s="227"/>
      <c r="CD260" s="227"/>
      <c r="CE260" s="227"/>
      <c r="CF260" s="227"/>
      <c r="CG260" s="227"/>
      <c r="CH260" s="227"/>
      <c r="CI260" s="227"/>
      <c r="CJ260" s="227"/>
      <c r="CK260" s="227"/>
      <c r="CL260" s="227"/>
      <c r="CM260" s="227"/>
      <c r="CN260" s="227"/>
      <c r="CO260" s="227"/>
      <c r="CP260" s="227"/>
      <c r="CQ260" s="227"/>
      <c r="CR260" s="227"/>
      <c r="CS260" s="227"/>
      <c r="CT260" s="227"/>
      <c r="CU260" s="227"/>
      <c r="CV260" s="227"/>
      <c r="CW260" s="227"/>
      <c r="CX260" s="227"/>
      <c r="CY260" s="227"/>
      <c r="CZ260" s="227"/>
      <c r="DA260" s="227"/>
      <c r="DB260" s="227"/>
      <c r="DC260" s="227"/>
      <c r="DD260" s="227"/>
      <c r="DE260" s="227"/>
      <c r="DF260" s="227"/>
      <c r="DG260" s="227"/>
      <c r="DH260" s="227"/>
      <c r="DI260" s="227"/>
      <c r="DJ260" s="227"/>
      <c r="DK260" s="227"/>
      <c r="DL260" s="227"/>
      <c r="DM260" s="227"/>
      <c r="DN260" s="227"/>
      <c r="DO260" s="227"/>
      <c r="DP260" s="227"/>
      <c r="DQ260" s="227"/>
      <c r="DR260" s="227"/>
      <c r="DS260" s="227"/>
      <c r="DT260" s="227"/>
      <c r="DU260" s="227"/>
      <c r="DV260" s="227"/>
      <c r="DW260" s="227"/>
      <c r="DX260" s="227"/>
      <c r="DY260" s="227"/>
      <c r="DZ260" s="227"/>
      <c r="EA260" s="227"/>
      <c r="EB260" s="227"/>
      <c r="EC260" s="227"/>
      <c r="ED260" s="227"/>
      <c r="EE260" s="227"/>
      <c r="EF260" s="227"/>
      <c r="EG260" s="227"/>
      <c r="EH260" s="227"/>
      <c r="EI260" s="227"/>
      <c r="EJ260" s="227"/>
      <c r="EK260" s="227"/>
      <c r="EL260" s="227"/>
      <c r="EM260" s="227"/>
      <c r="EN260" s="227"/>
      <c r="EO260" s="227"/>
      <c r="EP260" s="227"/>
      <c r="EQ260" s="227"/>
      <c r="ER260" s="227"/>
      <c r="ES260" s="227"/>
      <c r="ET260" s="227"/>
      <c r="EU260" s="227"/>
      <c r="EV260" s="227"/>
      <c r="EW260" s="227"/>
      <c r="EX260" s="227"/>
      <c r="EY260" s="227"/>
      <c r="EZ260" s="227"/>
      <c r="FA260" s="227"/>
      <c r="FB260" s="227"/>
      <c r="FC260" s="227"/>
      <c r="FD260" s="227"/>
      <c r="FE260" s="227"/>
      <c r="FF260" s="227"/>
      <c r="FG260" s="227"/>
      <c r="FH260" s="227"/>
      <c r="FI260" s="227"/>
      <c r="FJ260" s="227"/>
      <c r="FK260" s="227"/>
      <c r="FL260" s="227"/>
      <c r="FM260" s="227"/>
      <c r="FN260" s="227"/>
      <c r="FO260" s="227"/>
    </row>
    <row r="261" spans="3:171" ht="20.100000000000001" customHeight="1" x14ac:dyDescent="0.15">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c r="BM261" s="227"/>
      <c r="BN261" s="227"/>
      <c r="BO261" s="227"/>
      <c r="BP261" s="227"/>
      <c r="BQ261" s="227"/>
      <c r="BR261" s="227"/>
      <c r="BS261" s="227"/>
      <c r="BT261" s="227"/>
      <c r="BU261" s="227"/>
      <c r="BV261" s="227"/>
      <c r="BW261" s="227"/>
      <c r="BX261" s="227"/>
      <c r="BY261" s="227"/>
      <c r="BZ261" s="227"/>
      <c r="CA261" s="227"/>
      <c r="CB261" s="227"/>
      <c r="CC261" s="227"/>
      <c r="CD261" s="227"/>
      <c r="CE261" s="227"/>
      <c r="CF261" s="227"/>
      <c r="CG261" s="227"/>
      <c r="CH261" s="227"/>
      <c r="CI261" s="227"/>
      <c r="CJ261" s="227"/>
      <c r="CK261" s="227"/>
      <c r="CL261" s="227"/>
      <c r="CM261" s="227"/>
      <c r="CN261" s="227"/>
      <c r="CO261" s="227"/>
      <c r="CP261" s="227"/>
      <c r="CQ261" s="227"/>
      <c r="CR261" s="227"/>
      <c r="CS261" s="227"/>
      <c r="CT261" s="227"/>
      <c r="CU261" s="227"/>
      <c r="CV261" s="227"/>
      <c r="CW261" s="227"/>
      <c r="CX261" s="227"/>
      <c r="CY261" s="227"/>
      <c r="CZ261" s="227"/>
      <c r="DA261" s="227"/>
      <c r="DB261" s="227"/>
      <c r="DC261" s="227"/>
      <c r="DD261" s="227"/>
      <c r="DE261" s="227"/>
      <c r="DF261" s="227"/>
      <c r="DG261" s="227"/>
      <c r="DH261" s="227"/>
      <c r="DI261" s="227"/>
      <c r="DJ261" s="227"/>
      <c r="DK261" s="227"/>
      <c r="DL261" s="227"/>
      <c r="DM261" s="227"/>
      <c r="DN261" s="227"/>
      <c r="DO261" s="227"/>
      <c r="DP261" s="227"/>
      <c r="DQ261" s="227"/>
      <c r="DR261" s="227"/>
      <c r="DS261" s="227"/>
      <c r="DT261" s="227"/>
      <c r="DU261" s="227"/>
      <c r="DV261" s="227"/>
      <c r="DW261" s="227"/>
      <c r="DX261" s="227"/>
      <c r="DY261" s="227"/>
      <c r="DZ261" s="227"/>
      <c r="EA261" s="227"/>
      <c r="EB261" s="227"/>
      <c r="EC261" s="227"/>
      <c r="ED261" s="227"/>
      <c r="EE261" s="227"/>
      <c r="EF261" s="227"/>
      <c r="EG261" s="227"/>
      <c r="EH261" s="227"/>
      <c r="EI261" s="227"/>
      <c r="EJ261" s="227"/>
      <c r="EK261" s="227"/>
      <c r="EL261" s="227"/>
      <c r="EM261" s="227"/>
      <c r="EN261" s="227"/>
      <c r="EO261" s="227"/>
      <c r="EP261" s="227"/>
      <c r="EQ261" s="227"/>
      <c r="ER261" s="227"/>
      <c r="ES261" s="227"/>
      <c r="ET261" s="227"/>
      <c r="EU261" s="227"/>
      <c r="EV261" s="227"/>
      <c r="EW261" s="227"/>
      <c r="EX261" s="227"/>
      <c r="EY261" s="227"/>
      <c r="EZ261" s="227"/>
      <c r="FA261" s="227"/>
      <c r="FB261" s="227"/>
      <c r="FC261" s="227"/>
      <c r="FD261" s="227"/>
      <c r="FE261" s="227"/>
      <c r="FF261" s="227"/>
      <c r="FG261" s="227"/>
      <c r="FH261" s="227"/>
      <c r="FI261" s="227"/>
      <c r="FJ261" s="227"/>
      <c r="FK261" s="227"/>
      <c r="FL261" s="227"/>
      <c r="FM261" s="227"/>
      <c r="FN261" s="227"/>
      <c r="FO261" s="227"/>
    </row>
    <row r="262" spans="3:171" ht="20.100000000000001" customHeight="1" x14ac:dyDescent="0.15">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c r="BM262" s="227"/>
      <c r="BN262" s="227"/>
      <c r="BO262" s="227"/>
      <c r="BP262" s="227"/>
      <c r="BQ262" s="227"/>
      <c r="BR262" s="227"/>
      <c r="BS262" s="227"/>
      <c r="BT262" s="227"/>
      <c r="BU262" s="227"/>
      <c r="BV262" s="227"/>
      <c r="BW262" s="227"/>
      <c r="BX262" s="227"/>
      <c r="BY262" s="227"/>
      <c r="BZ262" s="227"/>
      <c r="CA262" s="227"/>
      <c r="CB262" s="227"/>
      <c r="CC262" s="227"/>
      <c r="CD262" s="227"/>
      <c r="CE262" s="227"/>
      <c r="CF262" s="227"/>
      <c r="CG262" s="227"/>
      <c r="CH262" s="227"/>
      <c r="CI262" s="227"/>
      <c r="CJ262" s="227"/>
      <c r="CK262" s="227"/>
      <c r="CL262" s="227"/>
      <c r="CM262" s="227"/>
      <c r="CN262" s="227"/>
      <c r="CO262" s="227"/>
      <c r="CP262" s="227"/>
      <c r="CQ262" s="227"/>
      <c r="CR262" s="227"/>
      <c r="CS262" s="227"/>
      <c r="CT262" s="227"/>
      <c r="CU262" s="227"/>
      <c r="CV262" s="227"/>
      <c r="CW262" s="227"/>
      <c r="CX262" s="227"/>
      <c r="CY262" s="227"/>
      <c r="CZ262" s="227"/>
      <c r="DA262" s="227"/>
      <c r="DB262" s="227"/>
      <c r="DC262" s="227"/>
      <c r="DD262" s="227"/>
      <c r="DE262" s="227"/>
      <c r="DF262" s="227"/>
      <c r="DG262" s="227"/>
      <c r="DH262" s="227"/>
      <c r="DI262" s="227"/>
      <c r="DJ262" s="227"/>
      <c r="DK262" s="227"/>
      <c r="DL262" s="227"/>
      <c r="DM262" s="227"/>
      <c r="DN262" s="227"/>
      <c r="DO262" s="227"/>
      <c r="DP262" s="227"/>
      <c r="DQ262" s="227"/>
      <c r="DR262" s="227"/>
      <c r="DS262" s="227"/>
      <c r="DT262" s="227"/>
      <c r="DU262" s="227"/>
      <c r="DV262" s="227"/>
      <c r="DW262" s="227"/>
      <c r="DX262" s="227"/>
      <c r="DY262" s="227"/>
      <c r="DZ262" s="227"/>
      <c r="EA262" s="227"/>
      <c r="EB262" s="227"/>
      <c r="EC262" s="227"/>
      <c r="ED262" s="227"/>
      <c r="EE262" s="227"/>
      <c r="EF262" s="227"/>
      <c r="EG262" s="227"/>
      <c r="EH262" s="227"/>
      <c r="EI262" s="227"/>
      <c r="EJ262" s="227"/>
      <c r="EK262" s="227"/>
      <c r="EL262" s="227"/>
      <c r="EM262" s="227"/>
      <c r="EN262" s="227"/>
      <c r="EO262" s="227"/>
      <c r="EP262" s="227"/>
      <c r="EQ262" s="227"/>
      <c r="ER262" s="227"/>
      <c r="ES262" s="227"/>
      <c r="ET262" s="227"/>
      <c r="EU262" s="227"/>
      <c r="EV262" s="227"/>
      <c r="EW262" s="227"/>
      <c r="EX262" s="227"/>
      <c r="EY262" s="227"/>
      <c r="EZ262" s="227"/>
      <c r="FA262" s="227"/>
      <c r="FB262" s="227"/>
      <c r="FC262" s="227"/>
      <c r="FD262" s="227"/>
      <c r="FE262" s="227"/>
      <c r="FF262" s="227"/>
      <c r="FG262" s="227"/>
      <c r="FH262" s="227"/>
      <c r="FI262" s="227"/>
      <c r="FJ262" s="227"/>
      <c r="FK262" s="227"/>
      <c r="FL262" s="227"/>
      <c r="FM262" s="227"/>
      <c r="FN262" s="227"/>
      <c r="FO262" s="227"/>
    </row>
    <row r="263" spans="3:171" ht="20.100000000000001" customHeight="1" x14ac:dyDescent="0.15">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c r="BM263" s="227"/>
      <c r="BN263" s="227"/>
      <c r="BO263" s="227"/>
      <c r="BP263" s="227"/>
      <c r="BQ263" s="227"/>
      <c r="BR263" s="227"/>
      <c r="BS263" s="227"/>
      <c r="BT263" s="227"/>
      <c r="BU263" s="227"/>
      <c r="BV263" s="227"/>
      <c r="BW263" s="227"/>
      <c r="BX263" s="227"/>
      <c r="BY263" s="227"/>
      <c r="BZ263" s="227"/>
      <c r="CA263" s="227"/>
      <c r="CB263" s="227"/>
      <c r="CC263" s="227"/>
      <c r="CD263" s="227"/>
      <c r="CE263" s="227"/>
      <c r="CF263" s="227"/>
      <c r="CG263" s="227"/>
      <c r="CH263" s="227"/>
      <c r="CI263" s="227"/>
      <c r="CJ263" s="227"/>
      <c r="CK263" s="227"/>
      <c r="CL263" s="227"/>
      <c r="CM263" s="227"/>
      <c r="CN263" s="227"/>
      <c r="CO263" s="227"/>
      <c r="CP263" s="227"/>
      <c r="CQ263" s="227"/>
      <c r="CR263" s="227"/>
      <c r="CS263" s="227"/>
      <c r="CT263" s="227"/>
      <c r="CU263" s="227"/>
      <c r="CV263" s="227"/>
      <c r="CW263" s="227"/>
      <c r="CX263" s="227"/>
      <c r="CY263" s="227"/>
      <c r="CZ263" s="227"/>
      <c r="DA263" s="227"/>
      <c r="DB263" s="227"/>
      <c r="DC263" s="227"/>
      <c r="DD263" s="227"/>
      <c r="DE263" s="227"/>
      <c r="DF263" s="227"/>
      <c r="DG263" s="227"/>
      <c r="DH263" s="227"/>
      <c r="DI263" s="227"/>
      <c r="DJ263" s="227"/>
      <c r="DK263" s="227"/>
      <c r="DL263" s="227"/>
      <c r="DM263" s="227"/>
      <c r="DN263" s="227"/>
      <c r="DO263" s="227"/>
      <c r="DP263" s="227"/>
      <c r="DQ263" s="227"/>
      <c r="DR263" s="227"/>
      <c r="DS263" s="227"/>
      <c r="DT263" s="227"/>
      <c r="DU263" s="227"/>
      <c r="DV263" s="227"/>
      <c r="DW263" s="227"/>
      <c r="DX263" s="227"/>
      <c r="DY263" s="227"/>
      <c r="DZ263" s="227"/>
      <c r="EA263" s="227"/>
      <c r="EB263" s="227"/>
      <c r="EC263" s="227"/>
      <c r="ED263" s="227"/>
      <c r="EE263" s="227"/>
      <c r="EF263" s="227"/>
      <c r="EG263" s="227"/>
      <c r="EH263" s="227"/>
      <c r="EI263" s="227"/>
      <c r="EJ263" s="227"/>
      <c r="EK263" s="227"/>
      <c r="EL263" s="227"/>
      <c r="EM263" s="227"/>
      <c r="EN263" s="227"/>
      <c r="EO263" s="227"/>
      <c r="EP263" s="227"/>
      <c r="EQ263" s="227"/>
      <c r="ER263" s="227"/>
      <c r="ES263" s="227"/>
      <c r="ET263" s="227"/>
      <c r="EU263" s="227"/>
      <c r="EV263" s="227"/>
      <c r="EW263" s="227"/>
      <c r="EX263" s="227"/>
      <c r="EY263" s="227"/>
      <c r="EZ263" s="227"/>
      <c r="FA263" s="227"/>
      <c r="FB263" s="227"/>
      <c r="FC263" s="227"/>
      <c r="FD263" s="227"/>
      <c r="FE263" s="227"/>
      <c r="FF263" s="227"/>
      <c r="FG263" s="227"/>
      <c r="FH263" s="227"/>
      <c r="FI263" s="227"/>
      <c r="FJ263" s="227"/>
      <c r="FK263" s="227"/>
      <c r="FL263" s="227"/>
      <c r="FM263" s="227"/>
      <c r="FN263" s="227"/>
      <c r="FO263" s="227"/>
    </row>
    <row r="264" spans="3:171" ht="20.100000000000001" customHeight="1" x14ac:dyDescent="0.15">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c r="BM264" s="227"/>
      <c r="BN264" s="227"/>
      <c r="BO264" s="227"/>
      <c r="BP264" s="227"/>
      <c r="BQ264" s="227"/>
      <c r="BR264" s="227"/>
      <c r="BS264" s="227"/>
      <c r="BT264" s="227"/>
      <c r="BU264" s="227"/>
      <c r="BV264" s="227"/>
      <c r="BW264" s="227"/>
      <c r="BX264" s="227"/>
      <c r="BY264" s="227"/>
      <c r="BZ264" s="227"/>
      <c r="CA264" s="227"/>
      <c r="CB264" s="227"/>
      <c r="CC264" s="227"/>
      <c r="CD264" s="227"/>
      <c r="CE264" s="227"/>
      <c r="CF264" s="227"/>
      <c r="CG264" s="227"/>
      <c r="CH264" s="227"/>
      <c r="CI264" s="227"/>
      <c r="CJ264" s="227"/>
      <c r="CK264" s="227"/>
      <c r="CL264" s="227"/>
      <c r="CM264" s="227"/>
      <c r="CN264" s="227"/>
      <c r="CO264" s="227"/>
      <c r="CP264" s="227"/>
      <c r="CQ264" s="227"/>
      <c r="CR264" s="227"/>
      <c r="CS264" s="227"/>
      <c r="CT264" s="227"/>
      <c r="CU264" s="227"/>
      <c r="CV264" s="227"/>
      <c r="CW264" s="227"/>
      <c r="CX264" s="227"/>
      <c r="CY264" s="227"/>
      <c r="CZ264" s="227"/>
      <c r="DA264" s="227"/>
      <c r="DB264" s="227"/>
      <c r="DC264" s="227"/>
      <c r="DD264" s="227"/>
      <c r="DE264" s="227"/>
      <c r="DF264" s="227"/>
      <c r="DG264" s="227"/>
      <c r="DH264" s="227"/>
      <c r="DI264" s="227"/>
      <c r="DJ264" s="227"/>
      <c r="DK264" s="227"/>
      <c r="DL264" s="227"/>
      <c r="DM264" s="227"/>
      <c r="DN264" s="227"/>
      <c r="DO264" s="227"/>
      <c r="DP264" s="227"/>
      <c r="DQ264" s="227"/>
      <c r="DR264" s="227"/>
      <c r="DS264" s="227"/>
      <c r="DT264" s="227"/>
      <c r="DU264" s="227"/>
      <c r="DV264" s="227"/>
      <c r="DW264" s="227"/>
      <c r="DX264" s="227"/>
      <c r="DY264" s="227"/>
      <c r="DZ264" s="227"/>
      <c r="EA264" s="227"/>
      <c r="EB264" s="227"/>
      <c r="EC264" s="227"/>
      <c r="ED264" s="227"/>
      <c r="EE264" s="227"/>
      <c r="EF264" s="227"/>
      <c r="EG264" s="227"/>
      <c r="EH264" s="227"/>
      <c r="EI264" s="227"/>
      <c r="EJ264" s="227"/>
      <c r="EK264" s="227"/>
      <c r="EL264" s="227"/>
      <c r="EM264" s="227"/>
      <c r="EN264" s="227"/>
      <c r="EO264" s="227"/>
      <c r="EP264" s="227"/>
      <c r="EQ264" s="227"/>
      <c r="ER264" s="227"/>
      <c r="ES264" s="227"/>
      <c r="ET264" s="227"/>
      <c r="EU264" s="227"/>
      <c r="EV264" s="227"/>
      <c r="EW264" s="227"/>
      <c r="EX264" s="227"/>
      <c r="EY264" s="227"/>
      <c r="EZ264" s="227"/>
      <c r="FA264" s="227"/>
      <c r="FB264" s="227"/>
      <c r="FC264" s="227"/>
      <c r="FD264" s="227"/>
      <c r="FE264" s="227"/>
      <c r="FF264" s="227"/>
      <c r="FG264" s="227"/>
      <c r="FH264" s="227"/>
      <c r="FI264" s="227"/>
      <c r="FJ264" s="227"/>
      <c r="FK264" s="227"/>
      <c r="FL264" s="227"/>
      <c r="FM264" s="227"/>
      <c r="FN264" s="227"/>
      <c r="FO264" s="227"/>
    </row>
    <row r="265" spans="3:171" ht="20.100000000000001" customHeight="1" x14ac:dyDescent="0.15">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c r="BM265" s="227"/>
      <c r="BN265" s="227"/>
      <c r="BO265" s="227"/>
      <c r="BP265" s="227"/>
      <c r="BQ265" s="227"/>
      <c r="BR265" s="227"/>
      <c r="BS265" s="227"/>
      <c r="BT265" s="227"/>
      <c r="BU265" s="227"/>
      <c r="BV265" s="227"/>
      <c r="BW265" s="227"/>
      <c r="BX265" s="227"/>
      <c r="BY265" s="227"/>
      <c r="BZ265" s="227"/>
      <c r="CA265" s="227"/>
      <c r="CB265" s="227"/>
      <c r="CC265" s="227"/>
      <c r="CD265" s="227"/>
      <c r="CE265" s="227"/>
      <c r="CF265" s="227"/>
      <c r="CG265" s="227"/>
      <c r="CH265" s="227"/>
      <c r="CI265" s="227"/>
      <c r="CJ265" s="227"/>
      <c r="CK265" s="227"/>
      <c r="CL265" s="227"/>
      <c r="CM265" s="227"/>
      <c r="CN265" s="227"/>
      <c r="CO265" s="227"/>
      <c r="CP265" s="227"/>
      <c r="CQ265" s="227"/>
      <c r="CR265" s="227"/>
      <c r="CS265" s="227"/>
      <c r="CT265" s="227"/>
      <c r="CU265" s="227"/>
      <c r="CV265" s="227"/>
      <c r="CW265" s="227"/>
      <c r="CX265" s="227"/>
      <c r="CY265" s="227"/>
      <c r="CZ265" s="227"/>
      <c r="DA265" s="227"/>
      <c r="DB265" s="227"/>
      <c r="DC265" s="227"/>
      <c r="DD265" s="227"/>
      <c r="DE265" s="227"/>
      <c r="DF265" s="227"/>
      <c r="DG265" s="227"/>
      <c r="DH265" s="227"/>
      <c r="DI265" s="227"/>
      <c r="DJ265" s="227"/>
      <c r="DK265" s="227"/>
      <c r="DL265" s="227"/>
      <c r="DM265" s="227"/>
      <c r="DN265" s="227"/>
      <c r="DO265" s="227"/>
      <c r="DP265" s="227"/>
      <c r="DQ265" s="227"/>
      <c r="DR265" s="227"/>
      <c r="DS265" s="227"/>
      <c r="DT265" s="227"/>
      <c r="DU265" s="227"/>
      <c r="DV265" s="227"/>
      <c r="DW265" s="227"/>
      <c r="DX265" s="227"/>
      <c r="DY265" s="227"/>
      <c r="DZ265" s="227"/>
      <c r="EA265" s="227"/>
      <c r="EB265" s="227"/>
      <c r="EC265" s="227"/>
      <c r="ED265" s="227"/>
      <c r="EE265" s="227"/>
      <c r="EF265" s="227"/>
      <c r="EG265" s="227"/>
      <c r="EH265" s="227"/>
      <c r="EI265" s="227"/>
      <c r="EJ265" s="227"/>
      <c r="EK265" s="227"/>
      <c r="EL265" s="227"/>
      <c r="EM265" s="227"/>
      <c r="EN265" s="227"/>
      <c r="EO265" s="227"/>
      <c r="EP265" s="227"/>
      <c r="EQ265" s="227"/>
      <c r="ER265" s="227"/>
      <c r="ES265" s="227"/>
      <c r="ET265" s="227"/>
      <c r="EU265" s="227"/>
      <c r="EV265" s="227"/>
      <c r="EW265" s="227"/>
      <c r="EX265" s="227"/>
      <c r="EY265" s="227"/>
      <c r="EZ265" s="227"/>
      <c r="FA265" s="227"/>
      <c r="FB265" s="227"/>
      <c r="FC265" s="227"/>
      <c r="FD265" s="227"/>
      <c r="FE265" s="227"/>
      <c r="FF265" s="227"/>
      <c r="FG265" s="227"/>
      <c r="FH265" s="227"/>
      <c r="FI265" s="227"/>
      <c r="FJ265" s="227"/>
      <c r="FK265" s="227"/>
      <c r="FL265" s="227"/>
      <c r="FM265" s="227"/>
      <c r="FN265" s="227"/>
      <c r="FO265" s="227"/>
    </row>
    <row r="266" spans="3:171" ht="20.100000000000001" customHeight="1" x14ac:dyDescent="0.15">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c r="BM266" s="227"/>
      <c r="BN266" s="227"/>
      <c r="BO266" s="227"/>
      <c r="BP266" s="227"/>
      <c r="BQ266" s="227"/>
      <c r="BR266" s="227"/>
      <c r="BS266" s="227"/>
      <c r="BT266" s="227"/>
      <c r="BU266" s="227"/>
      <c r="BV266" s="227"/>
      <c r="BW266" s="227"/>
      <c r="BX266" s="227"/>
      <c r="BY266" s="227"/>
      <c r="BZ266" s="227"/>
      <c r="CA266" s="227"/>
      <c r="CB266" s="227"/>
      <c r="CC266" s="227"/>
      <c r="CD266" s="227"/>
      <c r="CE266" s="227"/>
      <c r="CF266" s="227"/>
      <c r="CG266" s="227"/>
      <c r="CH266" s="227"/>
      <c r="CI266" s="227"/>
      <c r="CJ266" s="227"/>
      <c r="CK266" s="227"/>
      <c r="CL266" s="227"/>
      <c r="CM266" s="227"/>
      <c r="CN266" s="227"/>
      <c r="CO266" s="227"/>
      <c r="CP266" s="227"/>
      <c r="CQ266" s="227"/>
      <c r="CR266" s="227"/>
      <c r="CS266" s="227"/>
      <c r="CT266" s="227"/>
      <c r="CU266" s="227"/>
      <c r="CV266" s="227"/>
      <c r="CW266" s="227"/>
      <c r="CX266" s="227"/>
      <c r="CY266" s="227"/>
      <c r="CZ266" s="227"/>
      <c r="DA266" s="227"/>
      <c r="DB266" s="227"/>
      <c r="DC266" s="227"/>
      <c r="DD266" s="227"/>
      <c r="DE266" s="227"/>
      <c r="DF266" s="227"/>
      <c r="DG266" s="227"/>
      <c r="DH266" s="227"/>
      <c r="DI266" s="227"/>
      <c r="DJ266" s="227"/>
      <c r="DK266" s="227"/>
      <c r="DL266" s="227"/>
      <c r="DM266" s="227"/>
      <c r="DN266" s="227"/>
      <c r="DO266" s="227"/>
      <c r="DP266" s="227"/>
      <c r="DQ266" s="227"/>
      <c r="DR266" s="227"/>
      <c r="DS266" s="227"/>
      <c r="DT266" s="227"/>
      <c r="DU266" s="227"/>
      <c r="DV266" s="227"/>
      <c r="DW266" s="227"/>
      <c r="DX266" s="227"/>
      <c r="DY266" s="227"/>
      <c r="DZ266" s="227"/>
      <c r="EA266" s="227"/>
      <c r="EB266" s="227"/>
      <c r="EC266" s="227"/>
      <c r="ED266" s="227"/>
      <c r="EE266" s="227"/>
      <c r="EF266" s="227"/>
      <c r="EG266" s="227"/>
      <c r="EH266" s="227"/>
      <c r="EI266" s="227"/>
      <c r="EJ266" s="227"/>
      <c r="EK266" s="227"/>
      <c r="EL266" s="227"/>
      <c r="EM266" s="227"/>
      <c r="EN266" s="227"/>
      <c r="EO266" s="227"/>
      <c r="EP266" s="227"/>
      <c r="EQ266" s="227"/>
      <c r="ER266" s="227"/>
      <c r="ES266" s="227"/>
      <c r="ET266" s="227"/>
      <c r="EU266" s="227"/>
      <c r="EV266" s="227"/>
      <c r="EW266" s="227"/>
      <c r="EX266" s="227"/>
      <c r="EY266" s="227"/>
      <c r="EZ266" s="227"/>
      <c r="FA266" s="227"/>
      <c r="FB266" s="227"/>
      <c r="FC266" s="227"/>
      <c r="FD266" s="227"/>
      <c r="FE266" s="227"/>
      <c r="FF266" s="227"/>
      <c r="FG266" s="227"/>
      <c r="FH266" s="227"/>
      <c r="FI266" s="227"/>
      <c r="FJ266" s="227"/>
      <c r="FK266" s="227"/>
      <c r="FL266" s="227"/>
      <c r="FM266" s="227"/>
      <c r="FN266" s="227"/>
      <c r="FO266" s="227"/>
    </row>
    <row r="267" spans="3:171" ht="20.100000000000001" customHeight="1" x14ac:dyDescent="0.15">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c r="BM267" s="227"/>
      <c r="BN267" s="227"/>
      <c r="BO267" s="227"/>
      <c r="BP267" s="227"/>
      <c r="BQ267" s="227"/>
      <c r="BR267" s="227"/>
      <c r="BS267" s="227"/>
      <c r="BT267" s="227"/>
      <c r="BU267" s="227"/>
      <c r="BV267" s="227"/>
      <c r="BW267" s="227"/>
      <c r="BX267" s="227"/>
      <c r="BY267" s="227"/>
      <c r="BZ267" s="227"/>
      <c r="CA267" s="227"/>
      <c r="CB267" s="227"/>
      <c r="CC267" s="227"/>
      <c r="CD267" s="227"/>
      <c r="CE267" s="227"/>
      <c r="CF267" s="227"/>
      <c r="CG267" s="227"/>
      <c r="CH267" s="227"/>
      <c r="CI267" s="227"/>
      <c r="CJ267" s="227"/>
      <c r="CK267" s="227"/>
      <c r="CL267" s="227"/>
      <c r="CM267" s="227"/>
      <c r="CN267" s="227"/>
      <c r="CO267" s="227"/>
      <c r="CP267" s="227"/>
      <c r="CQ267" s="227"/>
      <c r="CR267" s="227"/>
      <c r="CS267" s="227"/>
      <c r="CT267" s="227"/>
      <c r="CU267" s="227"/>
      <c r="CV267" s="227"/>
      <c r="CW267" s="227"/>
      <c r="CX267" s="227"/>
      <c r="CY267" s="227"/>
      <c r="CZ267" s="227"/>
      <c r="DA267" s="227"/>
      <c r="DB267" s="227"/>
      <c r="DC267" s="227"/>
      <c r="DD267" s="227"/>
      <c r="DE267" s="227"/>
      <c r="DF267" s="227"/>
      <c r="DG267" s="227"/>
      <c r="DH267" s="227"/>
      <c r="DI267" s="227"/>
      <c r="DJ267" s="227"/>
      <c r="DK267" s="227"/>
      <c r="DL267" s="227"/>
      <c r="DM267" s="227"/>
      <c r="DN267" s="227"/>
      <c r="DO267" s="227"/>
      <c r="DP267" s="227"/>
      <c r="DQ267" s="227"/>
      <c r="DR267" s="227"/>
      <c r="DS267" s="227"/>
      <c r="DT267" s="227"/>
      <c r="DU267" s="227"/>
      <c r="DV267" s="227"/>
      <c r="DW267" s="227"/>
      <c r="DX267" s="227"/>
      <c r="DY267" s="227"/>
      <c r="DZ267" s="227"/>
      <c r="EA267" s="227"/>
      <c r="EB267" s="227"/>
      <c r="EC267" s="227"/>
      <c r="ED267" s="227"/>
      <c r="EE267" s="227"/>
      <c r="EF267" s="227"/>
      <c r="EG267" s="227"/>
      <c r="EH267" s="227"/>
      <c r="EI267" s="227"/>
      <c r="EJ267" s="227"/>
      <c r="EK267" s="227"/>
      <c r="EL267" s="227"/>
      <c r="EM267" s="227"/>
      <c r="EN267" s="227"/>
      <c r="EO267" s="227"/>
      <c r="EP267" s="227"/>
      <c r="EQ267" s="227"/>
      <c r="ER267" s="227"/>
      <c r="ES267" s="227"/>
      <c r="ET267" s="227"/>
      <c r="EU267" s="227"/>
      <c r="EV267" s="227"/>
      <c r="EW267" s="227"/>
      <c r="EX267" s="227"/>
      <c r="EY267" s="227"/>
      <c r="EZ267" s="227"/>
      <c r="FA267" s="227"/>
      <c r="FB267" s="227"/>
      <c r="FC267" s="227"/>
      <c r="FD267" s="227"/>
      <c r="FE267" s="227"/>
      <c r="FF267" s="227"/>
      <c r="FG267" s="227"/>
      <c r="FH267" s="227"/>
      <c r="FI267" s="227"/>
      <c r="FJ267" s="227"/>
      <c r="FK267" s="227"/>
      <c r="FL267" s="227"/>
      <c r="FM267" s="227"/>
      <c r="FN267" s="227"/>
      <c r="FO267" s="227"/>
    </row>
    <row r="268" spans="3:171" ht="20.100000000000001" customHeight="1" x14ac:dyDescent="0.15">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c r="BM268" s="227"/>
      <c r="BN268" s="227"/>
      <c r="BO268" s="227"/>
      <c r="BP268" s="227"/>
      <c r="BQ268" s="227"/>
      <c r="BR268" s="227"/>
      <c r="BS268" s="227"/>
      <c r="BT268" s="227"/>
      <c r="BU268" s="227"/>
      <c r="BV268" s="227"/>
      <c r="BW268" s="227"/>
      <c r="BX268" s="227"/>
      <c r="BY268" s="227"/>
      <c r="BZ268" s="227"/>
      <c r="CA268" s="227"/>
      <c r="CB268" s="227"/>
      <c r="CC268" s="227"/>
      <c r="CD268" s="227"/>
      <c r="CE268" s="227"/>
      <c r="CF268" s="227"/>
      <c r="CG268" s="227"/>
      <c r="CH268" s="227"/>
      <c r="CI268" s="227"/>
      <c r="CJ268" s="227"/>
      <c r="CK268" s="227"/>
      <c r="CL268" s="227"/>
      <c r="CM268" s="227"/>
      <c r="CN268" s="227"/>
      <c r="CO268" s="227"/>
      <c r="CP268" s="227"/>
      <c r="CQ268" s="227"/>
      <c r="CR268" s="227"/>
      <c r="CS268" s="227"/>
      <c r="CT268" s="227"/>
      <c r="CU268" s="227"/>
      <c r="CV268" s="227"/>
      <c r="CW268" s="227"/>
      <c r="CX268" s="227"/>
      <c r="CY268" s="227"/>
      <c r="CZ268" s="227"/>
      <c r="DA268" s="227"/>
      <c r="DB268" s="227"/>
      <c r="DC268" s="227"/>
      <c r="DD268" s="227"/>
      <c r="DE268" s="227"/>
      <c r="DF268" s="227"/>
      <c r="DG268" s="227"/>
      <c r="DH268" s="227"/>
      <c r="DI268" s="227"/>
      <c r="DJ268" s="227"/>
      <c r="DK268" s="227"/>
      <c r="DL268" s="227"/>
      <c r="DM268" s="227"/>
      <c r="DN268" s="227"/>
      <c r="DO268" s="227"/>
      <c r="DP268" s="227"/>
      <c r="DQ268" s="227"/>
      <c r="DR268" s="227"/>
      <c r="DS268" s="227"/>
      <c r="DT268" s="227"/>
      <c r="DU268" s="227"/>
      <c r="DV268" s="227"/>
      <c r="DW268" s="227"/>
      <c r="DX268" s="227"/>
      <c r="DY268" s="227"/>
      <c r="DZ268" s="227"/>
      <c r="EA268" s="227"/>
      <c r="EB268" s="227"/>
      <c r="EC268" s="227"/>
      <c r="ED268" s="227"/>
      <c r="EE268" s="227"/>
      <c r="EF268" s="227"/>
      <c r="EG268" s="227"/>
      <c r="EH268" s="227"/>
      <c r="EI268" s="227"/>
      <c r="EJ268" s="227"/>
      <c r="EK268" s="227"/>
      <c r="EL268" s="227"/>
      <c r="EM268" s="227"/>
      <c r="EN268" s="227"/>
      <c r="EO268" s="227"/>
      <c r="EP268" s="227"/>
      <c r="EQ268" s="227"/>
      <c r="ER268" s="227"/>
      <c r="ES268" s="227"/>
      <c r="ET268" s="227"/>
      <c r="EU268" s="227"/>
      <c r="EV268" s="227"/>
      <c r="EW268" s="227"/>
      <c r="EX268" s="227"/>
      <c r="EY268" s="227"/>
      <c r="EZ268" s="227"/>
      <c r="FA268" s="227"/>
      <c r="FB268" s="227"/>
      <c r="FC268" s="227"/>
      <c r="FD268" s="227"/>
      <c r="FE268" s="227"/>
      <c r="FF268" s="227"/>
      <c r="FG268" s="227"/>
      <c r="FH268" s="227"/>
      <c r="FI268" s="227"/>
      <c r="FJ268" s="227"/>
      <c r="FK268" s="227"/>
      <c r="FL268" s="227"/>
      <c r="FM268" s="227"/>
      <c r="FN268" s="227"/>
      <c r="FO268" s="227"/>
    </row>
    <row r="269" spans="3:171" ht="20.100000000000001" customHeight="1" x14ac:dyDescent="0.15">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c r="BM269" s="227"/>
      <c r="BN269" s="227"/>
      <c r="BO269" s="227"/>
      <c r="BP269" s="227"/>
      <c r="BQ269" s="227"/>
      <c r="BR269" s="227"/>
      <c r="BS269" s="227"/>
      <c r="BT269" s="227"/>
      <c r="BU269" s="227"/>
      <c r="BV269" s="227"/>
      <c r="BW269" s="227"/>
      <c r="BX269" s="227"/>
      <c r="BY269" s="227"/>
      <c r="BZ269" s="227"/>
      <c r="CA269" s="227"/>
      <c r="CB269" s="227"/>
      <c r="CC269" s="227"/>
      <c r="CD269" s="227"/>
      <c r="CE269" s="227"/>
      <c r="CF269" s="227"/>
      <c r="CG269" s="227"/>
      <c r="CH269" s="227"/>
      <c r="CI269" s="227"/>
      <c r="CJ269" s="227"/>
      <c r="CK269" s="227"/>
      <c r="CL269" s="227"/>
      <c r="CM269" s="227"/>
      <c r="CN269" s="227"/>
      <c r="CO269" s="227"/>
      <c r="CP269" s="227"/>
      <c r="CQ269" s="227"/>
      <c r="CR269" s="227"/>
      <c r="CS269" s="227"/>
      <c r="CT269" s="227"/>
      <c r="CU269" s="227"/>
      <c r="CV269" s="227"/>
      <c r="CW269" s="227"/>
      <c r="CX269" s="227"/>
      <c r="CY269" s="227"/>
      <c r="CZ269" s="227"/>
      <c r="DA269" s="227"/>
      <c r="DB269" s="227"/>
      <c r="DC269" s="227"/>
      <c r="DD269" s="227"/>
      <c r="DE269" s="227"/>
      <c r="DF269" s="227"/>
      <c r="DG269" s="227"/>
      <c r="DH269" s="227"/>
      <c r="DI269" s="227"/>
      <c r="DJ269" s="227"/>
      <c r="DK269" s="227"/>
      <c r="DL269" s="227"/>
      <c r="DM269" s="227"/>
      <c r="DN269" s="227"/>
      <c r="DO269" s="227"/>
      <c r="DP269" s="227"/>
      <c r="DQ269" s="227"/>
      <c r="DR269" s="227"/>
      <c r="DS269" s="227"/>
      <c r="DT269" s="227"/>
      <c r="DU269" s="227"/>
      <c r="DV269" s="227"/>
      <c r="DW269" s="227"/>
      <c r="DX269" s="227"/>
      <c r="DY269" s="227"/>
      <c r="DZ269" s="227"/>
      <c r="EA269" s="227"/>
      <c r="EB269" s="227"/>
      <c r="EC269" s="227"/>
      <c r="ED269" s="227"/>
      <c r="EE269" s="227"/>
      <c r="EF269" s="227"/>
      <c r="EG269" s="227"/>
      <c r="EH269" s="227"/>
      <c r="EI269" s="227"/>
      <c r="EJ269" s="227"/>
      <c r="EK269" s="227"/>
      <c r="EL269" s="227"/>
      <c r="EM269" s="227"/>
      <c r="EN269" s="227"/>
      <c r="EO269" s="227"/>
      <c r="EP269" s="227"/>
      <c r="EQ269" s="227"/>
      <c r="ER269" s="227"/>
      <c r="ES269" s="227"/>
      <c r="ET269" s="227"/>
      <c r="EU269" s="227"/>
      <c r="EV269" s="227"/>
      <c r="EW269" s="227"/>
      <c r="EX269" s="227"/>
      <c r="EY269" s="227"/>
      <c r="EZ269" s="227"/>
      <c r="FA269" s="227"/>
      <c r="FB269" s="227"/>
      <c r="FC269" s="227"/>
      <c r="FD269" s="227"/>
      <c r="FE269" s="227"/>
      <c r="FF269" s="227"/>
      <c r="FG269" s="227"/>
      <c r="FH269" s="227"/>
      <c r="FI269" s="227"/>
      <c r="FJ269" s="227"/>
      <c r="FK269" s="227"/>
      <c r="FL269" s="227"/>
      <c r="FM269" s="227"/>
      <c r="FN269" s="227"/>
      <c r="FO269" s="227"/>
    </row>
    <row r="270" spans="3:171" ht="20.100000000000001" customHeight="1" x14ac:dyDescent="0.15">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c r="BM270" s="227"/>
      <c r="BN270" s="227"/>
      <c r="BO270" s="227"/>
      <c r="BP270" s="227"/>
      <c r="BQ270" s="227"/>
      <c r="BR270" s="227"/>
      <c r="BS270" s="227"/>
      <c r="BT270" s="227"/>
      <c r="BU270" s="227"/>
      <c r="BV270" s="227"/>
      <c r="BW270" s="227"/>
      <c r="BX270" s="227"/>
      <c r="BY270" s="227"/>
      <c r="BZ270" s="227"/>
      <c r="CA270" s="227"/>
      <c r="CB270" s="227"/>
      <c r="CC270" s="227"/>
      <c r="CD270" s="227"/>
      <c r="CE270" s="227"/>
      <c r="CF270" s="227"/>
      <c r="CG270" s="227"/>
      <c r="CH270" s="227"/>
      <c r="CI270" s="227"/>
      <c r="CJ270" s="227"/>
      <c r="CK270" s="227"/>
      <c r="CL270" s="227"/>
      <c r="CM270" s="227"/>
      <c r="CN270" s="227"/>
      <c r="CO270" s="227"/>
      <c r="CP270" s="227"/>
      <c r="CQ270" s="227"/>
      <c r="CR270" s="227"/>
      <c r="CS270" s="227"/>
      <c r="CT270" s="227"/>
      <c r="CU270" s="227"/>
      <c r="CV270" s="227"/>
      <c r="CW270" s="227"/>
      <c r="CX270" s="227"/>
      <c r="CY270" s="227"/>
      <c r="CZ270" s="227"/>
      <c r="DA270" s="227"/>
      <c r="DB270" s="227"/>
      <c r="DC270" s="227"/>
      <c r="DD270" s="227"/>
      <c r="DE270" s="227"/>
      <c r="DF270" s="227"/>
      <c r="DG270" s="227"/>
      <c r="DH270" s="227"/>
      <c r="DI270" s="227"/>
      <c r="DJ270" s="227"/>
      <c r="DK270" s="227"/>
      <c r="DL270" s="227"/>
      <c r="DM270" s="227"/>
      <c r="DN270" s="227"/>
      <c r="DO270" s="227"/>
      <c r="DP270" s="227"/>
      <c r="DQ270" s="227"/>
      <c r="DR270" s="227"/>
      <c r="DS270" s="227"/>
      <c r="DT270" s="227"/>
      <c r="DU270" s="227"/>
      <c r="DV270" s="227"/>
      <c r="DW270" s="227"/>
      <c r="DX270" s="227"/>
      <c r="DY270" s="227"/>
      <c r="DZ270" s="227"/>
      <c r="EA270" s="227"/>
      <c r="EB270" s="227"/>
      <c r="EC270" s="227"/>
      <c r="ED270" s="227"/>
      <c r="EE270" s="227"/>
      <c r="EF270" s="227"/>
      <c r="EG270" s="227"/>
      <c r="EH270" s="227"/>
      <c r="EI270" s="227"/>
      <c r="EJ270" s="227"/>
      <c r="EK270" s="227"/>
      <c r="EL270" s="227"/>
      <c r="EM270" s="227"/>
      <c r="EN270" s="227"/>
      <c r="EO270" s="227"/>
      <c r="EP270" s="227"/>
      <c r="EQ270" s="227"/>
      <c r="ER270" s="227"/>
      <c r="ES270" s="227"/>
      <c r="ET270" s="227"/>
      <c r="EU270" s="227"/>
      <c r="EV270" s="227"/>
      <c r="EW270" s="227"/>
      <c r="EX270" s="227"/>
      <c r="EY270" s="227"/>
      <c r="EZ270" s="227"/>
      <c r="FA270" s="227"/>
      <c r="FB270" s="227"/>
      <c r="FC270" s="227"/>
      <c r="FD270" s="227"/>
      <c r="FE270" s="227"/>
      <c r="FF270" s="227"/>
      <c r="FG270" s="227"/>
      <c r="FH270" s="227"/>
      <c r="FI270" s="227"/>
      <c r="FJ270" s="227"/>
      <c r="FK270" s="227"/>
      <c r="FL270" s="227"/>
      <c r="FM270" s="227"/>
      <c r="FN270" s="227"/>
      <c r="FO270" s="227"/>
    </row>
    <row r="271" spans="3:171" ht="20.100000000000001" customHeight="1" x14ac:dyDescent="0.15">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c r="BM271" s="227"/>
      <c r="BN271" s="227"/>
      <c r="BO271" s="227"/>
      <c r="BP271" s="227"/>
      <c r="BQ271" s="227"/>
      <c r="BR271" s="227"/>
      <c r="BS271" s="227"/>
      <c r="BT271" s="227"/>
      <c r="BU271" s="227"/>
      <c r="BV271" s="227"/>
      <c r="BW271" s="227"/>
      <c r="BX271" s="227"/>
      <c r="BY271" s="227"/>
      <c r="BZ271" s="227"/>
      <c r="CA271" s="227"/>
      <c r="CB271" s="227"/>
      <c r="CC271" s="227"/>
      <c r="CD271" s="227"/>
      <c r="CE271" s="227"/>
      <c r="CF271" s="227"/>
      <c r="CG271" s="227"/>
      <c r="CH271" s="227"/>
      <c r="CI271" s="227"/>
      <c r="CJ271" s="227"/>
      <c r="CK271" s="227"/>
      <c r="CL271" s="227"/>
      <c r="CM271" s="227"/>
      <c r="CN271" s="227"/>
      <c r="CO271" s="227"/>
      <c r="CP271" s="227"/>
      <c r="CQ271" s="227"/>
      <c r="CR271" s="227"/>
      <c r="CS271" s="227"/>
      <c r="CT271" s="227"/>
      <c r="CU271" s="227"/>
      <c r="CV271" s="227"/>
      <c r="CW271" s="227"/>
      <c r="CX271" s="227"/>
      <c r="CY271" s="227"/>
      <c r="CZ271" s="227"/>
      <c r="DA271" s="227"/>
      <c r="DB271" s="227"/>
      <c r="DC271" s="227"/>
      <c r="DD271" s="227"/>
      <c r="DE271" s="227"/>
      <c r="DF271" s="227"/>
      <c r="DG271" s="227"/>
      <c r="DH271" s="227"/>
      <c r="DI271" s="227"/>
      <c r="DJ271" s="227"/>
      <c r="DK271" s="227"/>
      <c r="DL271" s="227"/>
      <c r="DM271" s="227"/>
      <c r="DN271" s="227"/>
      <c r="DO271" s="227"/>
      <c r="DP271" s="227"/>
      <c r="DQ271" s="227"/>
      <c r="DR271" s="227"/>
      <c r="DS271" s="227"/>
      <c r="DT271" s="227"/>
      <c r="DU271" s="227"/>
      <c r="DV271" s="227"/>
      <c r="DW271" s="227"/>
      <c r="DX271" s="227"/>
      <c r="DY271" s="227"/>
      <c r="DZ271" s="227"/>
      <c r="EA271" s="227"/>
      <c r="EB271" s="227"/>
      <c r="EC271" s="227"/>
      <c r="ED271" s="227"/>
      <c r="EE271" s="227"/>
      <c r="EF271" s="227"/>
      <c r="EG271" s="227"/>
      <c r="EH271" s="227"/>
      <c r="EI271" s="227"/>
      <c r="EJ271" s="227"/>
      <c r="EK271" s="227"/>
      <c r="EL271" s="227"/>
      <c r="EM271" s="227"/>
      <c r="EN271" s="227"/>
      <c r="EO271" s="227"/>
      <c r="EP271" s="227"/>
      <c r="EQ271" s="227"/>
      <c r="ER271" s="227"/>
      <c r="ES271" s="227"/>
      <c r="ET271" s="227"/>
      <c r="EU271" s="227"/>
      <c r="EV271" s="227"/>
      <c r="EW271" s="227"/>
      <c r="EX271" s="227"/>
      <c r="EY271" s="227"/>
      <c r="EZ271" s="227"/>
      <c r="FA271" s="227"/>
      <c r="FB271" s="227"/>
      <c r="FC271" s="227"/>
      <c r="FD271" s="227"/>
      <c r="FE271" s="227"/>
      <c r="FF271" s="227"/>
      <c r="FG271" s="227"/>
      <c r="FH271" s="227"/>
      <c r="FI271" s="227"/>
      <c r="FJ271" s="227"/>
      <c r="FK271" s="227"/>
      <c r="FL271" s="227"/>
      <c r="FM271" s="227"/>
      <c r="FN271" s="227"/>
      <c r="FO271" s="227"/>
    </row>
    <row r="272" spans="3:171" ht="20.100000000000001" customHeight="1" x14ac:dyDescent="0.15">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7"/>
      <c r="BK272" s="227"/>
      <c r="BL272" s="227"/>
      <c r="BM272" s="227"/>
      <c r="BN272" s="227"/>
      <c r="BO272" s="227"/>
      <c r="BP272" s="227"/>
      <c r="BQ272" s="227"/>
      <c r="BR272" s="227"/>
      <c r="BS272" s="227"/>
      <c r="BT272" s="227"/>
      <c r="BU272" s="227"/>
      <c r="BV272" s="227"/>
      <c r="BW272" s="227"/>
      <c r="BX272" s="227"/>
      <c r="BY272" s="227"/>
      <c r="BZ272" s="227"/>
      <c r="CA272" s="227"/>
      <c r="CB272" s="227"/>
      <c r="CC272" s="227"/>
      <c r="CD272" s="227"/>
      <c r="CE272" s="227"/>
      <c r="CF272" s="227"/>
      <c r="CG272" s="227"/>
      <c r="CH272" s="227"/>
      <c r="CI272" s="227"/>
      <c r="CJ272" s="227"/>
      <c r="CK272" s="227"/>
      <c r="CL272" s="227"/>
      <c r="CM272" s="227"/>
      <c r="CN272" s="227"/>
      <c r="CO272" s="227"/>
      <c r="CP272" s="227"/>
      <c r="CQ272" s="227"/>
      <c r="CR272" s="227"/>
      <c r="CS272" s="227"/>
      <c r="CT272" s="227"/>
      <c r="CU272" s="227"/>
      <c r="CV272" s="227"/>
      <c r="CW272" s="227"/>
      <c r="CX272" s="227"/>
      <c r="CY272" s="227"/>
      <c r="CZ272" s="227"/>
      <c r="DA272" s="227"/>
      <c r="DB272" s="227"/>
      <c r="DC272" s="227"/>
      <c r="DD272" s="227"/>
      <c r="DE272" s="227"/>
      <c r="DF272" s="227"/>
      <c r="DG272" s="227"/>
      <c r="DH272" s="227"/>
      <c r="DI272" s="227"/>
      <c r="DJ272" s="227"/>
      <c r="DK272" s="227"/>
      <c r="DL272" s="227"/>
      <c r="DM272" s="227"/>
      <c r="DN272" s="227"/>
      <c r="DO272" s="227"/>
      <c r="DP272" s="227"/>
      <c r="DQ272" s="227"/>
      <c r="DR272" s="227"/>
      <c r="DS272" s="227"/>
      <c r="DT272" s="227"/>
      <c r="DU272" s="227"/>
      <c r="DV272" s="227"/>
      <c r="DW272" s="227"/>
      <c r="DX272" s="227"/>
      <c r="DY272" s="227"/>
      <c r="DZ272" s="227"/>
      <c r="EA272" s="227"/>
      <c r="EB272" s="227"/>
      <c r="EC272" s="227"/>
      <c r="ED272" s="227"/>
      <c r="EE272" s="227"/>
      <c r="EF272" s="227"/>
      <c r="EG272" s="227"/>
      <c r="EH272" s="227"/>
      <c r="EI272" s="227"/>
      <c r="EJ272" s="227"/>
      <c r="EK272" s="227"/>
      <c r="EL272" s="227"/>
      <c r="EM272" s="227"/>
      <c r="EN272" s="227"/>
      <c r="EO272" s="227"/>
      <c r="EP272" s="227"/>
      <c r="EQ272" s="227"/>
      <c r="ER272" s="227"/>
      <c r="ES272" s="227"/>
      <c r="ET272" s="227"/>
      <c r="EU272" s="227"/>
      <c r="EV272" s="227"/>
      <c r="EW272" s="227"/>
      <c r="EX272" s="227"/>
      <c r="EY272" s="227"/>
      <c r="EZ272" s="227"/>
      <c r="FA272" s="227"/>
      <c r="FB272" s="227"/>
      <c r="FC272" s="227"/>
      <c r="FD272" s="227"/>
      <c r="FE272" s="227"/>
      <c r="FF272" s="227"/>
      <c r="FG272" s="227"/>
      <c r="FH272" s="227"/>
      <c r="FI272" s="227"/>
      <c r="FJ272" s="227"/>
      <c r="FK272" s="227"/>
      <c r="FL272" s="227"/>
      <c r="FM272" s="227"/>
      <c r="FN272" s="227"/>
      <c r="FO272" s="227"/>
    </row>
    <row r="273" spans="3:171" ht="20.100000000000001" customHeight="1" x14ac:dyDescent="0.15">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7"/>
      <c r="BK273" s="227"/>
      <c r="BL273" s="227"/>
      <c r="BM273" s="227"/>
      <c r="BN273" s="227"/>
      <c r="BO273" s="227"/>
      <c r="BP273" s="227"/>
      <c r="BQ273" s="227"/>
      <c r="BR273" s="227"/>
      <c r="BS273" s="227"/>
      <c r="BT273" s="227"/>
      <c r="BU273" s="227"/>
      <c r="BV273" s="227"/>
      <c r="BW273" s="227"/>
      <c r="BX273" s="227"/>
      <c r="BY273" s="227"/>
      <c r="BZ273" s="227"/>
      <c r="CA273" s="227"/>
      <c r="CB273" s="227"/>
      <c r="CC273" s="227"/>
      <c r="CD273" s="227"/>
      <c r="CE273" s="227"/>
      <c r="CF273" s="227"/>
      <c r="CG273" s="227"/>
      <c r="CH273" s="227"/>
      <c r="CI273" s="227"/>
      <c r="CJ273" s="227"/>
      <c r="CK273" s="227"/>
      <c r="CL273" s="227"/>
      <c r="CM273" s="227"/>
      <c r="CN273" s="227"/>
      <c r="CO273" s="227"/>
      <c r="CP273" s="227"/>
      <c r="CQ273" s="227"/>
      <c r="CR273" s="227"/>
      <c r="CS273" s="227"/>
      <c r="CT273" s="227"/>
      <c r="CU273" s="227"/>
      <c r="CV273" s="227"/>
      <c r="CW273" s="227"/>
      <c r="CX273" s="227"/>
      <c r="CY273" s="227"/>
      <c r="CZ273" s="227"/>
      <c r="DA273" s="227"/>
      <c r="DB273" s="227"/>
      <c r="DC273" s="227"/>
      <c r="DD273" s="227"/>
      <c r="DE273" s="227"/>
      <c r="DF273" s="227"/>
      <c r="DG273" s="227"/>
      <c r="DH273" s="227"/>
      <c r="DI273" s="227"/>
      <c r="DJ273" s="227"/>
      <c r="DK273" s="227"/>
      <c r="DL273" s="227"/>
      <c r="DM273" s="227"/>
      <c r="DN273" s="227"/>
      <c r="DO273" s="227"/>
      <c r="DP273" s="227"/>
      <c r="DQ273" s="227"/>
      <c r="DR273" s="227"/>
      <c r="DS273" s="227"/>
      <c r="DT273" s="227"/>
      <c r="DU273" s="227"/>
      <c r="DV273" s="227"/>
      <c r="DW273" s="227"/>
      <c r="DX273" s="227"/>
      <c r="DY273" s="227"/>
      <c r="DZ273" s="227"/>
      <c r="EA273" s="227"/>
      <c r="EB273" s="227"/>
      <c r="EC273" s="227"/>
      <c r="ED273" s="227"/>
      <c r="EE273" s="227"/>
      <c r="EF273" s="227"/>
      <c r="EG273" s="227"/>
      <c r="EH273" s="227"/>
      <c r="EI273" s="227"/>
      <c r="EJ273" s="227"/>
      <c r="EK273" s="227"/>
      <c r="EL273" s="227"/>
      <c r="EM273" s="227"/>
      <c r="EN273" s="227"/>
      <c r="EO273" s="227"/>
      <c r="EP273" s="227"/>
      <c r="EQ273" s="227"/>
      <c r="ER273" s="227"/>
      <c r="ES273" s="227"/>
      <c r="ET273" s="227"/>
      <c r="EU273" s="227"/>
      <c r="EV273" s="227"/>
      <c r="EW273" s="227"/>
      <c r="EX273" s="227"/>
      <c r="EY273" s="227"/>
      <c r="EZ273" s="227"/>
      <c r="FA273" s="227"/>
      <c r="FB273" s="227"/>
      <c r="FC273" s="227"/>
      <c r="FD273" s="227"/>
      <c r="FE273" s="227"/>
      <c r="FF273" s="227"/>
      <c r="FG273" s="227"/>
      <c r="FH273" s="227"/>
      <c r="FI273" s="227"/>
      <c r="FJ273" s="227"/>
      <c r="FK273" s="227"/>
      <c r="FL273" s="227"/>
      <c r="FM273" s="227"/>
      <c r="FN273" s="227"/>
      <c r="FO273" s="227"/>
    </row>
    <row r="274" spans="3:171" ht="20.100000000000001" customHeight="1" x14ac:dyDescent="0.15">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7"/>
      <c r="BK274" s="227"/>
      <c r="BL274" s="227"/>
      <c r="BM274" s="227"/>
      <c r="BN274" s="227"/>
      <c r="BO274" s="227"/>
      <c r="BP274" s="227"/>
      <c r="BQ274" s="227"/>
      <c r="BR274" s="227"/>
      <c r="BS274" s="227"/>
      <c r="BT274" s="227"/>
      <c r="BU274" s="227"/>
      <c r="BV274" s="227"/>
      <c r="BW274" s="227"/>
      <c r="BX274" s="227"/>
      <c r="BY274" s="227"/>
      <c r="BZ274" s="227"/>
      <c r="CA274" s="227"/>
      <c r="CB274" s="227"/>
      <c r="CC274" s="227"/>
      <c r="CD274" s="227"/>
      <c r="CE274" s="227"/>
      <c r="CF274" s="227"/>
      <c r="CG274" s="227"/>
      <c r="CH274" s="227"/>
      <c r="CI274" s="227"/>
      <c r="CJ274" s="227"/>
      <c r="CK274" s="227"/>
      <c r="CL274" s="227"/>
      <c r="CM274" s="227"/>
      <c r="CN274" s="227"/>
      <c r="CO274" s="227"/>
      <c r="CP274" s="227"/>
      <c r="CQ274" s="227"/>
      <c r="CR274" s="227"/>
      <c r="CS274" s="227"/>
      <c r="CT274" s="227"/>
      <c r="CU274" s="227"/>
      <c r="CV274" s="227"/>
      <c r="CW274" s="227"/>
      <c r="CX274" s="227"/>
      <c r="CY274" s="227"/>
      <c r="CZ274" s="227"/>
      <c r="DA274" s="227"/>
      <c r="DB274" s="227"/>
      <c r="DC274" s="227"/>
      <c r="DD274" s="227"/>
      <c r="DE274" s="227"/>
      <c r="DF274" s="227"/>
      <c r="DG274" s="227"/>
      <c r="DH274" s="227"/>
      <c r="DI274" s="227"/>
      <c r="DJ274" s="227"/>
      <c r="DK274" s="227"/>
      <c r="DL274" s="227"/>
      <c r="DM274" s="227"/>
      <c r="DN274" s="227"/>
      <c r="DO274" s="227"/>
      <c r="DP274" s="227"/>
      <c r="DQ274" s="227"/>
      <c r="DR274" s="227"/>
      <c r="DS274" s="227"/>
      <c r="DT274" s="227"/>
      <c r="DU274" s="227"/>
      <c r="DV274" s="227"/>
      <c r="DW274" s="227"/>
      <c r="DX274" s="227"/>
      <c r="DY274" s="227"/>
      <c r="DZ274" s="227"/>
      <c r="EA274" s="227"/>
      <c r="EB274" s="227"/>
      <c r="EC274" s="227"/>
      <c r="ED274" s="227"/>
      <c r="EE274" s="227"/>
      <c r="EF274" s="227"/>
      <c r="EG274" s="227"/>
      <c r="EH274" s="227"/>
      <c r="EI274" s="227"/>
      <c r="EJ274" s="227"/>
      <c r="EK274" s="227"/>
      <c r="EL274" s="227"/>
      <c r="EM274" s="227"/>
      <c r="EN274" s="227"/>
      <c r="EO274" s="227"/>
      <c r="EP274" s="227"/>
      <c r="EQ274" s="227"/>
      <c r="ER274" s="227"/>
      <c r="ES274" s="227"/>
      <c r="ET274" s="227"/>
      <c r="EU274" s="227"/>
      <c r="EV274" s="227"/>
      <c r="EW274" s="227"/>
      <c r="EX274" s="227"/>
      <c r="EY274" s="227"/>
      <c r="EZ274" s="227"/>
      <c r="FA274" s="227"/>
      <c r="FB274" s="227"/>
      <c r="FC274" s="227"/>
      <c r="FD274" s="227"/>
      <c r="FE274" s="227"/>
      <c r="FF274" s="227"/>
      <c r="FG274" s="227"/>
      <c r="FH274" s="227"/>
      <c r="FI274" s="227"/>
      <c r="FJ274" s="227"/>
      <c r="FK274" s="227"/>
      <c r="FL274" s="227"/>
      <c r="FM274" s="227"/>
      <c r="FN274" s="227"/>
      <c r="FO274" s="227"/>
    </row>
    <row r="275" spans="3:171" ht="20.100000000000001" customHeight="1" x14ac:dyDescent="0.15">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7"/>
      <c r="BK275" s="227"/>
      <c r="BL275" s="227"/>
      <c r="BM275" s="227"/>
      <c r="BN275" s="227"/>
      <c r="BO275" s="227"/>
      <c r="BP275" s="227"/>
      <c r="BQ275" s="227"/>
      <c r="BR275" s="227"/>
      <c r="BS275" s="227"/>
      <c r="BT275" s="227"/>
      <c r="BU275" s="227"/>
      <c r="BV275" s="227"/>
      <c r="BW275" s="227"/>
      <c r="BX275" s="227"/>
      <c r="BY275" s="227"/>
      <c r="BZ275" s="227"/>
      <c r="CA275" s="227"/>
      <c r="CB275" s="227"/>
      <c r="CC275" s="227"/>
      <c r="CD275" s="227"/>
      <c r="CE275" s="227"/>
      <c r="CF275" s="227"/>
      <c r="CG275" s="227"/>
      <c r="CH275" s="227"/>
      <c r="CI275" s="227"/>
      <c r="CJ275" s="227"/>
      <c r="CK275" s="227"/>
      <c r="CL275" s="227"/>
      <c r="CM275" s="227"/>
      <c r="CN275" s="227"/>
      <c r="CO275" s="227"/>
      <c r="CP275" s="227"/>
      <c r="CQ275" s="227"/>
      <c r="CR275" s="227"/>
      <c r="CS275" s="227"/>
      <c r="CT275" s="227"/>
      <c r="CU275" s="227"/>
      <c r="CV275" s="227"/>
      <c r="CW275" s="227"/>
      <c r="CX275" s="227"/>
      <c r="CY275" s="227"/>
      <c r="CZ275" s="227"/>
      <c r="DA275" s="227"/>
      <c r="DB275" s="227"/>
      <c r="DC275" s="227"/>
      <c r="DD275" s="227"/>
      <c r="DE275" s="227"/>
      <c r="DF275" s="227"/>
      <c r="DG275" s="227"/>
      <c r="DH275" s="227"/>
      <c r="DI275" s="227"/>
      <c r="DJ275" s="227"/>
      <c r="DK275" s="227"/>
      <c r="DL275" s="227"/>
      <c r="DM275" s="227"/>
      <c r="DN275" s="227"/>
      <c r="DO275" s="227"/>
      <c r="DP275" s="227"/>
      <c r="DQ275" s="227"/>
      <c r="DR275" s="227"/>
      <c r="DS275" s="227"/>
      <c r="DT275" s="227"/>
      <c r="DU275" s="227"/>
      <c r="DV275" s="227"/>
      <c r="DW275" s="227"/>
      <c r="DX275" s="227"/>
      <c r="DY275" s="227"/>
      <c r="DZ275" s="227"/>
      <c r="EA275" s="227"/>
      <c r="EB275" s="227"/>
      <c r="EC275" s="227"/>
      <c r="ED275" s="227"/>
      <c r="EE275" s="227"/>
      <c r="EF275" s="227"/>
      <c r="EG275" s="227"/>
      <c r="EH275" s="227"/>
      <c r="EI275" s="227"/>
      <c r="EJ275" s="227"/>
      <c r="EK275" s="227"/>
      <c r="EL275" s="227"/>
      <c r="EM275" s="227"/>
      <c r="EN275" s="227"/>
      <c r="EO275" s="227"/>
      <c r="EP275" s="227"/>
      <c r="EQ275" s="227"/>
      <c r="ER275" s="227"/>
      <c r="ES275" s="227"/>
      <c r="ET275" s="227"/>
      <c r="EU275" s="227"/>
      <c r="EV275" s="227"/>
      <c r="EW275" s="227"/>
      <c r="EX275" s="227"/>
      <c r="EY275" s="227"/>
      <c r="EZ275" s="227"/>
      <c r="FA275" s="227"/>
      <c r="FB275" s="227"/>
      <c r="FC275" s="227"/>
      <c r="FD275" s="227"/>
      <c r="FE275" s="227"/>
      <c r="FF275" s="227"/>
      <c r="FG275" s="227"/>
      <c r="FH275" s="227"/>
      <c r="FI275" s="227"/>
      <c r="FJ275" s="227"/>
      <c r="FK275" s="227"/>
      <c r="FL275" s="227"/>
      <c r="FM275" s="227"/>
      <c r="FN275" s="227"/>
      <c r="FO275" s="227"/>
    </row>
    <row r="276" spans="3:171" ht="20.100000000000001" customHeight="1" x14ac:dyDescent="0.15">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27"/>
      <c r="CA276" s="227"/>
      <c r="CB276" s="227"/>
      <c r="CC276" s="227"/>
      <c r="CD276" s="227"/>
      <c r="CE276" s="227"/>
      <c r="CF276" s="227"/>
      <c r="CG276" s="227"/>
      <c r="CH276" s="227"/>
      <c r="CI276" s="227"/>
      <c r="CJ276" s="227"/>
      <c r="CK276" s="227"/>
      <c r="CL276" s="227"/>
      <c r="CM276" s="227"/>
      <c r="CN276" s="227"/>
      <c r="CO276" s="227"/>
      <c r="CP276" s="227"/>
      <c r="CQ276" s="227"/>
      <c r="CR276" s="227"/>
      <c r="CS276" s="227"/>
      <c r="CT276" s="227"/>
      <c r="CU276" s="227"/>
      <c r="CV276" s="227"/>
      <c r="CW276" s="227"/>
      <c r="CX276" s="227"/>
      <c r="CY276" s="227"/>
      <c r="CZ276" s="227"/>
      <c r="DA276" s="227"/>
      <c r="DB276" s="227"/>
      <c r="DC276" s="227"/>
      <c r="DD276" s="227"/>
      <c r="DE276" s="227"/>
      <c r="DF276" s="227"/>
      <c r="DG276" s="227"/>
      <c r="DH276" s="227"/>
      <c r="DI276" s="227"/>
      <c r="DJ276" s="227"/>
      <c r="DK276" s="227"/>
      <c r="DL276" s="227"/>
      <c r="DM276" s="227"/>
      <c r="DN276" s="227"/>
      <c r="DO276" s="227"/>
      <c r="DP276" s="227"/>
      <c r="DQ276" s="227"/>
      <c r="DR276" s="227"/>
      <c r="DS276" s="227"/>
      <c r="DT276" s="227"/>
      <c r="DU276" s="227"/>
      <c r="DV276" s="227"/>
      <c r="DW276" s="227"/>
      <c r="DX276" s="227"/>
      <c r="DY276" s="227"/>
      <c r="DZ276" s="227"/>
      <c r="EA276" s="227"/>
      <c r="EB276" s="227"/>
      <c r="EC276" s="227"/>
      <c r="ED276" s="227"/>
      <c r="EE276" s="227"/>
      <c r="EF276" s="227"/>
      <c r="EG276" s="227"/>
      <c r="EH276" s="227"/>
      <c r="EI276" s="227"/>
      <c r="EJ276" s="227"/>
      <c r="EK276" s="227"/>
      <c r="EL276" s="227"/>
      <c r="EM276" s="227"/>
      <c r="EN276" s="227"/>
      <c r="EO276" s="227"/>
      <c r="EP276" s="227"/>
      <c r="EQ276" s="227"/>
      <c r="ER276" s="227"/>
      <c r="ES276" s="227"/>
      <c r="ET276" s="227"/>
      <c r="EU276" s="227"/>
      <c r="EV276" s="227"/>
      <c r="EW276" s="227"/>
      <c r="EX276" s="227"/>
      <c r="EY276" s="227"/>
      <c r="EZ276" s="227"/>
      <c r="FA276" s="227"/>
      <c r="FB276" s="227"/>
      <c r="FC276" s="227"/>
      <c r="FD276" s="227"/>
      <c r="FE276" s="227"/>
      <c r="FF276" s="227"/>
      <c r="FG276" s="227"/>
      <c r="FH276" s="227"/>
      <c r="FI276" s="227"/>
      <c r="FJ276" s="227"/>
      <c r="FK276" s="227"/>
      <c r="FL276" s="227"/>
      <c r="FM276" s="227"/>
      <c r="FN276" s="227"/>
      <c r="FO276" s="227"/>
    </row>
    <row r="277" spans="3:171" ht="20.100000000000001" customHeight="1" x14ac:dyDescent="0.15">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7"/>
      <c r="BK277" s="227"/>
      <c r="BL277" s="227"/>
      <c r="BM277" s="227"/>
      <c r="BN277" s="227"/>
      <c r="BO277" s="227"/>
      <c r="BP277" s="227"/>
      <c r="BQ277" s="227"/>
      <c r="BR277" s="227"/>
      <c r="BS277" s="227"/>
      <c r="BT277" s="227"/>
      <c r="BU277" s="227"/>
      <c r="BV277" s="227"/>
      <c r="BW277" s="227"/>
      <c r="BX277" s="227"/>
      <c r="BY277" s="227"/>
      <c r="BZ277" s="227"/>
      <c r="CA277" s="227"/>
      <c r="CB277" s="227"/>
      <c r="CC277" s="227"/>
      <c r="CD277" s="227"/>
      <c r="CE277" s="227"/>
      <c r="CF277" s="227"/>
      <c r="CG277" s="227"/>
      <c r="CH277" s="227"/>
      <c r="CI277" s="227"/>
      <c r="CJ277" s="227"/>
      <c r="CK277" s="227"/>
      <c r="CL277" s="227"/>
      <c r="CM277" s="227"/>
      <c r="CN277" s="227"/>
      <c r="CO277" s="227"/>
      <c r="CP277" s="227"/>
      <c r="CQ277" s="227"/>
      <c r="CR277" s="227"/>
      <c r="CS277" s="227"/>
      <c r="CT277" s="227"/>
      <c r="CU277" s="227"/>
      <c r="CV277" s="227"/>
      <c r="CW277" s="227"/>
      <c r="CX277" s="227"/>
      <c r="CY277" s="227"/>
      <c r="CZ277" s="227"/>
      <c r="DA277" s="227"/>
      <c r="DB277" s="227"/>
      <c r="DC277" s="227"/>
      <c r="DD277" s="227"/>
      <c r="DE277" s="227"/>
      <c r="DF277" s="227"/>
      <c r="DG277" s="227"/>
      <c r="DH277" s="227"/>
      <c r="DI277" s="227"/>
      <c r="DJ277" s="227"/>
      <c r="DK277" s="227"/>
      <c r="DL277" s="227"/>
      <c r="DM277" s="227"/>
      <c r="DN277" s="227"/>
      <c r="DO277" s="227"/>
      <c r="DP277" s="227"/>
      <c r="DQ277" s="227"/>
      <c r="DR277" s="227"/>
      <c r="DS277" s="227"/>
      <c r="DT277" s="227"/>
      <c r="DU277" s="227"/>
      <c r="DV277" s="227"/>
      <c r="DW277" s="227"/>
      <c r="DX277" s="227"/>
      <c r="DY277" s="227"/>
      <c r="DZ277" s="227"/>
      <c r="EA277" s="227"/>
      <c r="EB277" s="227"/>
      <c r="EC277" s="227"/>
      <c r="ED277" s="227"/>
      <c r="EE277" s="227"/>
      <c r="EF277" s="227"/>
      <c r="EG277" s="227"/>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c r="FG277" s="227"/>
      <c r="FH277" s="227"/>
      <c r="FI277" s="227"/>
      <c r="FJ277" s="227"/>
      <c r="FK277" s="227"/>
      <c r="FL277" s="227"/>
      <c r="FM277" s="227"/>
      <c r="FN277" s="227"/>
      <c r="FO277" s="227"/>
    </row>
    <row r="278" spans="3:171" ht="20.100000000000001" customHeight="1" x14ac:dyDescent="0.15">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7"/>
      <c r="BK278" s="227"/>
      <c r="BL278" s="227"/>
      <c r="BM278" s="227"/>
      <c r="BN278" s="227"/>
      <c r="BO278" s="227"/>
      <c r="BP278" s="227"/>
      <c r="BQ278" s="227"/>
      <c r="BR278" s="227"/>
      <c r="BS278" s="227"/>
      <c r="BT278" s="227"/>
      <c r="BU278" s="227"/>
      <c r="BV278" s="227"/>
      <c r="BW278" s="227"/>
      <c r="BX278" s="227"/>
      <c r="BY278" s="227"/>
      <c r="BZ278" s="227"/>
      <c r="CA278" s="227"/>
      <c r="CB278" s="227"/>
      <c r="CC278" s="227"/>
      <c r="CD278" s="227"/>
      <c r="CE278" s="227"/>
      <c r="CF278" s="227"/>
      <c r="CG278" s="227"/>
      <c r="CH278" s="227"/>
      <c r="CI278" s="227"/>
      <c r="CJ278" s="227"/>
      <c r="CK278" s="227"/>
      <c r="CL278" s="227"/>
      <c r="CM278" s="227"/>
      <c r="CN278" s="227"/>
      <c r="CO278" s="227"/>
      <c r="CP278" s="227"/>
      <c r="CQ278" s="227"/>
      <c r="CR278" s="227"/>
      <c r="CS278" s="227"/>
      <c r="CT278" s="227"/>
      <c r="CU278" s="227"/>
      <c r="CV278" s="227"/>
      <c r="CW278" s="227"/>
      <c r="CX278" s="227"/>
      <c r="CY278" s="227"/>
      <c r="CZ278" s="227"/>
      <c r="DA278" s="227"/>
      <c r="DB278" s="227"/>
      <c r="DC278" s="227"/>
      <c r="DD278" s="227"/>
      <c r="DE278" s="227"/>
      <c r="DF278" s="227"/>
      <c r="DG278" s="227"/>
      <c r="DH278" s="227"/>
      <c r="DI278" s="227"/>
      <c r="DJ278" s="227"/>
      <c r="DK278" s="227"/>
      <c r="DL278" s="227"/>
      <c r="DM278" s="227"/>
      <c r="DN278" s="227"/>
      <c r="DO278" s="227"/>
      <c r="DP278" s="227"/>
      <c r="DQ278" s="227"/>
      <c r="DR278" s="227"/>
      <c r="DS278" s="227"/>
      <c r="DT278" s="227"/>
      <c r="DU278" s="227"/>
      <c r="DV278" s="227"/>
      <c r="DW278" s="227"/>
      <c r="DX278" s="227"/>
      <c r="DY278" s="227"/>
      <c r="DZ278" s="227"/>
      <c r="EA278" s="227"/>
      <c r="EB278" s="227"/>
      <c r="EC278" s="227"/>
      <c r="ED278" s="227"/>
      <c r="EE278" s="227"/>
      <c r="EF278" s="227"/>
      <c r="EG278" s="227"/>
      <c r="EH278" s="227"/>
      <c r="EI278" s="227"/>
      <c r="EJ278" s="227"/>
      <c r="EK278" s="227"/>
      <c r="EL278" s="227"/>
      <c r="EM278" s="227"/>
      <c r="EN278" s="227"/>
      <c r="EO278" s="227"/>
      <c r="EP278" s="227"/>
      <c r="EQ278" s="227"/>
      <c r="ER278" s="227"/>
      <c r="ES278" s="227"/>
      <c r="ET278" s="227"/>
      <c r="EU278" s="227"/>
      <c r="EV278" s="227"/>
      <c r="EW278" s="227"/>
      <c r="EX278" s="227"/>
      <c r="EY278" s="227"/>
      <c r="EZ278" s="227"/>
      <c r="FA278" s="227"/>
      <c r="FB278" s="227"/>
      <c r="FC278" s="227"/>
      <c r="FD278" s="227"/>
      <c r="FE278" s="227"/>
      <c r="FF278" s="227"/>
      <c r="FG278" s="227"/>
      <c r="FH278" s="227"/>
      <c r="FI278" s="227"/>
      <c r="FJ278" s="227"/>
      <c r="FK278" s="227"/>
      <c r="FL278" s="227"/>
      <c r="FM278" s="227"/>
      <c r="FN278" s="227"/>
      <c r="FO278" s="227"/>
    </row>
    <row r="279" spans="3:171" ht="20.100000000000001" customHeight="1" x14ac:dyDescent="0.15">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7"/>
      <c r="BK279" s="227"/>
      <c r="BL279" s="227"/>
      <c r="BM279" s="227"/>
      <c r="BN279" s="227"/>
      <c r="BO279" s="227"/>
      <c r="BP279" s="227"/>
      <c r="BQ279" s="227"/>
      <c r="BR279" s="227"/>
      <c r="BS279" s="227"/>
      <c r="BT279" s="227"/>
      <c r="BU279" s="227"/>
      <c r="BV279" s="227"/>
      <c r="BW279" s="227"/>
      <c r="BX279" s="227"/>
      <c r="BY279" s="227"/>
      <c r="BZ279" s="227"/>
      <c r="CA279" s="227"/>
      <c r="CB279" s="227"/>
      <c r="CC279" s="227"/>
      <c r="CD279" s="227"/>
      <c r="CE279" s="227"/>
      <c r="CF279" s="227"/>
      <c r="CG279" s="227"/>
      <c r="CH279" s="227"/>
      <c r="CI279" s="227"/>
      <c r="CJ279" s="227"/>
      <c r="CK279" s="227"/>
      <c r="CL279" s="227"/>
      <c r="CM279" s="227"/>
      <c r="CN279" s="227"/>
      <c r="CO279" s="227"/>
      <c r="CP279" s="227"/>
      <c r="CQ279" s="227"/>
      <c r="CR279" s="227"/>
      <c r="CS279" s="227"/>
      <c r="CT279" s="227"/>
      <c r="CU279" s="227"/>
      <c r="CV279" s="227"/>
      <c r="CW279" s="227"/>
      <c r="CX279" s="227"/>
      <c r="CY279" s="227"/>
      <c r="CZ279" s="227"/>
      <c r="DA279" s="227"/>
      <c r="DB279" s="227"/>
      <c r="DC279" s="227"/>
      <c r="DD279" s="227"/>
      <c r="DE279" s="227"/>
      <c r="DF279" s="227"/>
      <c r="DG279" s="227"/>
      <c r="DH279" s="227"/>
      <c r="DI279" s="227"/>
      <c r="DJ279" s="227"/>
      <c r="DK279" s="227"/>
      <c r="DL279" s="227"/>
      <c r="DM279" s="227"/>
      <c r="DN279" s="227"/>
      <c r="DO279" s="227"/>
      <c r="DP279" s="227"/>
      <c r="DQ279" s="227"/>
      <c r="DR279" s="227"/>
      <c r="DS279" s="227"/>
      <c r="DT279" s="227"/>
      <c r="DU279" s="227"/>
      <c r="DV279" s="227"/>
      <c r="DW279" s="227"/>
      <c r="DX279" s="227"/>
      <c r="DY279" s="227"/>
      <c r="DZ279" s="227"/>
      <c r="EA279" s="227"/>
      <c r="EB279" s="227"/>
      <c r="EC279" s="227"/>
      <c r="ED279" s="227"/>
      <c r="EE279" s="227"/>
      <c r="EF279" s="227"/>
      <c r="EG279" s="227"/>
      <c r="EH279" s="227"/>
      <c r="EI279" s="227"/>
      <c r="EJ279" s="227"/>
      <c r="EK279" s="227"/>
      <c r="EL279" s="227"/>
      <c r="EM279" s="227"/>
      <c r="EN279" s="227"/>
      <c r="EO279" s="227"/>
      <c r="EP279" s="227"/>
      <c r="EQ279" s="227"/>
      <c r="ER279" s="227"/>
      <c r="ES279" s="227"/>
      <c r="ET279" s="227"/>
      <c r="EU279" s="227"/>
      <c r="EV279" s="227"/>
      <c r="EW279" s="227"/>
      <c r="EX279" s="227"/>
      <c r="EY279" s="227"/>
      <c r="EZ279" s="227"/>
      <c r="FA279" s="227"/>
      <c r="FB279" s="227"/>
      <c r="FC279" s="227"/>
      <c r="FD279" s="227"/>
      <c r="FE279" s="227"/>
      <c r="FF279" s="227"/>
      <c r="FG279" s="227"/>
      <c r="FH279" s="227"/>
      <c r="FI279" s="227"/>
      <c r="FJ279" s="227"/>
      <c r="FK279" s="227"/>
      <c r="FL279" s="227"/>
      <c r="FM279" s="227"/>
      <c r="FN279" s="227"/>
      <c r="FO279" s="227"/>
    </row>
    <row r="280" spans="3:171" ht="20.100000000000001" customHeight="1" x14ac:dyDescent="0.15">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7"/>
      <c r="BK280" s="227"/>
      <c r="BL280" s="227"/>
      <c r="BM280" s="227"/>
      <c r="BN280" s="227"/>
      <c r="BO280" s="227"/>
      <c r="BP280" s="227"/>
      <c r="BQ280" s="227"/>
      <c r="BR280" s="227"/>
      <c r="BS280" s="227"/>
      <c r="BT280" s="227"/>
      <c r="BU280" s="227"/>
      <c r="BV280" s="227"/>
      <c r="BW280" s="227"/>
      <c r="BX280" s="227"/>
      <c r="BY280" s="227"/>
      <c r="BZ280" s="227"/>
      <c r="CA280" s="227"/>
      <c r="CB280" s="227"/>
      <c r="CC280" s="227"/>
      <c r="CD280" s="227"/>
      <c r="CE280" s="227"/>
      <c r="CF280" s="227"/>
      <c r="CG280" s="227"/>
      <c r="CH280" s="227"/>
      <c r="CI280" s="227"/>
      <c r="CJ280" s="227"/>
      <c r="CK280" s="227"/>
      <c r="CL280" s="227"/>
      <c r="CM280" s="227"/>
      <c r="CN280" s="227"/>
      <c r="CO280" s="227"/>
      <c r="CP280" s="227"/>
      <c r="CQ280" s="227"/>
      <c r="CR280" s="227"/>
      <c r="CS280" s="227"/>
      <c r="CT280" s="227"/>
      <c r="CU280" s="227"/>
      <c r="CV280" s="227"/>
      <c r="CW280" s="227"/>
      <c r="CX280" s="227"/>
      <c r="CY280" s="227"/>
      <c r="CZ280" s="227"/>
      <c r="DA280" s="227"/>
      <c r="DB280" s="227"/>
      <c r="DC280" s="227"/>
      <c r="DD280" s="227"/>
      <c r="DE280" s="227"/>
      <c r="DF280" s="227"/>
      <c r="DG280" s="227"/>
      <c r="DH280" s="227"/>
      <c r="DI280" s="227"/>
      <c r="DJ280" s="227"/>
      <c r="DK280" s="227"/>
      <c r="DL280" s="227"/>
      <c r="DM280" s="227"/>
      <c r="DN280" s="227"/>
      <c r="DO280" s="227"/>
      <c r="DP280" s="227"/>
      <c r="DQ280" s="227"/>
      <c r="DR280" s="227"/>
      <c r="DS280" s="227"/>
      <c r="DT280" s="227"/>
      <c r="DU280" s="227"/>
      <c r="DV280" s="227"/>
      <c r="DW280" s="227"/>
      <c r="DX280" s="227"/>
      <c r="DY280" s="227"/>
      <c r="DZ280" s="227"/>
      <c r="EA280" s="227"/>
      <c r="EB280" s="227"/>
      <c r="EC280" s="227"/>
      <c r="ED280" s="227"/>
      <c r="EE280" s="227"/>
      <c r="EF280" s="227"/>
      <c r="EG280" s="227"/>
      <c r="EH280" s="227"/>
      <c r="EI280" s="227"/>
      <c r="EJ280" s="227"/>
      <c r="EK280" s="227"/>
      <c r="EL280" s="227"/>
      <c r="EM280" s="227"/>
      <c r="EN280" s="227"/>
      <c r="EO280" s="227"/>
      <c r="EP280" s="227"/>
      <c r="EQ280" s="227"/>
      <c r="ER280" s="227"/>
      <c r="ES280" s="227"/>
      <c r="ET280" s="227"/>
      <c r="EU280" s="227"/>
      <c r="EV280" s="227"/>
      <c r="EW280" s="227"/>
      <c r="EX280" s="227"/>
      <c r="EY280" s="227"/>
      <c r="EZ280" s="227"/>
      <c r="FA280" s="227"/>
      <c r="FB280" s="227"/>
      <c r="FC280" s="227"/>
      <c r="FD280" s="227"/>
      <c r="FE280" s="227"/>
      <c r="FF280" s="227"/>
      <c r="FG280" s="227"/>
      <c r="FH280" s="227"/>
      <c r="FI280" s="227"/>
      <c r="FJ280" s="227"/>
      <c r="FK280" s="227"/>
      <c r="FL280" s="227"/>
      <c r="FM280" s="227"/>
      <c r="FN280" s="227"/>
      <c r="FO280" s="227"/>
    </row>
    <row r="281" spans="3:171" ht="20.100000000000001" customHeight="1" x14ac:dyDescent="0.15">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7"/>
      <c r="BK281" s="227"/>
      <c r="BL281" s="227"/>
      <c r="BM281" s="227"/>
      <c r="BN281" s="227"/>
      <c r="BO281" s="227"/>
      <c r="BP281" s="227"/>
      <c r="BQ281" s="227"/>
      <c r="BR281" s="227"/>
      <c r="BS281" s="227"/>
      <c r="BT281" s="227"/>
      <c r="BU281" s="227"/>
      <c r="BV281" s="227"/>
      <c r="BW281" s="227"/>
      <c r="BX281" s="227"/>
      <c r="BY281" s="227"/>
      <c r="BZ281" s="227"/>
      <c r="CA281" s="227"/>
      <c r="CB281" s="227"/>
      <c r="CC281" s="227"/>
      <c r="CD281" s="227"/>
      <c r="CE281" s="227"/>
      <c r="CF281" s="227"/>
      <c r="CG281" s="227"/>
      <c r="CH281" s="227"/>
      <c r="CI281" s="227"/>
      <c r="CJ281" s="227"/>
      <c r="CK281" s="227"/>
      <c r="CL281" s="227"/>
      <c r="CM281" s="227"/>
      <c r="CN281" s="227"/>
      <c r="CO281" s="227"/>
      <c r="CP281" s="227"/>
      <c r="CQ281" s="227"/>
      <c r="CR281" s="227"/>
      <c r="CS281" s="227"/>
      <c r="CT281" s="227"/>
      <c r="CU281" s="227"/>
      <c r="CV281" s="227"/>
      <c r="CW281" s="227"/>
      <c r="CX281" s="227"/>
      <c r="CY281" s="227"/>
      <c r="CZ281" s="227"/>
      <c r="DA281" s="227"/>
      <c r="DB281" s="227"/>
      <c r="DC281" s="227"/>
      <c r="DD281" s="227"/>
      <c r="DE281" s="227"/>
      <c r="DF281" s="227"/>
      <c r="DG281" s="227"/>
      <c r="DH281" s="227"/>
      <c r="DI281" s="227"/>
      <c r="DJ281" s="227"/>
      <c r="DK281" s="227"/>
      <c r="DL281" s="227"/>
      <c r="DM281" s="227"/>
      <c r="DN281" s="227"/>
      <c r="DO281" s="227"/>
      <c r="DP281" s="227"/>
      <c r="DQ281" s="227"/>
      <c r="DR281" s="227"/>
      <c r="DS281" s="227"/>
      <c r="DT281" s="227"/>
      <c r="DU281" s="227"/>
      <c r="DV281" s="227"/>
      <c r="DW281" s="227"/>
      <c r="DX281" s="227"/>
      <c r="DY281" s="227"/>
      <c r="DZ281" s="227"/>
      <c r="EA281" s="227"/>
      <c r="EB281" s="227"/>
      <c r="EC281" s="227"/>
      <c r="ED281" s="227"/>
      <c r="EE281" s="227"/>
      <c r="EF281" s="227"/>
      <c r="EG281" s="227"/>
      <c r="EH281" s="227"/>
      <c r="EI281" s="227"/>
      <c r="EJ281" s="227"/>
      <c r="EK281" s="227"/>
      <c r="EL281" s="227"/>
      <c r="EM281" s="227"/>
      <c r="EN281" s="227"/>
      <c r="EO281" s="227"/>
      <c r="EP281" s="227"/>
      <c r="EQ281" s="227"/>
      <c r="ER281" s="227"/>
      <c r="ES281" s="227"/>
      <c r="ET281" s="227"/>
      <c r="EU281" s="227"/>
      <c r="EV281" s="227"/>
      <c r="EW281" s="227"/>
      <c r="EX281" s="227"/>
      <c r="EY281" s="227"/>
      <c r="EZ281" s="227"/>
      <c r="FA281" s="227"/>
      <c r="FB281" s="227"/>
      <c r="FC281" s="227"/>
      <c r="FD281" s="227"/>
      <c r="FE281" s="227"/>
      <c r="FF281" s="227"/>
      <c r="FG281" s="227"/>
      <c r="FH281" s="227"/>
      <c r="FI281" s="227"/>
      <c r="FJ281" s="227"/>
      <c r="FK281" s="227"/>
      <c r="FL281" s="227"/>
      <c r="FM281" s="227"/>
      <c r="FN281" s="227"/>
      <c r="FO281" s="227"/>
    </row>
    <row r="282" spans="3:171" ht="20.100000000000001" customHeight="1" x14ac:dyDescent="0.15">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row>
    <row r="283" spans="3:171" ht="20.100000000000001" customHeight="1" x14ac:dyDescent="0.15">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7"/>
      <c r="BK283" s="227"/>
      <c r="BL283" s="227"/>
      <c r="BM283" s="227"/>
      <c r="BN283" s="227"/>
      <c r="BO283" s="227"/>
      <c r="BP283" s="227"/>
      <c r="BQ283" s="227"/>
      <c r="BR283" s="227"/>
      <c r="BS283" s="227"/>
      <c r="BT283" s="227"/>
      <c r="BU283" s="227"/>
      <c r="BV283" s="227"/>
      <c r="BW283" s="227"/>
      <c r="BX283" s="227"/>
      <c r="BY283" s="227"/>
      <c r="BZ283" s="227"/>
      <c r="CA283" s="227"/>
      <c r="CB283" s="227"/>
      <c r="CC283" s="227"/>
      <c r="CD283" s="227"/>
      <c r="CE283" s="227"/>
      <c r="CF283" s="227"/>
      <c r="CG283" s="227"/>
      <c r="CH283" s="227"/>
      <c r="CI283" s="227"/>
      <c r="CJ283" s="227"/>
      <c r="CK283" s="227"/>
      <c r="CL283" s="227"/>
      <c r="CM283" s="227"/>
      <c r="CN283" s="227"/>
      <c r="CO283" s="227"/>
      <c r="CP283" s="227"/>
      <c r="CQ283" s="227"/>
      <c r="CR283" s="227"/>
      <c r="CS283" s="227"/>
      <c r="CT283" s="227"/>
      <c r="CU283" s="227"/>
      <c r="CV283" s="227"/>
      <c r="CW283" s="227"/>
      <c r="CX283" s="227"/>
      <c r="CY283" s="227"/>
      <c r="CZ283" s="227"/>
      <c r="DA283" s="227"/>
      <c r="DB283" s="227"/>
      <c r="DC283" s="227"/>
      <c r="DD283" s="227"/>
      <c r="DE283" s="227"/>
      <c r="DF283" s="227"/>
      <c r="DG283" s="227"/>
      <c r="DH283" s="227"/>
      <c r="DI283" s="227"/>
      <c r="DJ283" s="227"/>
      <c r="DK283" s="227"/>
      <c r="DL283" s="227"/>
      <c r="DM283" s="227"/>
      <c r="DN283" s="227"/>
      <c r="DO283" s="227"/>
      <c r="DP283" s="227"/>
      <c r="DQ283" s="227"/>
      <c r="DR283" s="227"/>
      <c r="DS283" s="227"/>
      <c r="DT283" s="227"/>
      <c r="DU283" s="227"/>
      <c r="DV283" s="227"/>
      <c r="DW283" s="227"/>
      <c r="DX283" s="227"/>
      <c r="DY283" s="227"/>
      <c r="DZ283" s="227"/>
      <c r="EA283" s="227"/>
      <c r="EB283" s="227"/>
      <c r="EC283" s="227"/>
      <c r="ED283" s="227"/>
      <c r="EE283" s="227"/>
      <c r="EF283" s="227"/>
      <c r="EG283" s="227"/>
      <c r="EH283" s="227"/>
      <c r="EI283" s="227"/>
      <c r="EJ283" s="227"/>
      <c r="EK283" s="227"/>
      <c r="EL283" s="227"/>
      <c r="EM283" s="227"/>
      <c r="EN283" s="227"/>
      <c r="EO283" s="227"/>
      <c r="EP283" s="227"/>
      <c r="EQ283" s="227"/>
      <c r="ER283" s="227"/>
      <c r="ES283" s="227"/>
      <c r="ET283" s="227"/>
      <c r="EU283" s="227"/>
      <c r="EV283" s="227"/>
      <c r="EW283" s="227"/>
      <c r="EX283" s="227"/>
      <c r="EY283" s="227"/>
      <c r="EZ283" s="227"/>
      <c r="FA283" s="227"/>
      <c r="FB283" s="227"/>
      <c r="FC283" s="227"/>
      <c r="FD283" s="227"/>
      <c r="FE283" s="227"/>
      <c r="FF283" s="227"/>
      <c r="FG283" s="227"/>
      <c r="FH283" s="227"/>
      <c r="FI283" s="227"/>
      <c r="FJ283" s="227"/>
      <c r="FK283" s="227"/>
      <c r="FL283" s="227"/>
      <c r="FM283" s="227"/>
      <c r="FN283" s="227"/>
      <c r="FO283" s="227"/>
    </row>
    <row r="284" spans="3:171" ht="20.100000000000001" customHeight="1" x14ac:dyDescent="0.15">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7"/>
      <c r="BK284" s="227"/>
      <c r="BL284" s="227"/>
      <c r="BM284" s="227"/>
      <c r="BN284" s="227"/>
      <c r="BO284" s="227"/>
      <c r="BP284" s="227"/>
      <c r="BQ284" s="227"/>
      <c r="BR284" s="227"/>
      <c r="BS284" s="227"/>
      <c r="BT284" s="227"/>
      <c r="BU284" s="227"/>
      <c r="BV284" s="227"/>
      <c r="BW284" s="227"/>
      <c r="BX284" s="227"/>
      <c r="BY284" s="227"/>
      <c r="BZ284" s="227"/>
      <c r="CA284" s="227"/>
      <c r="CB284" s="227"/>
      <c r="CC284" s="227"/>
      <c r="CD284" s="227"/>
      <c r="CE284" s="227"/>
      <c r="CF284" s="227"/>
      <c r="CG284" s="227"/>
      <c r="CH284" s="227"/>
      <c r="CI284" s="227"/>
      <c r="CJ284" s="227"/>
      <c r="CK284" s="227"/>
      <c r="CL284" s="227"/>
      <c r="CM284" s="227"/>
      <c r="CN284" s="227"/>
      <c r="CO284" s="227"/>
      <c r="CP284" s="227"/>
      <c r="CQ284" s="227"/>
      <c r="CR284" s="227"/>
      <c r="CS284" s="227"/>
      <c r="CT284" s="227"/>
      <c r="CU284" s="227"/>
      <c r="CV284" s="227"/>
      <c r="CW284" s="227"/>
      <c r="CX284" s="227"/>
      <c r="CY284" s="227"/>
      <c r="CZ284" s="227"/>
      <c r="DA284" s="227"/>
      <c r="DB284" s="227"/>
      <c r="DC284" s="227"/>
      <c r="DD284" s="227"/>
      <c r="DE284" s="227"/>
      <c r="DF284" s="227"/>
      <c r="DG284" s="227"/>
      <c r="DH284" s="227"/>
      <c r="DI284" s="227"/>
      <c r="DJ284" s="227"/>
      <c r="DK284" s="227"/>
      <c r="DL284" s="227"/>
      <c r="DM284" s="227"/>
      <c r="DN284" s="227"/>
      <c r="DO284" s="227"/>
      <c r="DP284" s="227"/>
      <c r="DQ284" s="227"/>
      <c r="DR284" s="227"/>
      <c r="DS284" s="227"/>
      <c r="DT284" s="227"/>
      <c r="DU284" s="227"/>
      <c r="DV284" s="227"/>
      <c r="DW284" s="227"/>
      <c r="DX284" s="227"/>
      <c r="DY284" s="227"/>
      <c r="DZ284" s="227"/>
      <c r="EA284" s="227"/>
      <c r="EB284" s="227"/>
      <c r="EC284" s="227"/>
      <c r="ED284" s="227"/>
      <c r="EE284" s="227"/>
      <c r="EF284" s="227"/>
      <c r="EG284" s="227"/>
      <c r="EH284" s="227"/>
      <c r="EI284" s="227"/>
      <c r="EJ284" s="227"/>
      <c r="EK284" s="227"/>
      <c r="EL284" s="227"/>
      <c r="EM284" s="227"/>
      <c r="EN284" s="227"/>
      <c r="EO284" s="227"/>
      <c r="EP284" s="227"/>
      <c r="EQ284" s="227"/>
      <c r="ER284" s="227"/>
      <c r="ES284" s="227"/>
      <c r="ET284" s="227"/>
      <c r="EU284" s="227"/>
      <c r="EV284" s="227"/>
      <c r="EW284" s="227"/>
      <c r="EX284" s="227"/>
      <c r="EY284" s="227"/>
      <c r="EZ284" s="227"/>
      <c r="FA284" s="227"/>
      <c r="FB284" s="227"/>
      <c r="FC284" s="227"/>
      <c r="FD284" s="227"/>
      <c r="FE284" s="227"/>
      <c r="FF284" s="227"/>
      <c r="FG284" s="227"/>
      <c r="FH284" s="227"/>
      <c r="FI284" s="227"/>
      <c r="FJ284" s="227"/>
      <c r="FK284" s="227"/>
      <c r="FL284" s="227"/>
      <c r="FM284" s="227"/>
      <c r="FN284" s="227"/>
      <c r="FO284" s="227"/>
    </row>
    <row r="285" spans="3:171" ht="20.100000000000001" customHeight="1" x14ac:dyDescent="0.15">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7"/>
      <c r="BK285" s="227"/>
      <c r="BL285" s="227"/>
      <c r="BM285" s="227"/>
      <c r="BN285" s="227"/>
      <c r="BO285" s="227"/>
      <c r="BP285" s="227"/>
      <c r="BQ285" s="227"/>
      <c r="BR285" s="227"/>
      <c r="BS285" s="227"/>
      <c r="BT285" s="227"/>
      <c r="BU285" s="227"/>
      <c r="BV285" s="227"/>
      <c r="BW285" s="227"/>
      <c r="BX285" s="227"/>
      <c r="BY285" s="227"/>
      <c r="BZ285" s="227"/>
      <c r="CA285" s="227"/>
      <c r="CB285" s="227"/>
      <c r="CC285" s="227"/>
      <c r="CD285" s="227"/>
      <c r="CE285" s="227"/>
      <c r="CF285" s="227"/>
      <c r="CG285" s="227"/>
      <c r="CH285" s="227"/>
      <c r="CI285" s="227"/>
      <c r="CJ285" s="227"/>
      <c r="CK285" s="227"/>
      <c r="CL285" s="227"/>
      <c r="CM285" s="227"/>
      <c r="CN285" s="227"/>
      <c r="CO285" s="227"/>
      <c r="CP285" s="227"/>
      <c r="CQ285" s="227"/>
      <c r="CR285" s="227"/>
      <c r="CS285" s="227"/>
      <c r="CT285" s="227"/>
      <c r="CU285" s="227"/>
      <c r="CV285" s="227"/>
      <c r="CW285" s="227"/>
      <c r="CX285" s="227"/>
      <c r="CY285" s="227"/>
      <c r="CZ285" s="227"/>
      <c r="DA285" s="227"/>
      <c r="DB285" s="227"/>
      <c r="DC285" s="227"/>
      <c r="DD285" s="227"/>
      <c r="DE285" s="227"/>
      <c r="DF285" s="227"/>
      <c r="DG285" s="227"/>
      <c r="DH285" s="227"/>
      <c r="DI285" s="227"/>
      <c r="DJ285" s="227"/>
      <c r="DK285" s="227"/>
      <c r="DL285" s="227"/>
      <c r="DM285" s="227"/>
      <c r="DN285" s="227"/>
      <c r="DO285" s="227"/>
      <c r="DP285" s="227"/>
      <c r="DQ285" s="227"/>
      <c r="DR285" s="227"/>
      <c r="DS285" s="227"/>
      <c r="DT285" s="227"/>
      <c r="DU285" s="227"/>
      <c r="DV285" s="227"/>
      <c r="DW285" s="227"/>
      <c r="DX285" s="227"/>
      <c r="DY285" s="227"/>
      <c r="DZ285" s="227"/>
      <c r="EA285" s="227"/>
      <c r="EB285" s="227"/>
      <c r="EC285" s="227"/>
      <c r="ED285" s="227"/>
      <c r="EE285" s="227"/>
      <c r="EF285" s="227"/>
      <c r="EG285" s="227"/>
      <c r="EH285" s="227"/>
      <c r="EI285" s="227"/>
      <c r="EJ285" s="227"/>
      <c r="EK285" s="227"/>
      <c r="EL285" s="227"/>
      <c r="EM285" s="227"/>
      <c r="EN285" s="227"/>
      <c r="EO285" s="227"/>
      <c r="EP285" s="227"/>
      <c r="EQ285" s="227"/>
      <c r="ER285" s="227"/>
      <c r="ES285" s="227"/>
      <c r="ET285" s="227"/>
      <c r="EU285" s="227"/>
      <c r="EV285" s="227"/>
      <c r="EW285" s="227"/>
      <c r="EX285" s="227"/>
      <c r="EY285" s="227"/>
      <c r="EZ285" s="227"/>
      <c r="FA285" s="227"/>
      <c r="FB285" s="227"/>
      <c r="FC285" s="227"/>
      <c r="FD285" s="227"/>
      <c r="FE285" s="227"/>
      <c r="FF285" s="227"/>
      <c r="FG285" s="227"/>
      <c r="FH285" s="227"/>
      <c r="FI285" s="227"/>
      <c r="FJ285" s="227"/>
      <c r="FK285" s="227"/>
      <c r="FL285" s="227"/>
      <c r="FM285" s="227"/>
      <c r="FN285" s="227"/>
      <c r="FO285" s="227"/>
    </row>
    <row r="286" spans="3:171" ht="20.100000000000001" customHeight="1" x14ac:dyDescent="0.15">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7"/>
      <c r="BK286" s="227"/>
      <c r="BL286" s="227"/>
      <c r="BM286" s="227"/>
      <c r="BN286" s="227"/>
      <c r="BO286" s="227"/>
      <c r="BP286" s="227"/>
      <c r="BQ286" s="227"/>
      <c r="BR286" s="227"/>
      <c r="BS286" s="227"/>
      <c r="BT286" s="227"/>
      <c r="BU286" s="227"/>
      <c r="BV286" s="227"/>
      <c r="BW286" s="227"/>
      <c r="BX286" s="227"/>
      <c r="BY286" s="227"/>
      <c r="BZ286" s="227"/>
      <c r="CA286" s="227"/>
      <c r="CB286" s="227"/>
      <c r="CC286" s="227"/>
      <c r="CD286" s="227"/>
      <c r="CE286" s="227"/>
      <c r="CF286" s="227"/>
      <c r="CG286" s="227"/>
      <c r="CH286" s="227"/>
      <c r="CI286" s="227"/>
      <c r="CJ286" s="227"/>
      <c r="CK286" s="227"/>
      <c r="CL286" s="227"/>
      <c r="CM286" s="227"/>
      <c r="CN286" s="227"/>
      <c r="CO286" s="227"/>
      <c r="CP286" s="227"/>
      <c r="CQ286" s="227"/>
      <c r="CR286" s="227"/>
      <c r="CS286" s="227"/>
      <c r="CT286" s="227"/>
      <c r="CU286" s="227"/>
      <c r="CV286" s="227"/>
      <c r="CW286" s="227"/>
      <c r="CX286" s="227"/>
      <c r="CY286" s="227"/>
      <c r="CZ286" s="227"/>
      <c r="DA286" s="227"/>
      <c r="DB286" s="227"/>
      <c r="DC286" s="227"/>
      <c r="DD286" s="227"/>
      <c r="DE286" s="227"/>
      <c r="DF286" s="227"/>
      <c r="DG286" s="227"/>
      <c r="DH286" s="227"/>
      <c r="DI286" s="227"/>
      <c r="DJ286" s="227"/>
      <c r="DK286" s="227"/>
      <c r="DL286" s="227"/>
      <c r="DM286" s="227"/>
      <c r="DN286" s="227"/>
      <c r="DO286" s="227"/>
      <c r="DP286" s="227"/>
      <c r="DQ286" s="227"/>
      <c r="DR286" s="227"/>
      <c r="DS286" s="227"/>
      <c r="DT286" s="227"/>
      <c r="DU286" s="227"/>
      <c r="DV286" s="227"/>
      <c r="DW286" s="227"/>
      <c r="DX286" s="227"/>
      <c r="DY286" s="227"/>
      <c r="DZ286" s="227"/>
      <c r="EA286" s="227"/>
      <c r="EB286" s="227"/>
      <c r="EC286" s="227"/>
      <c r="ED286" s="227"/>
      <c r="EE286" s="227"/>
      <c r="EF286" s="227"/>
      <c r="EG286" s="227"/>
      <c r="EH286" s="227"/>
      <c r="EI286" s="227"/>
      <c r="EJ286" s="227"/>
      <c r="EK286" s="227"/>
      <c r="EL286" s="227"/>
      <c r="EM286" s="227"/>
      <c r="EN286" s="227"/>
      <c r="EO286" s="227"/>
      <c r="EP286" s="227"/>
      <c r="EQ286" s="227"/>
      <c r="ER286" s="227"/>
      <c r="ES286" s="227"/>
      <c r="ET286" s="227"/>
      <c r="EU286" s="227"/>
      <c r="EV286" s="227"/>
      <c r="EW286" s="227"/>
      <c r="EX286" s="227"/>
      <c r="EY286" s="227"/>
      <c r="EZ286" s="227"/>
      <c r="FA286" s="227"/>
      <c r="FB286" s="227"/>
      <c r="FC286" s="227"/>
      <c r="FD286" s="227"/>
      <c r="FE286" s="227"/>
      <c r="FF286" s="227"/>
      <c r="FG286" s="227"/>
      <c r="FH286" s="227"/>
      <c r="FI286" s="227"/>
      <c r="FJ286" s="227"/>
      <c r="FK286" s="227"/>
      <c r="FL286" s="227"/>
      <c r="FM286" s="227"/>
      <c r="FN286" s="227"/>
      <c r="FO286" s="227"/>
    </row>
    <row r="287" spans="3:171" ht="20.100000000000001" customHeight="1" x14ac:dyDescent="0.15">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7"/>
      <c r="BK287" s="227"/>
      <c r="BL287" s="227"/>
      <c r="BM287" s="227"/>
      <c r="BN287" s="227"/>
      <c r="BO287" s="227"/>
      <c r="BP287" s="227"/>
      <c r="BQ287" s="227"/>
      <c r="BR287" s="227"/>
      <c r="BS287" s="227"/>
      <c r="BT287" s="227"/>
      <c r="BU287" s="227"/>
      <c r="BV287" s="227"/>
      <c r="BW287" s="227"/>
      <c r="BX287" s="227"/>
      <c r="BY287" s="227"/>
      <c r="BZ287" s="227"/>
      <c r="CA287" s="227"/>
      <c r="CB287" s="227"/>
      <c r="CC287" s="227"/>
      <c r="CD287" s="227"/>
      <c r="CE287" s="227"/>
      <c r="CF287" s="227"/>
      <c r="CG287" s="227"/>
      <c r="CH287" s="227"/>
      <c r="CI287" s="227"/>
      <c r="CJ287" s="227"/>
      <c r="CK287" s="227"/>
      <c r="CL287" s="227"/>
      <c r="CM287" s="227"/>
      <c r="CN287" s="227"/>
      <c r="CO287" s="227"/>
      <c r="CP287" s="227"/>
      <c r="CQ287" s="227"/>
      <c r="CR287" s="227"/>
      <c r="CS287" s="227"/>
      <c r="CT287" s="227"/>
      <c r="CU287" s="227"/>
      <c r="CV287" s="227"/>
      <c r="CW287" s="227"/>
      <c r="CX287" s="227"/>
      <c r="CY287" s="227"/>
      <c r="CZ287" s="227"/>
      <c r="DA287" s="227"/>
      <c r="DB287" s="227"/>
      <c r="DC287" s="227"/>
      <c r="DD287" s="227"/>
      <c r="DE287" s="227"/>
      <c r="DF287" s="227"/>
      <c r="DG287" s="227"/>
      <c r="DH287" s="227"/>
      <c r="DI287" s="227"/>
      <c r="DJ287" s="227"/>
      <c r="DK287" s="227"/>
      <c r="DL287" s="227"/>
      <c r="DM287" s="227"/>
      <c r="DN287" s="227"/>
      <c r="DO287" s="227"/>
      <c r="DP287" s="227"/>
      <c r="DQ287" s="227"/>
      <c r="DR287" s="227"/>
      <c r="DS287" s="227"/>
      <c r="DT287" s="227"/>
      <c r="DU287" s="227"/>
      <c r="DV287" s="227"/>
      <c r="DW287" s="227"/>
      <c r="DX287" s="227"/>
      <c r="DY287" s="227"/>
      <c r="DZ287" s="227"/>
      <c r="EA287" s="227"/>
      <c r="EB287" s="227"/>
      <c r="EC287" s="227"/>
      <c r="ED287" s="227"/>
      <c r="EE287" s="227"/>
      <c r="EF287" s="227"/>
      <c r="EG287" s="227"/>
      <c r="EH287" s="227"/>
      <c r="EI287" s="227"/>
      <c r="EJ287" s="227"/>
      <c r="EK287" s="227"/>
      <c r="EL287" s="227"/>
      <c r="EM287" s="227"/>
      <c r="EN287" s="227"/>
      <c r="EO287" s="227"/>
      <c r="EP287" s="227"/>
      <c r="EQ287" s="227"/>
      <c r="ER287" s="227"/>
      <c r="ES287" s="227"/>
      <c r="ET287" s="227"/>
      <c r="EU287" s="227"/>
      <c r="EV287" s="227"/>
      <c r="EW287" s="227"/>
      <c r="EX287" s="227"/>
      <c r="EY287" s="227"/>
      <c r="EZ287" s="227"/>
      <c r="FA287" s="227"/>
      <c r="FB287" s="227"/>
      <c r="FC287" s="227"/>
      <c r="FD287" s="227"/>
      <c r="FE287" s="227"/>
      <c r="FF287" s="227"/>
      <c r="FG287" s="227"/>
      <c r="FH287" s="227"/>
      <c r="FI287" s="227"/>
      <c r="FJ287" s="227"/>
      <c r="FK287" s="227"/>
      <c r="FL287" s="227"/>
      <c r="FM287" s="227"/>
      <c r="FN287" s="227"/>
      <c r="FO287" s="227"/>
    </row>
    <row r="288" spans="3:171" ht="20.100000000000001" customHeight="1" x14ac:dyDescent="0.15">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7"/>
      <c r="BK288" s="227"/>
      <c r="BL288" s="227"/>
      <c r="BM288" s="227"/>
      <c r="BN288" s="227"/>
      <c r="BO288" s="227"/>
      <c r="BP288" s="227"/>
      <c r="BQ288" s="227"/>
      <c r="BR288" s="227"/>
      <c r="BS288" s="227"/>
      <c r="BT288" s="227"/>
      <c r="BU288" s="227"/>
      <c r="BV288" s="227"/>
      <c r="BW288" s="227"/>
      <c r="BX288" s="227"/>
      <c r="BY288" s="227"/>
      <c r="BZ288" s="227"/>
      <c r="CA288" s="227"/>
      <c r="CB288" s="227"/>
      <c r="CC288" s="227"/>
      <c r="CD288" s="227"/>
      <c r="CE288" s="227"/>
      <c r="CF288" s="227"/>
      <c r="CG288" s="227"/>
      <c r="CH288" s="227"/>
      <c r="CI288" s="227"/>
      <c r="CJ288" s="227"/>
      <c r="CK288" s="227"/>
      <c r="CL288" s="227"/>
      <c r="CM288" s="227"/>
      <c r="CN288" s="227"/>
      <c r="CO288" s="227"/>
      <c r="CP288" s="227"/>
      <c r="CQ288" s="227"/>
      <c r="CR288" s="227"/>
      <c r="CS288" s="227"/>
      <c r="CT288" s="227"/>
      <c r="CU288" s="227"/>
      <c r="CV288" s="227"/>
      <c r="CW288" s="227"/>
      <c r="CX288" s="227"/>
      <c r="CY288" s="227"/>
      <c r="CZ288" s="227"/>
      <c r="DA288" s="227"/>
      <c r="DB288" s="227"/>
      <c r="DC288" s="227"/>
      <c r="DD288" s="227"/>
      <c r="DE288" s="227"/>
      <c r="DF288" s="227"/>
      <c r="DG288" s="227"/>
      <c r="DH288" s="227"/>
      <c r="DI288" s="227"/>
      <c r="DJ288" s="227"/>
      <c r="DK288" s="227"/>
      <c r="DL288" s="227"/>
      <c r="DM288" s="227"/>
      <c r="DN288" s="227"/>
      <c r="DO288" s="227"/>
      <c r="DP288" s="227"/>
      <c r="DQ288" s="227"/>
      <c r="DR288" s="227"/>
      <c r="DS288" s="227"/>
      <c r="DT288" s="227"/>
      <c r="DU288" s="227"/>
      <c r="DV288" s="227"/>
      <c r="DW288" s="227"/>
      <c r="DX288" s="227"/>
      <c r="DY288" s="227"/>
      <c r="DZ288" s="227"/>
      <c r="EA288" s="227"/>
      <c r="EB288" s="227"/>
      <c r="EC288" s="227"/>
      <c r="ED288" s="227"/>
      <c r="EE288" s="227"/>
      <c r="EF288" s="227"/>
      <c r="EG288" s="227"/>
      <c r="EH288" s="227"/>
      <c r="EI288" s="227"/>
      <c r="EJ288" s="227"/>
      <c r="EK288" s="227"/>
      <c r="EL288" s="227"/>
      <c r="EM288" s="227"/>
      <c r="EN288" s="227"/>
      <c r="EO288" s="227"/>
      <c r="EP288" s="227"/>
      <c r="EQ288" s="227"/>
      <c r="ER288" s="227"/>
      <c r="ES288" s="227"/>
      <c r="ET288" s="227"/>
      <c r="EU288" s="227"/>
      <c r="EV288" s="227"/>
      <c r="EW288" s="227"/>
      <c r="EX288" s="227"/>
      <c r="EY288" s="227"/>
      <c r="EZ288" s="227"/>
      <c r="FA288" s="227"/>
      <c r="FB288" s="227"/>
      <c r="FC288" s="227"/>
      <c r="FD288" s="227"/>
      <c r="FE288" s="227"/>
      <c r="FF288" s="227"/>
      <c r="FG288" s="227"/>
      <c r="FH288" s="227"/>
      <c r="FI288" s="227"/>
      <c r="FJ288" s="227"/>
      <c r="FK288" s="227"/>
      <c r="FL288" s="227"/>
      <c r="FM288" s="227"/>
      <c r="FN288" s="227"/>
      <c r="FO288" s="227"/>
    </row>
    <row r="289" spans="3:171" ht="20.100000000000001" customHeight="1" x14ac:dyDescent="0.15">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7"/>
      <c r="BK289" s="227"/>
      <c r="BL289" s="227"/>
      <c r="BM289" s="227"/>
      <c r="BN289" s="227"/>
      <c r="BO289" s="227"/>
      <c r="BP289" s="227"/>
      <c r="BQ289" s="227"/>
      <c r="BR289" s="227"/>
      <c r="BS289" s="227"/>
      <c r="BT289" s="227"/>
      <c r="BU289" s="227"/>
      <c r="BV289" s="227"/>
      <c r="BW289" s="227"/>
      <c r="BX289" s="227"/>
      <c r="BY289" s="227"/>
      <c r="BZ289" s="227"/>
      <c r="CA289" s="227"/>
      <c r="CB289" s="227"/>
      <c r="CC289" s="227"/>
      <c r="CD289" s="227"/>
      <c r="CE289" s="227"/>
      <c r="CF289" s="227"/>
      <c r="CG289" s="227"/>
      <c r="CH289" s="227"/>
      <c r="CI289" s="227"/>
      <c r="CJ289" s="227"/>
      <c r="CK289" s="227"/>
      <c r="CL289" s="227"/>
      <c r="CM289" s="227"/>
      <c r="CN289" s="227"/>
      <c r="CO289" s="227"/>
      <c r="CP289" s="227"/>
      <c r="CQ289" s="227"/>
      <c r="CR289" s="227"/>
      <c r="CS289" s="227"/>
      <c r="CT289" s="227"/>
      <c r="CU289" s="227"/>
      <c r="CV289" s="227"/>
      <c r="CW289" s="227"/>
      <c r="CX289" s="227"/>
      <c r="CY289" s="227"/>
      <c r="CZ289" s="227"/>
      <c r="DA289" s="227"/>
      <c r="DB289" s="227"/>
      <c r="DC289" s="227"/>
      <c r="DD289" s="227"/>
      <c r="DE289" s="227"/>
      <c r="DF289" s="227"/>
      <c r="DG289" s="227"/>
      <c r="DH289" s="227"/>
      <c r="DI289" s="227"/>
      <c r="DJ289" s="227"/>
      <c r="DK289" s="227"/>
      <c r="DL289" s="227"/>
      <c r="DM289" s="227"/>
      <c r="DN289" s="227"/>
      <c r="DO289" s="227"/>
      <c r="DP289" s="227"/>
      <c r="DQ289" s="227"/>
      <c r="DR289" s="227"/>
      <c r="DS289" s="227"/>
      <c r="DT289" s="227"/>
      <c r="DU289" s="227"/>
      <c r="DV289" s="227"/>
      <c r="DW289" s="227"/>
      <c r="DX289" s="227"/>
      <c r="DY289" s="227"/>
      <c r="DZ289" s="227"/>
      <c r="EA289" s="227"/>
      <c r="EB289" s="227"/>
      <c r="EC289" s="227"/>
      <c r="ED289" s="227"/>
      <c r="EE289" s="227"/>
      <c r="EF289" s="227"/>
      <c r="EG289" s="227"/>
      <c r="EH289" s="227"/>
      <c r="EI289" s="227"/>
      <c r="EJ289" s="227"/>
      <c r="EK289" s="227"/>
      <c r="EL289" s="227"/>
      <c r="EM289" s="227"/>
      <c r="EN289" s="227"/>
      <c r="EO289" s="227"/>
      <c r="EP289" s="227"/>
      <c r="EQ289" s="227"/>
      <c r="ER289" s="227"/>
      <c r="ES289" s="227"/>
      <c r="ET289" s="227"/>
      <c r="EU289" s="227"/>
      <c r="EV289" s="227"/>
      <c r="EW289" s="227"/>
      <c r="EX289" s="227"/>
      <c r="EY289" s="227"/>
      <c r="EZ289" s="227"/>
      <c r="FA289" s="227"/>
      <c r="FB289" s="227"/>
      <c r="FC289" s="227"/>
      <c r="FD289" s="227"/>
      <c r="FE289" s="227"/>
      <c r="FF289" s="227"/>
      <c r="FG289" s="227"/>
      <c r="FH289" s="227"/>
      <c r="FI289" s="227"/>
      <c r="FJ289" s="227"/>
      <c r="FK289" s="227"/>
      <c r="FL289" s="227"/>
      <c r="FM289" s="227"/>
      <c r="FN289" s="227"/>
      <c r="FO289" s="227"/>
    </row>
    <row r="290" spans="3:171" ht="20.100000000000001" customHeight="1" x14ac:dyDescent="0.15">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7"/>
      <c r="BK290" s="227"/>
      <c r="BL290" s="227"/>
      <c r="BM290" s="227"/>
      <c r="BN290" s="227"/>
      <c r="BO290" s="227"/>
      <c r="BP290" s="227"/>
      <c r="BQ290" s="227"/>
      <c r="BR290" s="227"/>
      <c r="BS290" s="227"/>
      <c r="BT290" s="227"/>
      <c r="BU290" s="227"/>
      <c r="BV290" s="227"/>
      <c r="BW290" s="227"/>
      <c r="BX290" s="227"/>
      <c r="BY290" s="227"/>
      <c r="BZ290" s="227"/>
      <c r="CA290" s="227"/>
      <c r="CB290" s="227"/>
      <c r="CC290" s="227"/>
      <c r="CD290" s="227"/>
      <c r="CE290" s="227"/>
      <c r="CF290" s="227"/>
      <c r="CG290" s="227"/>
      <c r="CH290" s="227"/>
      <c r="CI290" s="227"/>
      <c r="CJ290" s="227"/>
      <c r="CK290" s="227"/>
      <c r="CL290" s="227"/>
      <c r="CM290" s="227"/>
      <c r="CN290" s="227"/>
      <c r="CO290" s="227"/>
      <c r="CP290" s="227"/>
      <c r="CQ290" s="227"/>
      <c r="CR290" s="227"/>
      <c r="CS290" s="227"/>
      <c r="CT290" s="227"/>
      <c r="CU290" s="227"/>
      <c r="CV290" s="227"/>
      <c r="CW290" s="227"/>
      <c r="CX290" s="227"/>
      <c r="CY290" s="227"/>
      <c r="CZ290" s="227"/>
      <c r="DA290" s="227"/>
      <c r="DB290" s="227"/>
      <c r="DC290" s="227"/>
      <c r="DD290" s="227"/>
      <c r="DE290" s="227"/>
      <c r="DF290" s="227"/>
      <c r="DG290" s="227"/>
      <c r="DH290" s="227"/>
      <c r="DI290" s="227"/>
      <c r="DJ290" s="227"/>
      <c r="DK290" s="227"/>
      <c r="DL290" s="227"/>
      <c r="DM290" s="227"/>
      <c r="DN290" s="227"/>
      <c r="DO290" s="227"/>
      <c r="DP290" s="227"/>
      <c r="DQ290" s="227"/>
      <c r="DR290" s="227"/>
      <c r="DS290" s="227"/>
      <c r="DT290" s="227"/>
      <c r="DU290" s="227"/>
      <c r="DV290" s="227"/>
      <c r="DW290" s="227"/>
      <c r="DX290" s="227"/>
      <c r="DY290" s="227"/>
      <c r="DZ290" s="227"/>
      <c r="EA290" s="227"/>
      <c r="EB290" s="227"/>
      <c r="EC290" s="227"/>
      <c r="ED290" s="227"/>
      <c r="EE290" s="227"/>
      <c r="EF290" s="227"/>
      <c r="EG290" s="227"/>
      <c r="EH290" s="227"/>
      <c r="EI290" s="227"/>
      <c r="EJ290" s="227"/>
      <c r="EK290" s="227"/>
      <c r="EL290" s="227"/>
      <c r="EM290" s="227"/>
      <c r="EN290" s="227"/>
      <c r="EO290" s="227"/>
      <c r="EP290" s="227"/>
      <c r="EQ290" s="227"/>
      <c r="ER290" s="227"/>
      <c r="ES290" s="227"/>
      <c r="ET290" s="227"/>
      <c r="EU290" s="227"/>
      <c r="EV290" s="227"/>
      <c r="EW290" s="227"/>
      <c r="EX290" s="227"/>
      <c r="EY290" s="227"/>
      <c r="EZ290" s="227"/>
      <c r="FA290" s="227"/>
      <c r="FB290" s="227"/>
      <c r="FC290" s="227"/>
      <c r="FD290" s="227"/>
      <c r="FE290" s="227"/>
      <c r="FF290" s="227"/>
      <c r="FG290" s="227"/>
      <c r="FH290" s="227"/>
      <c r="FI290" s="227"/>
      <c r="FJ290" s="227"/>
      <c r="FK290" s="227"/>
      <c r="FL290" s="227"/>
      <c r="FM290" s="227"/>
      <c r="FN290" s="227"/>
      <c r="FO290" s="227"/>
    </row>
    <row r="291" spans="3:171" ht="20.100000000000001" customHeight="1" x14ac:dyDescent="0.15">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7"/>
      <c r="BK291" s="227"/>
      <c r="BL291" s="227"/>
      <c r="BM291" s="227"/>
      <c r="BN291" s="227"/>
      <c r="BO291" s="227"/>
      <c r="BP291" s="227"/>
      <c r="BQ291" s="227"/>
      <c r="BR291" s="227"/>
      <c r="BS291" s="227"/>
      <c r="BT291" s="227"/>
      <c r="BU291" s="227"/>
      <c r="BV291" s="227"/>
      <c r="BW291" s="227"/>
      <c r="BX291" s="227"/>
      <c r="BY291" s="227"/>
      <c r="BZ291" s="227"/>
      <c r="CA291" s="227"/>
      <c r="CB291" s="227"/>
      <c r="CC291" s="227"/>
      <c r="CD291" s="227"/>
      <c r="CE291" s="227"/>
      <c r="CF291" s="227"/>
      <c r="CG291" s="227"/>
      <c r="CH291" s="227"/>
      <c r="CI291" s="227"/>
      <c r="CJ291" s="227"/>
      <c r="CK291" s="227"/>
      <c r="CL291" s="227"/>
      <c r="CM291" s="227"/>
      <c r="CN291" s="227"/>
      <c r="CO291" s="227"/>
      <c r="CP291" s="227"/>
      <c r="CQ291" s="227"/>
      <c r="CR291" s="227"/>
      <c r="CS291" s="227"/>
      <c r="CT291" s="227"/>
      <c r="CU291" s="227"/>
      <c r="CV291" s="227"/>
      <c r="CW291" s="227"/>
      <c r="CX291" s="227"/>
      <c r="CY291" s="227"/>
      <c r="CZ291" s="227"/>
      <c r="DA291" s="227"/>
      <c r="DB291" s="227"/>
      <c r="DC291" s="227"/>
      <c r="DD291" s="227"/>
      <c r="DE291" s="227"/>
      <c r="DF291" s="227"/>
      <c r="DG291" s="227"/>
      <c r="DH291" s="227"/>
      <c r="DI291" s="227"/>
      <c r="DJ291" s="227"/>
      <c r="DK291" s="227"/>
      <c r="DL291" s="227"/>
      <c r="DM291" s="227"/>
      <c r="DN291" s="227"/>
      <c r="DO291" s="227"/>
      <c r="DP291" s="227"/>
      <c r="DQ291" s="227"/>
      <c r="DR291" s="227"/>
      <c r="DS291" s="227"/>
      <c r="DT291" s="227"/>
      <c r="DU291" s="227"/>
      <c r="DV291" s="227"/>
      <c r="DW291" s="227"/>
      <c r="DX291" s="227"/>
      <c r="DY291" s="227"/>
      <c r="DZ291" s="227"/>
      <c r="EA291" s="227"/>
      <c r="EB291" s="227"/>
      <c r="EC291" s="227"/>
      <c r="ED291" s="227"/>
      <c r="EE291" s="227"/>
      <c r="EF291" s="227"/>
      <c r="EG291" s="227"/>
      <c r="EH291" s="227"/>
      <c r="EI291" s="227"/>
      <c r="EJ291" s="227"/>
      <c r="EK291" s="227"/>
      <c r="EL291" s="227"/>
      <c r="EM291" s="227"/>
      <c r="EN291" s="227"/>
      <c r="EO291" s="227"/>
      <c r="EP291" s="227"/>
      <c r="EQ291" s="227"/>
      <c r="ER291" s="227"/>
      <c r="ES291" s="227"/>
      <c r="ET291" s="227"/>
      <c r="EU291" s="227"/>
      <c r="EV291" s="227"/>
      <c r="EW291" s="227"/>
      <c r="EX291" s="227"/>
      <c r="EY291" s="227"/>
      <c r="EZ291" s="227"/>
      <c r="FA291" s="227"/>
      <c r="FB291" s="227"/>
      <c r="FC291" s="227"/>
      <c r="FD291" s="227"/>
      <c r="FE291" s="227"/>
      <c r="FF291" s="227"/>
      <c r="FG291" s="227"/>
      <c r="FH291" s="227"/>
      <c r="FI291" s="227"/>
      <c r="FJ291" s="227"/>
      <c r="FK291" s="227"/>
      <c r="FL291" s="227"/>
      <c r="FM291" s="227"/>
      <c r="FN291" s="227"/>
      <c r="FO291" s="227"/>
    </row>
    <row r="292" spans="3:171" ht="20.100000000000001" customHeight="1" x14ac:dyDescent="0.15">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row>
  </sheetData>
  <mergeCells count="1">
    <mergeCell ref="BG3:BG4"/>
  </mergeCells>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R251"/>
  <sheetViews>
    <sheetView workbookViewId="0"/>
  </sheetViews>
  <sheetFormatPr defaultColWidth="14.42578125" defaultRowHeight="14.25" x14ac:dyDescent="0.15"/>
  <cols>
    <col min="1" max="1" width="10.28515625" style="189" customWidth="1"/>
    <col min="2" max="2" width="35" style="190" customWidth="1"/>
    <col min="3" max="16384" width="14.42578125" style="190"/>
  </cols>
  <sheetData>
    <row r="1" spans="1:132" ht="20.100000000000001" customHeight="1" x14ac:dyDescent="0.15">
      <c r="A1" s="262" t="s">
        <v>441</v>
      </c>
      <c r="B1" s="188"/>
    </row>
    <row r="2" spans="1:132" ht="20.100000000000001" customHeight="1" x14ac:dyDescent="0.15"/>
    <row r="3" spans="1:132" s="189" customFormat="1" ht="20.100000000000001" customHeight="1" x14ac:dyDescent="0.15">
      <c r="A3" s="191"/>
      <c r="B3" s="192"/>
      <c r="C3" s="191" t="s">
        <v>55</v>
      </c>
      <c r="D3" s="229" t="s">
        <v>60</v>
      </c>
      <c r="E3" s="229" t="s">
        <v>35</v>
      </c>
      <c r="F3" s="229" t="s">
        <v>38</v>
      </c>
      <c r="G3" s="229" t="s">
        <v>39</v>
      </c>
      <c r="H3" s="229" t="s">
        <v>40</v>
      </c>
      <c r="I3" s="229" t="s">
        <v>41</v>
      </c>
      <c r="J3" s="229" t="s">
        <v>42</v>
      </c>
      <c r="K3" s="229" t="s">
        <v>43</v>
      </c>
      <c r="L3" s="229" t="s">
        <v>44</v>
      </c>
      <c r="M3" s="229" t="s">
        <v>45</v>
      </c>
      <c r="N3" s="229" t="s">
        <v>46</v>
      </c>
      <c r="O3" s="229" t="s">
        <v>47</v>
      </c>
      <c r="P3" s="229" t="s">
        <v>48</v>
      </c>
      <c r="Q3" s="229" t="s">
        <v>49</v>
      </c>
      <c r="R3" s="229" t="s">
        <v>50</v>
      </c>
      <c r="S3" s="229" t="s">
        <v>51</v>
      </c>
      <c r="T3" s="229" t="s">
        <v>52</v>
      </c>
      <c r="U3" s="229" t="s">
        <v>105</v>
      </c>
      <c r="V3" s="229" t="s">
        <v>117</v>
      </c>
      <c r="W3" s="229" t="s">
        <v>118</v>
      </c>
      <c r="X3" s="229" t="s">
        <v>120</v>
      </c>
      <c r="Y3" s="229" t="s">
        <v>121</v>
      </c>
      <c r="Z3" s="229" t="s">
        <v>122</v>
      </c>
      <c r="AA3" s="229" t="s">
        <v>369</v>
      </c>
      <c r="AB3" s="229" t="s">
        <v>123</v>
      </c>
      <c r="AC3" s="229" t="s">
        <v>372</v>
      </c>
      <c r="AD3" s="229" t="s">
        <v>119</v>
      </c>
      <c r="AE3" s="229" t="s">
        <v>375</v>
      </c>
      <c r="AF3" s="229" t="s">
        <v>376</v>
      </c>
      <c r="AG3" s="229" t="s">
        <v>378</v>
      </c>
      <c r="AH3" s="229" t="s">
        <v>380</v>
      </c>
      <c r="AI3" s="229" t="s">
        <v>382</v>
      </c>
      <c r="AJ3" s="229" t="s">
        <v>384</v>
      </c>
      <c r="AK3" s="229" t="s">
        <v>385</v>
      </c>
      <c r="AL3" s="229" t="s">
        <v>386</v>
      </c>
      <c r="AM3" s="192" t="s">
        <v>387</v>
      </c>
      <c r="AN3" s="656" t="s">
        <v>434</v>
      </c>
    </row>
    <row r="4" spans="1:132" s="239" customFormat="1" ht="50.1" customHeight="1" x14ac:dyDescent="0.15">
      <c r="A4" s="193"/>
      <c r="B4" s="194"/>
      <c r="C4" s="193" t="s">
        <v>655</v>
      </c>
      <c r="D4" s="235" t="s">
        <v>66</v>
      </c>
      <c r="E4" s="235" t="s">
        <v>67</v>
      </c>
      <c r="F4" s="235" t="s">
        <v>68</v>
      </c>
      <c r="G4" s="235" t="s">
        <v>69</v>
      </c>
      <c r="H4" s="235" t="s">
        <v>70</v>
      </c>
      <c r="I4" s="235" t="s">
        <v>71</v>
      </c>
      <c r="J4" s="235" t="s">
        <v>656</v>
      </c>
      <c r="K4" s="235" t="s">
        <v>72</v>
      </c>
      <c r="L4" s="235" t="s">
        <v>73</v>
      </c>
      <c r="M4" s="235" t="s">
        <v>74</v>
      </c>
      <c r="N4" s="235" t="s">
        <v>75</v>
      </c>
      <c r="O4" s="235" t="s">
        <v>361</v>
      </c>
      <c r="P4" s="235" t="s">
        <v>362</v>
      </c>
      <c r="Q4" s="235" t="s">
        <v>363</v>
      </c>
      <c r="R4" s="235" t="s">
        <v>78</v>
      </c>
      <c r="S4" s="235" t="s">
        <v>76</v>
      </c>
      <c r="T4" s="235" t="s">
        <v>657</v>
      </c>
      <c r="U4" s="235" t="s">
        <v>79</v>
      </c>
      <c r="V4" s="235" t="s">
        <v>1</v>
      </c>
      <c r="W4" s="235" t="s">
        <v>24</v>
      </c>
      <c r="X4" s="235" t="s">
        <v>80</v>
      </c>
      <c r="Y4" s="235" t="s">
        <v>367</v>
      </c>
      <c r="Z4" s="235" t="s">
        <v>368</v>
      </c>
      <c r="AA4" s="235" t="s">
        <v>5</v>
      </c>
      <c r="AB4" s="235" t="s">
        <v>6</v>
      </c>
      <c r="AC4" s="235" t="s">
        <v>81</v>
      </c>
      <c r="AD4" s="235" t="s">
        <v>419</v>
      </c>
      <c r="AE4" s="235" t="s">
        <v>82</v>
      </c>
      <c r="AF4" s="235" t="s">
        <v>7</v>
      </c>
      <c r="AG4" s="235" t="s">
        <v>83</v>
      </c>
      <c r="AH4" s="235" t="s">
        <v>381</v>
      </c>
      <c r="AI4" s="235" t="s">
        <v>658</v>
      </c>
      <c r="AJ4" s="235" t="s">
        <v>84</v>
      </c>
      <c r="AK4" s="235" t="s">
        <v>85</v>
      </c>
      <c r="AL4" s="235" t="s">
        <v>9</v>
      </c>
      <c r="AM4" s="194" t="s">
        <v>8</v>
      </c>
      <c r="AN4" s="657"/>
    </row>
    <row r="5" spans="1:132" ht="20.100000000000001" customHeight="1" x14ac:dyDescent="0.15">
      <c r="A5" s="195" t="s">
        <v>55</v>
      </c>
      <c r="B5" s="196" t="s">
        <v>655</v>
      </c>
      <c r="C5" s="364">
        <v>3.5699222751099595E-2</v>
      </c>
      <c r="D5" s="365">
        <v>0</v>
      </c>
      <c r="E5" s="365">
        <v>0.24338321169483623</v>
      </c>
      <c r="F5" s="365">
        <v>2.0593973553002386E-3</v>
      </c>
      <c r="G5" s="365">
        <v>6.1405173664995701E-3</v>
      </c>
      <c r="H5" s="365">
        <v>9.7233500043961954E-4</v>
      </c>
      <c r="I5" s="365">
        <v>0</v>
      </c>
      <c r="J5" s="365">
        <v>1.9470377211813455E-3</v>
      </c>
      <c r="K5" s="365">
        <v>0</v>
      </c>
      <c r="L5" s="365">
        <v>0</v>
      </c>
      <c r="M5" s="365">
        <v>8.8762648677436528E-5</v>
      </c>
      <c r="N5" s="365">
        <v>0</v>
      </c>
      <c r="O5" s="365">
        <v>0</v>
      </c>
      <c r="P5" s="365">
        <v>0</v>
      </c>
      <c r="Q5" s="365">
        <v>0</v>
      </c>
      <c r="R5" s="365">
        <v>0</v>
      </c>
      <c r="S5" s="365">
        <v>0</v>
      </c>
      <c r="T5" s="365">
        <v>0</v>
      </c>
      <c r="U5" s="365">
        <v>0</v>
      </c>
      <c r="V5" s="365">
        <v>9.7860500815504167E-3</v>
      </c>
      <c r="W5" s="365">
        <v>9.6113377053696461E-4</v>
      </c>
      <c r="X5" s="365">
        <v>0</v>
      </c>
      <c r="Y5" s="365">
        <v>0</v>
      </c>
      <c r="Z5" s="365">
        <v>0</v>
      </c>
      <c r="AA5" s="365">
        <v>1.4537169054651723E-4</v>
      </c>
      <c r="AB5" s="365">
        <v>0</v>
      </c>
      <c r="AC5" s="365">
        <v>1.8723564667135589E-6</v>
      </c>
      <c r="AD5" s="365">
        <v>0</v>
      </c>
      <c r="AE5" s="365">
        <v>0</v>
      </c>
      <c r="AF5" s="365">
        <v>1.9541200527612413E-5</v>
      </c>
      <c r="AG5" s="365">
        <v>1.7604360987648524E-3</v>
      </c>
      <c r="AH5" s="365">
        <v>2.8915579548289719E-3</v>
      </c>
      <c r="AI5" s="365">
        <v>2.3302043070127002E-3</v>
      </c>
      <c r="AJ5" s="365">
        <v>5.393087140902791E-6</v>
      </c>
      <c r="AK5" s="365">
        <v>2.2519686482297872E-2</v>
      </c>
      <c r="AL5" s="365">
        <v>0</v>
      </c>
      <c r="AM5" s="366">
        <v>0</v>
      </c>
      <c r="AN5" s="192" t="s">
        <v>55</v>
      </c>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row>
    <row r="6" spans="1:132" ht="20.100000000000001" customHeight="1" x14ac:dyDescent="0.15">
      <c r="A6" s="197" t="s">
        <v>60</v>
      </c>
      <c r="B6" s="198" t="s">
        <v>66</v>
      </c>
      <c r="C6" s="367">
        <v>0</v>
      </c>
      <c r="D6" s="368">
        <v>0</v>
      </c>
      <c r="E6" s="368">
        <v>2.0317746162650134E-4</v>
      </c>
      <c r="F6" s="368">
        <v>1.0838933448948623E-4</v>
      </c>
      <c r="G6" s="368">
        <v>2.2329154059998437E-5</v>
      </c>
      <c r="H6" s="368">
        <v>2.6997812246249012E-3</v>
      </c>
      <c r="I6" s="368">
        <v>0.58475482900601228</v>
      </c>
      <c r="J6" s="368">
        <v>9.9848088265710032E-5</v>
      </c>
      <c r="K6" s="368">
        <v>6.0385975047799835E-2</v>
      </c>
      <c r="L6" s="368">
        <v>3.818806713825899E-4</v>
      </c>
      <c r="M6" s="368">
        <v>6.0429611219598792E-2</v>
      </c>
      <c r="N6" s="368">
        <v>2.396740433011105E-4</v>
      </c>
      <c r="O6" s="368">
        <v>3.7685558551367128E-5</v>
      </c>
      <c r="P6" s="368">
        <v>2.115891615567884E-5</v>
      </c>
      <c r="Q6" s="368">
        <v>3.4859400418312805E-5</v>
      </c>
      <c r="R6" s="368">
        <v>2.39983832668115E-4</v>
      </c>
      <c r="S6" s="368">
        <v>5.4458815520762424E-5</v>
      </c>
      <c r="T6" s="368">
        <v>9.19164112156405E-6</v>
      </c>
      <c r="U6" s="368">
        <v>1.3699305719186151E-4</v>
      </c>
      <c r="V6" s="368">
        <v>4.5572292046435766E-4</v>
      </c>
      <c r="W6" s="368">
        <v>5.2563916160974604E-3</v>
      </c>
      <c r="X6" s="368">
        <v>0.34197154141994562</v>
      </c>
      <c r="Y6" s="368">
        <v>0</v>
      </c>
      <c r="Z6" s="368">
        <v>0</v>
      </c>
      <c r="AA6" s="368">
        <v>2.6778995626990014E-6</v>
      </c>
      <c r="AB6" s="368">
        <v>1.5670002287820333E-6</v>
      </c>
      <c r="AC6" s="368">
        <v>6.2411882223785296E-7</v>
      </c>
      <c r="AD6" s="368">
        <v>1.3006588559693738E-5</v>
      </c>
      <c r="AE6" s="368">
        <v>0</v>
      </c>
      <c r="AF6" s="368">
        <v>4.1874001130598029E-6</v>
      </c>
      <c r="AG6" s="368">
        <v>6.1791368858015168E-5</v>
      </c>
      <c r="AH6" s="368">
        <v>7.5441318240040265E-6</v>
      </c>
      <c r="AI6" s="368">
        <v>4.4174489232468252E-5</v>
      </c>
      <c r="AJ6" s="368">
        <v>3.5953914272685271E-6</v>
      </c>
      <c r="AK6" s="368">
        <v>2.9451186948281098E-5</v>
      </c>
      <c r="AL6" s="368">
        <v>0</v>
      </c>
      <c r="AM6" s="369">
        <v>2.2019785184762309E-4</v>
      </c>
      <c r="AN6" s="376" t="s">
        <v>60</v>
      </c>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row>
    <row r="7" spans="1:132" ht="20.100000000000001" customHeight="1" x14ac:dyDescent="0.15">
      <c r="A7" s="197" t="s">
        <v>35</v>
      </c>
      <c r="B7" s="198" t="s">
        <v>67</v>
      </c>
      <c r="C7" s="367">
        <v>2.0997770681448456E-2</v>
      </c>
      <c r="D7" s="368">
        <v>0</v>
      </c>
      <c r="E7" s="368">
        <v>0.18129422581347723</v>
      </c>
      <c r="F7" s="368">
        <v>3.4684587036635595E-3</v>
      </c>
      <c r="G7" s="368">
        <v>5.2473512040996327E-4</v>
      </c>
      <c r="H7" s="368">
        <v>7.4166403756936936E-3</v>
      </c>
      <c r="I7" s="368">
        <v>4.7372223296869879E-6</v>
      </c>
      <c r="J7" s="368">
        <v>1.4264012609387146E-5</v>
      </c>
      <c r="K7" s="368">
        <v>2.2008555826077386E-4</v>
      </c>
      <c r="L7" s="368">
        <v>0</v>
      </c>
      <c r="M7" s="368">
        <v>0</v>
      </c>
      <c r="N7" s="368">
        <v>0</v>
      </c>
      <c r="O7" s="368">
        <v>0</v>
      </c>
      <c r="P7" s="368">
        <v>0</v>
      </c>
      <c r="Q7" s="368">
        <v>0</v>
      </c>
      <c r="R7" s="368">
        <v>0</v>
      </c>
      <c r="S7" s="368">
        <v>0</v>
      </c>
      <c r="T7" s="368">
        <v>0</v>
      </c>
      <c r="U7" s="368">
        <v>0</v>
      </c>
      <c r="V7" s="368">
        <v>1.4031468866928906E-3</v>
      </c>
      <c r="W7" s="368">
        <v>0</v>
      </c>
      <c r="X7" s="368">
        <v>0</v>
      </c>
      <c r="Y7" s="368">
        <v>0</v>
      </c>
      <c r="Z7" s="368">
        <v>0</v>
      </c>
      <c r="AA7" s="368">
        <v>1.1667990951759935E-4</v>
      </c>
      <c r="AB7" s="368">
        <v>0</v>
      </c>
      <c r="AC7" s="368">
        <v>0</v>
      </c>
      <c r="AD7" s="368">
        <v>0</v>
      </c>
      <c r="AE7" s="368">
        <v>0</v>
      </c>
      <c r="AF7" s="368">
        <v>2.4566080663284177E-4</v>
      </c>
      <c r="AG7" s="368">
        <v>4.6460930244341609E-3</v>
      </c>
      <c r="AH7" s="368">
        <v>8.5652839530388578E-3</v>
      </c>
      <c r="AI7" s="368">
        <v>1.590281612368857E-3</v>
      </c>
      <c r="AJ7" s="368">
        <v>2.6965435704513955E-6</v>
      </c>
      <c r="AK7" s="368">
        <v>0.13595387813229734</v>
      </c>
      <c r="AL7" s="368">
        <v>0</v>
      </c>
      <c r="AM7" s="369">
        <v>3.0583034978836541E-3</v>
      </c>
      <c r="AN7" s="376" t="s">
        <v>35</v>
      </c>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row>
    <row r="8" spans="1:132" ht="20.100000000000001" customHeight="1" x14ac:dyDescent="0.15">
      <c r="A8" s="197" t="s">
        <v>38</v>
      </c>
      <c r="B8" s="198" t="s">
        <v>68</v>
      </c>
      <c r="C8" s="367">
        <v>6.5975778755196718E-3</v>
      </c>
      <c r="D8" s="368">
        <v>0</v>
      </c>
      <c r="E8" s="368">
        <v>1.2658394371838143E-3</v>
      </c>
      <c r="F8" s="368">
        <v>0.25894212009538259</v>
      </c>
      <c r="G8" s="368">
        <v>4.309526733579698E-3</v>
      </c>
      <c r="H8" s="368">
        <v>4.8099550553662028E-4</v>
      </c>
      <c r="I8" s="368">
        <v>1.184305582421747E-5</v>
      </c>
      <c r="J8" s="368">
        <v>5.5558329113562935E-3</v>
      </c>
      <c r="K8" s="368">
        <v>4.1541149121721065E-3</v>
      </c>
      <c r="L8" s="368">
        <v>4.5461984688403557E-4</v>
      </c>
      <c r="M8" s="368">
        <v>6.19563287768507E-3</v>
      </c>
      <c r="N8" s="368">
        <v>1.0652179702271578E-3</v>
      </c>
      <c r="O8" s="368">
        <v>5.8241317761203743E-4</v>
      </c>
      <c r="P8" s="368">
        <v>2.4713614069832887E-3</v>
      </c>
      <c r="Q8" s="368">
        <v>1.0922612131071346E-3</v>
      </c>
      <c r="R8" s="368">
        <v>3.6250189460920526E-3</v>
      </c>
      <c r="S8" s="368">
        <v>1.4340821420467439E-3</v>
      </c>
      <c r="T8" s="368">
        <v>3.0837955962847385E-3</v>
      </c>
      <c r="U8" s="368">
        <v>1.4539529803296236E-3</v>
      </c>
      <c r="V8" s="368">
        <v>2.6024177300201477E-3</v>
      </c>
      <c r="W8" s="368">
        <v>3.1787815945943879E-3</v>
      </c>
      <c r="X8" s="368">
        <v>1.3700717950048316E-4</v>
      </c>
      <c r="Y8" s="368">
        <v>9.915575953311803E-4</v>
      </c>
      <c r="Z8" s="368">
        <v>2.1182732753574208E-3</v>
      </c>
      <c r="AA8" s="368">
        <v>3.6354399349040872E-3</v>
      </c>
      <c r="AB8" s="368">
        <v>1.2598681839407549E-3</v>
      </c>
      <c r="AC8" s="368">
        <v>1.8099445844897734E-5</v>
      </c>
      <c r="AD8" s="368">
        <v>1.8011716527664772E-3</v>
      </c>
      <c r="AE8" s="368">
        <v>8.9093608897239309E-4</v>
      </c>
      <c r="AF8" s="368">
        <v>3.904052705409423E-3</v>
      </c>
      <c r="AG8" s="368">
        <v>5.7280598931380071E-4</v>
      </c>
      <c r="AH8" s="368">
        <v>3.0289689273376168E-3</v>
      </c>
      <c r="AI8" s="368">
        <v>1.9635560463832136E-2</v>
      </c>
      <c r="AJ8" s="368">
        <v>2.1446509863656763E-3</v>
      </c>
      <c r="AK8" s="368">
        <v>3.3345288333664932E-3</v>
      </c>
      <c r="AL8" s="368">
        <v>1.9514037517310841E-2</v>
      </c>
      <c r="AM8" s="369">
        <v>5.1379498764445389E-4</v>
      </c>
      <c r="AN8" s="376" t="s">
        <v>38</v>
      </c>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row>
    <row r="9" spans="1:132" ht="20.100000000000001" customHeight="1" x14ac:dyDescent="0.15">
      <c r="A9" s="197" t="s">
        <v>39</v>
      </c>
      <c r="B9" s="198" t="s">
        <v>69</v>
      </c>
      <c r="C9" s="367">
        <v>2.0395252154003736E-2</v>
      </c>
      <c r="D9" s="368">
        <v>0</v>
      </c>
      <c r="E9" s="368">
        <v>1.2133641071666099E-2</v>
      </c>
      <c r="F9" s="368">
        <v>7.2620854107955778E-3</v>
      </c>
      <c r="G9" s="368">
        <v>0.33671247864774645</v>
      </c>
      <c r="H9" s="368">
        <v>9.475094259603101E-3</v>
      </c>
      <c r="I9" s="368">
        <v>6.3162964395826506E-6</v>
      </c>
      <c r="J9" s="368">
        <v>5.6556809996220038E-3</v>
      </c>
      <c r="K9" s="368">
        <v>1.3108846063907343E-2</v>
      </c>
      <c r="L9" s="368">
        <v>4.3643505300867416E-4</v>
      </c>
      <c r="M9" s="368">
        <v>7.6868453754660041E-3</v>
      </c>
      <c r="N9" s="368">
        <v>4.1010891853745573E-3</v>
      </c>
      <c r="O9" s="368">
        <v>4.1796710393334451E-4</v>
      </c>
      <c r="P9" s="368">
        <v>7.6595276483557408E-4</v>
      </c>
      <c r="Q9" s="368">
        <v>4.6827794561933537E-3</v>
      </c>
      <c r="R9" s="368">
        <v>5.5196281513666444E-3</v>
      </c>
      <c r="S9" s="368">
        <v>6.8708872248695258E-3</v>
      </c>
      <c r="T9" s="368">
        <v>4.9726778467661511E-3</v>
      </c>
      <c r="U9" s="368">
        <v>2.933477998001728E-3</v>
      </c>
      <c r="V9" s="368">
        <v>7.0792957881607985E-2</v>
      </c>
      <c r="W9" s="368">
        <v>5.4559646155847533E-2</v>
      </c>
      <c r="X9" s="368">
        <v>2.0672680930546279E-3</v>
      </c>
      <c r="Y9" s="368">
        <v>3.1824277107295974E-3</v>
      </c>
      <c r="Z9" s="368">
        <v>3.8442737219449492E-3</v>
      </c>
      <c r="AA9" s="368">
        <v>6.3248162100146554E-3</v>
      </c>
      <c r="AB9" s="368">
        <v>4.5066926579771282E-3</v>
      </c>
      <c r="AC9" s="368">
        <v>4.5591879964475155E-4</v>
      </c>
      <c r="AD9" s="368">
        <v>4.2642341455707026E-3</v>
      </c>
      <c r="AE9" s="368">
        <v>7.8231326875225181E-3</v>
      </c>
      <c r="AF9" s="368">
        <v>1.3539260365560029E-3</v>
      </c>
      <c r="AG9" s="368">
        <v>7.7356614673349195E-3</v>
      </c>
      <c r="AH9" s="368">
        <v>6.0029734656717754E-3</v>
      </c>
      <c r="AI9" s="368">
        <v>1.7725013804527887E-2</v>
      </c>
      <c r="AJ9" s="368">
        <v>3.2199726390712384E-3</v>
      </c>
      <c r="AK9" s="368">
        <v>6.0132779040179274E-3</v>
      </c>
      <c r="AL9" s="368">
        <v>0.43195266272189348</v>
      </c>
      <c r="AM9" s="369">
        <v>1.2233213991534617E-3</v>
      </c>
      <c r="AN9" s="376" t="s">
        <v>39</v>
      </c>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row>
    <row r="10" spans="1:132" ht="20.100000000000001" customHeight="1" x14ac:dyDescent="0.15">
      <c r="A10" s="197" t="s">
        <v>40</v>
      </c>
      <c r="B10" s="198" t="s">
        <v>70</v>
      </c>
      <c r="C10" s="367">
        <v>6.8174971380369945E-2</v>
      </c>
      <c r="D10" s="368">
        <v>2.4691358024691357E-2</v>
      </c>
      <c r="E10" s="368">
        <v>9.4192486526703222E-3</v>
      </c>
      <c r="F10" s="368">
        <v>4.3464123130283978E-2</v>
      </c>
      <c r="G10" s="368">
        <v>2.743136576270808E-2</v>
      </c>
      <c r="H10" s="368">
        <v>0.32744932738209143</v>
      </c>
      <c r="I10" s="368">
        <v>1.5388077200933232E-3</v>
      </c>
      <c r="J10" s="368">
        <v>0.1387317866388994</v>
      </c>
      <c r="K10" s="368">
        <v>2.9849103839117458E-2</v>
      </c>
      <c r="L10" s="368">
        <v>1.7457402120346966E-3</v>
      </c>
      <c r="M10" s="368">
        <v>6.449494052902538E-2</v>
      </c>
      <c r="N10" s="368">
        <v>8.8879124390828478E-3</v>
      </c>
      <c r="O10" s="368">
        <v>1.5177002216596035E-3</v>
      </c>
      <c r="P10" s="368">
        <v>3.9736444540364865E-3</v>
      </c>
      <c r="Q10" s="368">
        <v>6.1701138740413667E-3</v>
      </c>
      <c r="R10" s="368">
        <v>1.1658161976456322E-2</v>
      </c>
      <c r="S10" s="368">
        <v>8.6407987292943036E-3</v>
      </c>
      <c r="T10" s="368">
        <v>9.4949652785756636E-3</v>
      </c>
      <c r="U10" s="368">
        <v>1.1395995784266987E-2</v>
      </c>
      <c r="V10" s="368">
        <v>2.7451309603760913E-2</v>
      </c>
      <c r="W10" s="368">
        <v>5.770628792690486E-3</v>
      </c>
      <c r="X10" s="368">
        <v>9.452684692163514E-4</v>
      </c>
      <c r="Y10" s="368">
        <v>9.0562260373581137E-3</v>
      </c>
      <c r="Z10" s="368">
        <v>1.5660738317813411E-2</v>
      </c>
      <c r="AA10" s="368">
        <v>8.0336986880970049E-6</v>
      </c>
      <c r="AB10" s="368">
        <v>1.7237002516602369E-5</v>
      </c>
      <c r="AC10" s="368">
        <v>3.5262713456438692E-5</v>
      </c>
      <c r="AD10" s="368">
        <v>3.4347028307635686E-4</v>
      </c>
      <c r="AE10" s="368">
        <v>6.828489752214714E-4</v>
      </c>
      <c r="AF10" s="368">
        <v>8.7516662362949887E-4</v>
      </c>
      <c r="AG10" s="368">
        <v>1.2454050393332958E-2</v>
      </c>
      <c r="AH10" s="368">
        <v>0.13511432323479439</v>
      </c>
      <c r="AI10" s="368">
        <v>2.1424627277747102E-3</v>
      </c>
      <c r="AJ10" s="368">
        <v>4.0699830956679728E-3</v>
      </c>
      <c r="AK10" s="368">
        <v>6.0898509900834579E-3</v>
      </c>
      <c r="AL10" s="368">
        <v>9.3415586050610601E-3</v>
      </c>
      <c r="AM10" s="369">
        <v>7.3236174429320566E-3</v>
      </c>
      <c r="AN10" s="376" t="s">
        <v>40</v>
      </c>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c r="DT10" s="227"/>
      <c r="DU10" s="227"/>
      <c r="DV10" s="227"/>
      <c r="DW10" s="227"/>
      <c r="DX10" s="227"/>
      <c r="DY10" s="227"/>
      <c r="DZ10" s="227"/>
      <c r="EA10" s="227"/>
      <c r="EB10" s="227"/>
    </row>
    <row r="11" spans="1:132" ht="20.100000000000001" customHeight="1" x14ac:dyDescent="0.15">
      <c r="A11" s="197" t="s">
        <v>41</v>
      </c>
      <c r="B11" s="198" t="s">
        <v>71</v>
      </c>
      <c r="C11" s="367">
        <v>1.0785081641260469E-2</v>
      </c>
      <c r="D11" s="368">
        <v>3.7037037037037035E-2</v>
      </c>
      <c r="E11" s="368">
        <v>3.0710492581099234E-3</v>
      </c>
      <c r="F11" s="368">
        <v>2.276176024279211E-3</v>
      </c>
      <c r="G11" s="368">
        <v>2.2217508289698444E-3</v>
      </c>
      <c r="H11" s="368">
        <v>0.16798121531531066</v>
      </c>
      <c r="I11" s="368">
        <v>5.7257227224816729E-2</v>
      </c>
      <c r="J11" s="368">
        <v>1.6189654311654412E-3</v>
      </c>
      <c r="K11" s="368">
        <v>1.844592085173111E-2</v>
      </c>
      <c r="L11" s="368">
        <v>4.9826335218490295E-3</v>
      </c>
      <c r="M11" s="368">
        <v>1.5799751464583703E-3</v>
      </c>
      <c r="N11" s="368">
        <v>3.0425288274613192E-3</v>
      </c>
      <c r="O11" s="368">
        <v>1.2847349506147885E-3</v>
      </c>
      <c r="P11" s="368">
        <v>6.1784035174582217E-4</v>
      </c>
      <c r="Q11" s="368">
        <v>9.7606321171275854E-4</v>
      </c>
      <c r="R11" s="368">
        <v>1.4777951801141819E-3</v>
      </c>
      <c r="S11" s="368">
        <v>9.8025867937372364E-4</v>
      </c>
      <c r="T11" s="368">
        <v>8.042685981368543E-4</v>
      </c>
      <c r="U11" s="368">
        <v>3.1344011485497916E-3</v>
      </c>
      <c r="V11" s="368">
        <v>1.978796891489974E-3</v>
      </c>
      <c r="W11" s="368">
        <v>1.0433964141139739E-2</v>
      </c>
      <c r="X11" s="368">
        <v>4.6391928088255326E-2</v>
      </c>
      <c r="Y11" s="368">
        <v>1.2937465767654447E-2</v>
      </c>
      <c r="Z11" s="368">
        <v>1.2371681522742772E-2</v>
      </c>
      <c r="AA11" s="368">
        <v>1.5141609241660925E-3</v>
      </c>
      <c r="AB11" s="368">
        <v>5.0614107389659684E-4</v>
      </c>
      <c r="AC11" s="368">
        <v>2.4559075655059513E-4</v>
      </c>
      <c r="AD11" s="368">
        <v>5.6459192310119463E-2</v>
      </c>
      <c r="AE11" s="368">
        <v>6.3638292069456649E-4</v>
      </c>
      <c r="AF11" s="368">
        <v>7.9155820137207147E-3</v>
      </c>
      <c r="AG11" s="368">
        <v>4.5027370486835656E-3</v>
      </c>
      <c r="AH11" s="368">
        <v>2.100501846426264E-3</v>
      </c>
      <c r="AI11" s="368">
        <v>3.3020430701270016E-3</v>
      </c>
      <c r="AJ11" s="368">
        <v>2.0313961564067179E-3</v>
      </c>
      <c r="AK11" s="368">
        <v>5.0806569839890259E-3</v>
      </c>
      <c r="AL11" s="368">
        <v>0</v>
      </c>
      <c r="AM11" s="369">
        <v>1.9352944534607761E-2</v>
      </c>
      <c r="AN11" s="376" t="s">
        <v>41</v>
      </c>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row>
    <row r="12" spans="1:132" ht="20.100000000000001" customHeight="1" x14ac:dyDescent="0.15">
      <c r="A12" s="197" t="s">
        <v>42</v>
      </c>
      <c r="B12" s="198" t="s">
        <v>656</v>
      </c>
      <c r="C12" s="367">
        <v>1.1477977947821896E-2</v>
      </c>
      <c r="D12" s="368">
        <v>0</v>
      </c>
      <c r="E12" s="368">
        <v>1.2263733115441341E-2</v>
      </c>
      <c r="F12" s="368">
        <v>1.3115109473227835E-2</v>
      </c>
      <c r="G12" s="368">
        <v>1.3620783976599047E-2</v>
      </c>
      <c r="H12" s="368">
        <v>1.2697246947230139E-2</v>
      </c>
      <c r="I12" s="368">
        <v>1.3264222523123566E-4</v>
      </c>
      <c r="J12" s="368">
        <v>0.16453538544928073</v>
      </c>
      <c r="K12" s="368">
        <v>1.4800753793037044E-2</v>
      </c>
      <c r="L12" s="368">
        <v>1.072902838646324E-3</v>
      </c>
      <c r="M12" s="368">
        <v>2.0947985087875022E-2</v>
      </c>
      <c r="N12" s="368">
        <v>4.4938883118958214E-3</v>
      </c>
      <c r="O12" s="368">
        <v>5.1457917221957661E-3</v>
      </c>
      <c r="P12" s="368">
        <v>2.47390047692197E-2</v>
      </c>
      <c r="Q12" s="368">
        <v>3.0827329769927959E-2</v>
      </c>
      <c r="R12" s="368">
        <v>1.8516647299550347E-2</v>
      </c>
      <c r="S12" s="368">
        <v>2.9879736782391648E-2</v>
      </c>
      <c r="T12" s="368">
        <v>4.5778968605949752E-2</v>
      </c>
      <c r="U12" s="368">
        <v>3.1481004542689775E-2</v>
      </c>
      <c r="V12" s="368">
        <v>4.6639643096997023E-2</v>
      </c>
      <c r="W12" s="368">
        <v>1.346582082813612E-2</v>
      </c>
      <c r="X12" s="368">
        <v>0</v>
      </c>
      <c r="Y12" s="368">
        <v>3.9615086784898106E-2</v>
      </c>
      <c r="Z12" s="368">
        <v>1.5473654353323154E-2</v>
      </c>
      <c r="AA12" s="368">
        <v>5.6786773012434252E-3</v>
      </c>
      <c r="AB12" s="368">
        <v>2.8691774188999031E-3</v>
      </c>
      <c r="AC12" s="368">
        <v>5.6170694001406759E-4</v>
      </c>
      <c r="AD12" s="368">
        <v>1.9230482048258298E-3</v>
      </c>
      <c r="AE12" s="368">
        <v>4.0970938513288282E-3</v>
      </c>
      <c r="AF12" s="368">
        <v>1.707063446090713E-3</v>
      </c>
      <c r="AG12" s="368">
        <v>5.9715178864385866E-3</v>
      </c>
      <c r="AH12" s="368">
        <v>1.9797957372421995E-3</v>
      </c>
      <c r="AI12" s="368">
        <v>6.5157371617890671E-3</v>
      </c>
      <c r="AJ12" s="368">
        <v>6.8297456320488394E-3</v>
      </c>
      <c r="AK12" s="368">
        <v>2.7585945108223294E-3</v>
      </c>
      <c r="AL12" s="368">
        <v>4.7286919300012588E-2</v>
      </c>
      <c r="AM12" s="369">
        <v>3.9227839532854332E-3</v>
      </c>
      <c r="AN12" s="376" t="s">
        <v>42</v>
      </c>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row>
    <row r="13" spans="1:132" ht="20.100000000000001" customHeight="1" x14ac:dyDescent="0.15">
      <c r="A13" s="197" t="s">
        <v>43</v>
      </c>
      <c r="B13" s="198" t="s">
        <v>72</v>
      </c>
      <c r="C13" s="367">
        <v>1.11465927577273E-3</v>
      </c>
      <c r="D13" s="368">
        <v>0</v>
      </c>
      <c r="E13" s="368">
        <v>2.1516347015410791E-3</v>
      </c>
      <c r="F13" s="368">
        <v>5.4194667244743114E-4</v>
      </c>
      <c r="G13" s="368">
        <v>6.1963402516495665E-3</v>
      </c>
      <c r="H13" s="368">
        <v>5.446110401398507E-3</v>
      </c>
      <c r="I13" s="368">
        <v>1.3895852167081831E-4</v>
      </c>
      <c r="J13" s="368">
        <v>2.2893740238066371E-3</v>
      </c>
      <c r="K13" s="368">
        <v>0.11052421628908238</v>
      </c>
      <c r="L13" s="368">
        <v>8.9105489989270968E-4</v>
      </c>
      <c r="M13" s="368">
        <v>0.18620628439552636</v>
      </c>
      <c r="N13" s="368">
        <v>3.4752736278661021E-3</v>
      </c>
      <c r="O13" s="368">
        <v>2.8469726505623715E-3</v>
      </c>
      <c r="P13" s="368">
        <v>3.711273893706069E-3</v>
      </c>
      <c r="Q13" s="368">
        <v>1.375784336509412E-2</v>
      </c>
      <c r="R13" s="368">
        <v>4.6809478098317585E-2</v>
      </c>
      <c r="S13" s="368">
        <v>7.8511459042432501E-3</v>
      </c>
      <c r="T13" s="368">
        <v>3.9156391177862853E-3</v>
      </c>
      <c r="U13" s="368">
        <v>3.8960825465365416E-3</v>
      </c>
      <c r="V13" s="368">
        <v>3.4539000287825005E-3</v>
      </c>
      <c r="W13" s="368">
        <v>5.1796386565553763E-2</v>
      </c>
      <c r="X13" s="368">
        <v>4.5398828710219277E-5</v>
      </c>
      <c r="Y13" s="368">
        <v>4.7594764575896653E-3</v>
      </c>
      <c r="Z13" s="368">
        <v>5.3711202708493007E-4</v>
      </c>
      <c r="AA13" s="368">
        <v>1.939564397554848E-4</v>
      </c>
      <c r="AB13" s="368">
        <v>9.4020013726921998E-6</v>
      </c>
      <c r="AC13" s="368">
        <v>6.8028951623925975E-5</v>
      </c>
      <c r="AD13" s="368">
        <v>2.0232471092856926E-5</v>
      </c>
      <c r="AE13" s="368">
        <v>5.3873686408005631E-6</v>
      </c>
      <c r="AF13" s="368">
        <v>2.0937000565299016E-4</v>
      </c>
      <c r="AG13" s="368">
        <v>1.649211634820425E-3</v>
      </c>
      <c r="AH13" s="368">
        <v>8.0829983828614564E-4</v>
      </c>
      <c r="AI13" s="368">
        <v>3.5339591385974602E-4</v>
      </c>
      <c r="AJ13" s="368">
        <v>4.3054812341540615E-4</v>
      </c>
      <c r="AK13" s="368">
        <v>1.3469009497680555E-3</v>
      </c>
      <c r="AL13" s="368">
        <v>4.985521843132318E-3</v>
      </c>
      <c r="AM13" s="369">
        <v>4.7138651247380058E-3</v>
      </c>
      <c r="AN13" s="376" t="s">
        <v>43</v>
      </c>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row>
    <row r="14" spans="1:132" ht="20.100000000000001" customHeight="1" x14ac:dyDescent="0.15">
      <c r="A14" s="197" t="s">
        <v>44</v>
      </c>
      <c r="B14" s="198" t="s">
        <v>73</v>
      </c>
      <c r="C14" s="367">
        <v>3.0125926372235947E-5</v>
      </c>
      <c r="D14" s="368">
        <v>0</v>
      </c>
      <c r="E14" s="368">
        <v>0</v>
      </c>
      <c r="F14" s="368">
        <v>2.1677866897897247E-4</v>
      </c>
      <c r="G14" s="368">
        <v>8.3734327724994135E-3</v>
      </c>
      <c r="H14" s="368">
        <v>5.1719946831894661E-6</v>
      </c>
      <c r="I14" s="368">
        <v>0</v>
      </c>
      <c r="J14" s="368">
        <v>2.3749580994629599E-3</v>
      </c>
      <c r="K14" s="368">
        <v>2.3796750986946175E-3</v>
      </c>
      <c r="L14" s="368">
        <v>0.56494699132585335</v>
      </c>
      <c r="M14" s="368">
        <v>2.1303035682584768E-3</v>
      </c>
      <c r="N14" s="368">
        <v>0.25039279912652124</v>
      </c>
      <c r="O14" s="368">
        <v>0.13853553919469389</v>
      </c>
      <c r="P14" s="368">
        <v>7.4343967804593181E-2</v>
      </c>
      <c r="Q14" s="368">
        <v>2.2205438066465258E-2</v>
      </c>
      <c r="R14" s="368">
        <v>4.812307381397464E-3</v>
      </c>
      <c r="S14" s="368">
        <v>4.5727252098933517E-2</v>
      </c>
      <c r="T14" s="368">
        <v>9.3938572262384588E-3</v>
      </c>
      <c r="U14" s="368">
        <v>7.2697649016481181E-2</v>
      </c>
      <c r="V14" s="368">
        <v>2.8542646071188717E-3</v>
      </c>
      <c r="W14" s="368">
        <v>2.5854192333886854E-2</v>
      </c>
      <c r="X14" s="368">
        <v>0</v>
      </c>
      <c r="Y14" s="368">
        <v>2.8330217009462292E-5</v>
      </c>
      <c r="Z14" s="368">
        <v>0</v>
      </c>
      <c r="AA14" s="368">
        <v>0</v>
      </c>
      <c r="AB14" s="368">
        <v>0</v>
      </c>
      <c r="AC14" s="368">
        <v>0</v>
      </c>
      <c r="AD14" s="368">
        <v>2.4568000612754841E-4</v>
      </c>
      <c r="AE14" s="368">
        <v>0</v>
      </c>
      <c r="AF14" s="368">
        <v>1.5353800414552611E-5</v>
      </c>
      <c r="AG14" s="368">
        <v>0</v>
      </c>
      <c r="AH14" s="368">
        <v>2.1554662354297218E-6</v>
      </c>
      <c r="AI14" s="368">
        <v>0</v>
      </c>
      <c r="AJ14" s="368">
        <v>7.8798995447635224E-5</v>
      </c>
      <c r="AK14" s="368">
        <v>2.552436202184362E-5</v>
      </c>
      <c r="AL14" s="368">
        <v>2.5179403248143018E-5</v>
      </c>
      <c r="AM14" s="369">
        <v>4.9095965486025588E-3</v>
      </c>
      <c r="AN14" s="376" t="s">
        <v>44</v>
      </c>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row>
    <row r="15" spans="1:132" ht="20.100000000000001" customHeight="1" x14ac:dyDescent="0.15">
      <c r="A15" s="197" t="s">
        <v>45</v>
      </c>
      <c r="B15" s="198" t="s">
        <v>74</v>
      </c>
      <c r="C15" s="367">
        <v>0</v>
      </c>
      <c r="D15" s="368">
        <v>0</v>
      </c>
      <c r="E15" s="368">
        <v>1.6093409010847339E-3</v>
      </c>
      <c r="F15" s="368">
        <v>0</v>
      </c>
      <c r="G15" s="368">
        <v>2.6348401790798155E-3</v>
      </c>
      <c r="H15" s="368">
        <v>3.7600401346787418E-3</v>
      </c>
      <c r="I15" s="368">
        <v>1.2632592879165301E-5</v>
      </c>
      <c r="J15" s="368">
        <v>1.6332294437748282E-3</v>
      </c>
      <c r="K15" s="368">
        <v>3.1774852473899226E-3</v>
      </c>
      <c r="L15" s="368">
        <v>3.7278827444490919E-3</v>
      </c>
      <c r="M15" s="368">
        <v>0.12032664654713297</v>
      </c>
      <c r="N15" s="368">
        <v>4.6909536363878457E-2</v>
      </c>
      <c r="O15" s="368">
        <v>3.8470103361209228E-2</v>
      </c>
      <c r="P15" s="368">
        <v>2.1387432450160174E-2</v>
      </c>
      <c r="Q15" s="368">
        <v>3.6300255635603067E-2</v>
      </c>
      <c r="R15" s="368">
        <v>5.2695397362703983E-2</v>
      </c>
      <c r="S15" s="368">
        <v>5.88881325164511E-2</v>
      </c>
      <c r="T15" s="368">
        <v>4.8701910482607115E-2</v>
      </c>
      <c r="U15" s="368">
        <v>3.91781877827765E-2</v>
      </c>
      <c r="V15" s="368">
        <v>1.0541590712846589E-2</v>
      </c>
      <c r="W15" s="368">
        <v>1.0085017485594473E-2</v>
      </c>
      <c r="X15" s="368">
        <v>1.5565312700646609E-4</v>
      </c>
      <c r="Y15" s="368">
        <v>2.360851417455191E-4</v>
      </c>
      <c r="Z15" s="368">
        <v>6.0349665964598883E-6</v>
      </c>
      <c r="AA15" s="368">
        <v>9.5639270096392914E-6</v>
      </c>
      <c r="AB15" s="368">
        <v>0</v>
      </c>
      <c r="AC15" s="368">
        <v>0</v>
      </c>
      <c r="AD15" s="368">
        <v>1.4933490568537255E-5</v>
      </c>
      <c r="AE15" s="368">
        <v>2.2222895643302323E-5</v>
      </c>
      <c r="AF15" s="368">
        <v>1.1724720316567448E-4</v>
      </c>
      <c r="AG15" s="368">
        <v>1.4891719894781657E-4</v>
      </c>
      <c r="AH15" s="368">
        <v>1.174190231750341E-3</v>
      </c>
      <c r="AI15" s="368">
        <v>1.8774157923799007E-4</v>
      </c>
      <c r="AJ15" s="368">
        <v>2.8014091537467272E-4</v>
      </c>
      <c r="AK15" s="368">
        <v>3.3508906038933161E-4</v>
      </c>
      <c r="AL15" s="368">
        <v>9.3163792018129176E-4</v>
      </c>
      <c r="AM15" s="369">
        <v>3.8249182413531567E-3</v>
      </c>
      <c r="AN15" s="376" t="s">
        <v>45</v>
      </c>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row>
    <row r="16" spans="1:132" ht="20.100000000000001" customHeight="1" x14ac:dyDescent="0.15">
      <c r="A16" s="197" t="s">
        <v>46</v>
      </c>
      <c r="B16" s="198" t="s">
        <v>75</v>
      </c>
      <c r="C16" s="367">
        <v>5.4226667470024708E-4</v>
      </c>
      <c r="D16" s="368">
        <v>2.4691358024691357E-2</v>
      </c>
      <c r="E16" s="368">
        <v>8.4618296788188229E-3</v>
      </c>
      <c r="F16" s="368">
        <v>4.443962714068936E-3</v>
      </c>
      <c r="G16" s="368">
        <v>1.214705980863915E-2</v>
      </c>
      <c r="H16" s="368">
        <v>5.7460860930234961E-3</v>
      </c>
      <c r="I16" s="368">
        <v>4.1213834268276795E-4</v>
      </c>
      <c r="J16" s="368">
        <v>9.4427763474142917E-3</v>
      </c>
      <c r="K16" s="368">
        <v>7.7580159286922794E-3</v>
      </c>
      <c r="L16" s="368">
        <v>7.0920696113909549E-4</v>
      </c>
      <c r="M16" s="368">
        <v>6.5684360021303033E-3</v>
      </c>
      <c r="N16" s="368">
        <v>6.2395142606055762E-2</v>
      </c>
      <c r="O16" s="368">
        <v>3.3074216568627114E-2</v>
      </c>
      <c r="P16" s="368">
        <v>3.2051526192622311E-2</v>
      </c>
      <c r="Q16" s="368">
        <v>3.5579828026957937E-2</v>
      </c>
      <c r="R16" s="368">
        <v>2.4604658212499367E-2</v>
      </c>
      <c r="S16" s="368">
        <v>2.7211254821874292E-2</v>
      </c>
      <c r="T16" s="368">
        <v>2.9431634871248086E-2</v>
      </c>
      <c r="U16" s="368">
        <v>1.9599140048915654E-2</v>
      </c>
      <c r="V16" s="368">
        <v>9.3782979948191496E-3</v>
      </c>
      <c r="W16" s="368">
        <v>9.5633575402321716E-2</v>
      </c>
      <c r="X16" s="368">
        <v>5.0587266277101481E-4</v>
      </c>
      <c r="Y16" s="368">
        <v>7.9324607626494418E-4</v>
      </c>
      <c r="Z16" s="368">
        <v>1.6897906470087688E-4</v>
      </c>
      <c r="AA16" s="368">
        <v>1.9824107905580322E-3</v>
      </c>
      <c r="AB16" s="368">
        <v>1.1125701624352437E-4</v>
      </c>
      <c r="AC16" s="368">
        <v>3.0862675759661825E-4</v>
      </c>
      <c r="AD16" s="368">
        <v>1.1310914791911443E-3</v>
      </c>
      <c r="AE16" s="368">
        <v>3.0977369684603238E-4</v>
      </c>
      <c r="AF16" s="368">
        <v>3.0149280814030584E-3</v>
      </c>
      <c r="AG16" s="368">
        <v>1.9587863927990811E-4</v>
      </c>
      <c r="AH16" s="368">
        <v>3.5457419572818921E-4</v>
      </c>
      <c r="AI16" s="368">
        <v>2.1203754831584758E-3</v>
      </c>
      <c r="AJ16" s="368">
        <v>8.4132159398083535E-4</v>
      </c>
      <c r="AK16" s="368">
        <v>2.6820214247567985E-3</v>
      </c>
      <c r="AL16" s="368">
        <v>3.7769104872214528E-4</v>
      </c>
      <c r="AM16" s="369">
        <v>5.8148543839761204E-3</v>
      </c>
      <c r="AN16" s="376" t="s">
        <v>46</v>
      </c>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row>
    <row r="17" spans="1:132" ht="20.100000000000001" customHeight="1" x14ac:dyDescent="0.15">
      <c r="A17" s="197" t="s">
        <v>47</v>
      </c>
      <c r="B17" s="198" t="s">
        <v>361</v>
      </c>
      <c r="C17" s="367">
        <v>0</v>
      </c>
      <c r="D17" s="368">
        <v>0</v>
      </c>
      <c r="E17" s="368">
        <v>0</v>
      </c>
      <c r="F17" s="368">
        <v>0</v>
      </c>
      <c r="G17" s="368">
        <v>1.1611160111199188E-3</v>
      </c>
      <c r="H17" s="368">
        <v>3.6203962782326261E-5</v>
      </c>
      <c r="I17" s="368">
        <v>0</v>
      </c>
      <c r="J17" s="368">
        <v>2.638842332736622E-4</v>
      </c>
      <c r="K17" s="368">
        <v>4.0990935226069133E-3</v>
      </c>
      <c r="L17" s="368">
        <v>9.092396937680712E-5</v>
      </c>
      <c r="M17" s="368">
        <v>0</v>
      </c>
      <c r="N17" s="368">
        <v>1.1118212564245958E-3</v>
      </c>
      <c r="O17" s="368">
        <v>0.14735053393584546</v>
      </c>
      <c r="P17" s="368">
        <v>3.8517690969797763E-2</v>
      </c>
      <c r="Q17" s="368">
        <v>1.221240994654892E-2</v>
      </c>
      <c r="R17" s="368">
        <v>1.9451321174152479E-3</v>
      </c>
      <c r="S17" s="368">
        <v>1.0238257317903336E-2</v>
      </c>
      <c r="T17" s="368">
        <v>2.8448129271240732E-3</v>
      </c>
      <c r="U17" s="368">
        <v>1.4084712853419255E-2</v>
      </c>
      <c r="V17" s="368">
        <v>2.6383958553199657E-4</v>
      </c>
      <c r="W17" s="368">
        <v>5.9244408053321495E-3</v>
      </c>
      <c r="X17" s="368">
        <v>0</v>
      </c>
      <c r="Y17" s="368">
        <v>1.1587058756870078E-2</v>
      </c>
      <c r="Z17" s="368">
        <v>0</v>
      </c>
      <c r="AA17" s="368">
        <v>3.4430137234701446E-6</v>
      </c>
      <c r="AB17" s="368">
        <v>0</v>
      </c>
      <c r="AC17" s="368">
        <v>0</v>
      </c>
      <c r="AD17" s="368">
        <v>1.3873694463673321E-4</v>
      </c>
      <c r="AE17" s="368">
        <v>3.3671054005003517E-6</v>
      </c>
      <c r="AF17" s="368">
        <v>1.9541200527612413E-4</v>
      </c>
      <c r="AG17" s="368">
        <v>0</v>
      </c>
      <c r="AH17" s="368">
        <v>5.3886655885743045E-7</v>
      </c>
      <c r="AI17" s="368">
        <v>0</v>
      </c>
      <c r="AJ17" s="368">
        <v>5.0584161222145454E-3</v>
      </c>
      <c r="AK17" s="368">
        <v>7.1991790318020465E-6</v>
      </c>
      <c r="AL17" s="368">
        <v>0</v>
      </c>
      <c r="AM17" s="369">
        <v>0</v>
      </c>
      <c r="AN17" s="376" t="s">
        <v>47</v>
      </c>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row>
    <row r="18" spans="1:132" ht="20.100000000000001" customHeight="1" x14ac:dyDescent="0.15">
      <c r="A18" s="197" t="s">
        <v>48</v>
      </c>
      <c r="B18" s="198" t="s">
        <v>362</v>
      </c>
      <c r="C18" s="367">
        <v>0</v>
      </c>
      <c r="D18" s="368">
        <v>0</v>
      </c>
      <c r="E18" s="368">
        <v>0</v>
      </c>
      <c r="F18" s="368">
        <v>0</v>
      </c>
      <c r="G18" s="368">
        <v>1.1164577029999219E-4</v>
      </c>
      <c r="H18" s="368">
        <v>0</v>
      </c>
      <c r="I18" s="368">
        <v>1.3422129934113132E-5</v>
      </c>
      <c r="J18" s="368">
        <v>1.7259455257358448E-3</v>
      </c>
      <c r="K18" s="368">
        <v>4.2641576913024937E-4</v>
      </c>
      <c r="L18" s="368">
        <v>2.9095670200578275E-4</v>
      </c>
      <c r="M18" s="368">
        <v>1.4202023788389845E-4</v>
      </c>
      <c r="N18" s="368">
        <v>7.9891347767036827E-4</v>
      </c>
      <c r="O18" s="368">
        <v>3.0525302426607373E-3</v>
      </c>
      <c r="P18" s="368">
        <v>0.13756257749453041</v>
      </c>
      <c r="Q18" s="368">
        <v>1.9521264234255171E-3</v>
      </c>
      <c r="R18" s="368">
        <v>2.7282372555954126E-3</v>
      </c>
      <c r="S18" s="368">
        <v>3.0678466076696164E-3</v>
      </c>
      <c r="T18" s="368">
        <v>1.2132966280464545E-3</v>
      </c>
      <c r="U18" s="368">
        <v>1.7626440025352848E-3</v>
      </c>
      <c r="V18" s="368">
        <v>4.797083373309028E-5</v>
      </c>
      <c r="W18" s="368">
        <v>6.1983945392909349E-5</v>
      </c>
      <c r="X18" s="368">
        <v>7.2962403284280984E-6</v>
      </c>
      <c r="Y18" s="368">
        <v>2.8330217009462294E-4</v>
      </c>
      <c r="Z18" s="368">
        <v>0</v>
      </c>
      <c r="AA18" s="368">
        <v>2.2953424823134297E-6</v>
      </c>
      <c r="AB18" s="368">
        <v>0</v>
      </c>
      <c r="AC18" s="368">
        <v>0</v>
      </c>
      <c r="AD18" s="368">
        <v>4.1428393190135612E-5</v>
      </c>
      <c r="AE18" s="368">
        <v>2.0202632403002109E-6</v>
      </c>
      <c r="AF18" s="368">
        <v>9.7706002638062067E-6</v>
      </c>
      <c r="AG18" s="368">
        <v>0</v>
      </c>
      <c r="AH18" s="368">
        <v>0</v>
      </c>
      <c r="AI18" s="368">
        <v>0</v>
      </c>
      <c r="AJ18" s="368">
        <v>7.3429877582914223E-3</v>
      </c>
      <c r="AK18" s="368">
        <v>1.0471533137166613E-5</v>
      </c>
      <c r="AL18" s="368">
        <v>0</v>
      </c>
      <c r="AM18" s="369">
        <v>0</v>
      </c>
      <c r="AN18" s="376" t="s">
        <v>48</v>
      </c>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row>
    <row r="19" spans="1:132" ht="20.100000000000001" customHeight="1" x14ac:dyDescent="0.15">
      <c r="A19" s="197" t="s">
        <v>49</v>
      </c>
      <c r="B19" s="198" t="s">
        <v>363</v>
      </c>
      <c r="C19" s="367">
        <v>3.4042296800626619E-3</v>
      </c>
      <c r="D19" s="368">
        <v>0</v>
      </c>
      <c r="E19" s="368">
        <v>0</v>
      </c>
      <c r="F19" s="368">
        <v>0</v>
      </c>
      <c r="G19" s="368">
        <v>0</v>
      </c>
      <c r="H19" s="368">
        <v>0</v>
      </c>
      <c r="I19" s="368">
        <v>0</v>
      </c>
      <c r="J19" s="368">
        <v>0</v>
      </c>
      <c r="K19" s="368">
        <v>0</v>
      </c>
      <c r="L19" s="368">
        <v>0</v>
      </c>
      <c r="M19" s="368">
        <v>0</v>
      </c>
      <c r="N19" s="368">
        <v>1.3315224627839472E-5</v>
      </c>
      <c r="O19" s="368">
        <v>1.7746472117825612E-3</v>
      </c>
      <c r="P19" s="368">
        <v>5.1077623599808724E-3</v>
      </c>
      <c r="Q19" s="368">
        <v>3.9135486869625841E-2</v>
      </c>
      <c r="R19" s="368">
        <v>0</v>
      </c>
      <c r="S19" s="368">
        <v>9.8025867937372364E-4</v>
      </c>
      <c r="T19" s="368">
        <v>2.941325158900496E-4</v>
      </c>
      <c r="U19" s="368">
        <v>5.224001914249653E-4</v>
      </c>
      <c r="V19" s="368">
        <v>1.0793437589945314E-4</v>
      </c>
      <c r="W19" s="368">
        <v>1.7982996502881107E-4</v>
      </c>
      <c r="X19" s="368">
        <v>0</v>
      </c>
      <c r="Y19" s="368">
        <v>1.0387746236802841E-4</v>
      </c>
      <c r="Z19" s="368">
        <v>3.0174832982299442E-5</v>
      </c>
      <c r="AA19" s="368">
        <v>6.0137973036611858E-4</v>
      </c>
      <c r="AB19" s="368">
        <v>9.4020013726921998E-6</v>
      </c>
      <c r="AC19" s="368">
        <v>0</v>
      </c>
      <c r="AD19" s="368">
        <v>1.15614120530611E-5</v>
      </c>
      <c r="AE19" s="368">
        <v>1.023600041752107E-4</v>
      </c>
      <c r="AF19" s="368">
        <v>1.7991862485780287E-3</v>
      </c>
      <c r="AG19" s="368">
        <v>0</v>
      </c>
      <c r="AH19" s="368">
        <v>9.9269997472715837E-3</v>
      </c>
      <c r="AI19" s="368">
        <v>0</v>
      </c>
      <c r="AJ19" s="368">
        <v>2.761260616142229E-3</v>
      </c>
      <c r="AK19" s="368">
        <v>6.1912939673497598E-4</v>
      </c>
      <c r="AL19" s="368">
        <v>2.4700994586428302E-2</v>
      </c>
      <c r="AM19" s="369">
        <v>0</v>
      </c>
      <c r="AN19" s="376" t="s">
        <v>49</v>
      </c>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row>
    <row r="20" spans="1:132" ht="20.100000000000001" customHeight="1" x14ac:dyDescent="0.15">
      <c r="A20" s="197" t="s">
        <v>50</v>
      </c>
      <c r="B20" s="198" t="s">
        <v>78</v>
      </c>
      <c r="C20" s="367">
        <v>0</v>
      </c>
      <c r="D20" s="368">
        <v>0</v>
      </c>
      <c r="E20" s="368">
        <v>1.4617083570251895E-6</v>
      </c>
      <c r="F20" s="368">
        <v>0</v>
      </c>
      <c r="G20" s="368">
        <v>0</v>
      </c>
      <c r="H20" s="368">
        <v>0</v>
      </c>
      <c r="I20" s="368">
        <v>7.8953705494783132E-7</v>
      </c>
      <c r="J20" s="368">
        <v>0</v>
      </c>
      <c r="K20" s="368">
        <v>0</v>
      </c>
      <c r="L20" s="368">
        <v>0</v>
      </c>
      <c r="M20" s="368">
        <v>9.2313154624533997E-4</v>
      </c>
      <c r="N20" s="368">
        <v>3.5684802002609785E-3</v>
      </c>
      <c r="O20" s="368">
        <v>1.7438135729678063E-3</v>
      </c>
      <c r="P20" s="368">
        <v>9.6061479346781949E-3</v>
      </c>
      <c r="Q20" s="368">
        <v>0.13016500116198002</v>
      </c>
      <c r="R20" s="368">
        <v>0.27094174708230184</v>
      </c>
      <c r="S20" s="368">
        <v>0.17157249829816201</v>
      </c>
      <c r="T20" s="368">
        <v>0.28803386200589182</v>
      </c>
      <c r="U20" s="368">
        <v>9.6790161341289895E-3</v>
      </c>
      <c r="V20" s="368">
        <v>3.1540823179506861E-3</v>
      </c>
      <c r="W20" s="368">
        <v>3.7955601129485228E-4</v>
      </c>
      <c r="X20" s="368">
        <v>4.8641602189520653E-6</v>
      </c>
      <c r="Y20" s="368">
        <v>1.888681133964153E-5</v>
      </c>
      <c r="Z20" s="368">
        <v>0</v>
      </c>
      <c r="AA20" s="368">
        <v>2.4866210225062156E-5</v>
      </c>
      <c r="AB20" s="368">
        <v>3.7608005490768799E-5</v>
      </c>
      <c r="AC20" s="368">
        <v>0</v>
      </c>
      <c r="AD20" s="368">
        <v>4.8172550221087922E-6</v>
      </c>
      <c r="AE20" s="368">
        <v>1.05121030603621E-3</v>
      </c>
      <c r="AF20" s="368">
        <v>1.2269082331265223E-3</v>
      </c>
      <c r="AG20" s="368">
        <v>2.3937976295595078E-3</v>
      </c>
      <c r="AH20" s="368">
        <v>8.0829983828614569E-6</v>
      </c>
      <c r="AI20" s="368">
        <v>0</v>
      </c>
      <c r="AJ20" s="368">
        <v>7.45744105205947E-3</v>
      </c>
      <c r="AK20" s="368">
        <v>1.1126003958239527E-5</v>
      </c>
      <c r="AL20" s="368">
        <v>3.5981367241596375E-2</v>
      </c>
      <c r="AM20" s="369">
        <v>0</v>
      </c>
      <c r="AN20" s="376" t="s">
        <v>50</v>
      </c>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row>
    <row r="21" spans="1:132" ht="20.100000000000001" customHeight="1" x14ac:dyDescent="0.15">
      <c r="A21" s="197" t="s">
        <v>51</v>
      </c>
      <c r="B21" s="198" t="s">
        <v>76</v>
      </c>
      <c r="C21" s="367">
        <v>2.7113333735012354E-4</v>
      </c>
      <c r="D21" s="368">
        <v>0</v>
      </c>
      <c r="E21" s="368">
        <v>0</v>
      </c>
      <c r="F21" s="368">
        <v>0</v>
      </c>
      <c r="G21" s="368">
        <v>2.1212696356998515E-4</v>
      </c>
      <c r="H21" s="368">
        <v>0</v>
      </c>
      <c r="I21" s="368">
        <v>0</v>
      </c>
      <c r="J21" s="368">
        <v>1.4264012609387146E-5</v>
      </c>
      <c r="K21" s="368">
        <v>1.3755347391298366E-5</v>
      </c>
      <c r="L21" s="368">
        <v>0</v>
      </c>
      <c r="M21" s="368">
        <v>5.680809515355938E-4</v>
      </c>
      <c r="N21" s="368">
        <v>4.6603286197438153E-4</v>
      </c>
      <c r="O21" s="368">
        <v>1.9062040707255156E-2</v>
      </c>
      <c r="P21" s="368">
        <v>1.8657932266077603E-2</v>
      </c>
      <c r="Q21" s="368">
        <v>2.0020915640250988E-2</v>
      </c>
      <c r="R21" s="368">
        <v>2.2646895367048957E-2</v>
      </c>
      <c r="S21" s="368">
        <v>7.221238938053097E-2</v>
      </c>
      <c r="T21" s="368">
        <v>2.4187803611395796E-2</v>
      </c>
      <c r="U21" s="368">
        <v>3.848591620043363E-2</v>
      </c>
      <c r="V21" s="368">
        <v>6.5959896382999136E-4</v>
      </c>
      <c r="W21" s="368">
        <v>8.0961745957651952E-3</v>
      </c>
      <c r="X21" s="368">
        <v>2.4320801094760327E-6</v>
      </c>
      <c r="Y21" s="368">
        <v>2.0775492473605682E-4</v>
      </c>
      <c r="Z21" s="368">
        <v>0</v>
      </c>
      <c r="AA21" s="368">
        <v>1.6182164500309681E-4</v>
      </c>
      <c r="AB21" s="368">
        <v>1.5670002287820333E-6</v>
      </c>
      <c r="AC21" s="368">
        <v>7.4894258668542355E-6</v>
      </c>
      <c r="AD21" s="368">
        <v>2.3797239809217433E-4</v>
      </c>
      <c r="AE21" s="368">
        <v>1.5017290086231569E-4</v>
      </c>
      <c r="AF21" s="368">
        <v>1.2604074340310007E-3</v>
      </c>
      <c r="AG21" s="368">
        <v>3.4047044240766362E-4</v>
      </c>
      <c r="AH21" s="368">
        <v>6.7358319857178803E-5</v>
      </c>
      <c r="AI21" s="368">
        <v>0</v>
      </c>
      <c r="AJ21" s="368">
        <v>4.2518499786973057E-3</v>
      </c>
      <c r="AK21" s="368">
        <v>1.8914206729007195E-4</v>
      </c>
      <c r="AL21" s="368">
        <v>0</v>
      </c>
      <c r="AM21" s="369">
        <v>1.1580775911986102E-3</v>
      </c>
      <c r="AN21" s="376" t="s">
        <v>51</v>
      </c>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row>
    <row r="22" spans="1:132" ht="20.100000000000001" customHeight="1" x14ac:dyDescent="0.15">
      <c r="A22" s="197" t="s">
        <v>52</v>
      </c>
      <c r="B22" s="198" t="s">
        <v>657</v>
      </c>
      <c r="C22" s="367">
        <v>3.0125926372235947E-5</v>
      </c>
      <c r="D22" s="368">
        <v>0</v>
      </c>
      <c r="E22" s="368">
        <v>1.6078791927277086E-5</v>
      </c>
      <c r="F22" s="368">
        <v>0</v>
      </c>
      <c r="G22" s="368">
        <v>1.1164577029999219E-5</v>
      </c>
      <c r="H22" s="368">
        <v>1.0343989366378932E-5</v>
      </c>
      <c r="I22" s="368">
        <v>2.368611164843494E-6</v>
      </c>
      <c r="J22" s="368">
        <v>0</v>
      </c>
      <c r="K22" s="368">
        <v>0</v>
      </c>
      <c r="L22" s="368">
        <v>0</v>
      </c>
      <c r="M22" s="368">
        <v>0</v>
      </c>
      <c r="N22" s="368">
        <v>1.9972836941759208E-5</v>
      </c>
      <c r="O22" s="368">
        <v>2.6379890985956989E-4</v>
      </c>
      <c r="P22" s="368">
        <v>1.8196667893883802E-4</v>
      </c>
      <c r="Q22" s="368">
        <v>2.3239600278875203E-5</v>
      </c>
      <c r="R22" s="368">
        <v>6.3153640175819741E-5</v>
      </c>
      <c r="S22" s="368">
        <v>5.4458815520762424E-5</v>
      </c>
      <c r="T22" s="368">
        <v>1.4173510609451765E-2</v>
      </c>
      <c r="U22" s="368">
        <v>1.6201712230557489E-3</v>
      </c>
      <c r="V22" s="368">
        <v>2.398541686654514E-5</v>
      </c>
      <c r="W22" s="368">
        <v>1.5679642482724844E-3</v>
      </c>
      <c r="X22" s="368">
        <v>1.4592480656856197E-5</v>
      </c>
      <c r="Y22" s="368">
        <v>9.443405669820765E-6</v>
      </c>
      <c r="Z22" s="368">
        <v>1.8104899789379667E-5</v>
      </c>
      <c r="AA22" s="368">
        <v>2.3297726195481314E-4</v>
      </c>
      <c r="AB22" s="368">
        <v>1.2222601784499861E-4</v>
      </c>
      <c r="AC22" s="368">
        <v>6.5844535746093486E-5</v>
      </c>
      <c r="AD22" s="368">
        <v>9.7308551446597598E-5</v>
      </c>
      <c r="AE22" s="368">
        <v>2.2155553535292314E-4</v>
      </c>
      <c r="AF22" s="368">
        <v>8.6958342347875244E-4</v>
      </c>
      <c r="AG22" s="368">
        <v>1.7548748755676311E-4</v>
      </c>
      <c r="AH22" s="368">
        <v>3.7181792561162704E-5</v>
      </c>
      <c r="AI22" s="368">
        <v>6.6261733848702368E-5</v>
      </c>
      <c r="AJ22" s="368">
        <v>1.1714983733849952E-3</v>
      </c>
      <c r="AK22" s="368">
        <v>1.4921934720462423E-4</v>
      </c>
      <c r="AL22" s="368">
        <v>0</v>
      </c>
      <c r="AM22" s="369">
        <v>0</v>
      </c>
      <c r="AN22" s="376" t="s">
        <v>52</v>
      </c>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row>
    <row r="23" spans="1:132" ht="20.100000000000001" customHeight="1" x14ac:dyDescent="0.15">
      <c r="A23" s="197" t="s">
        <v>105</v>
      </c>
      <c r="B23" s="198" t="s">
        <v>79</v>
      </c>
      <c r="C23" s="367">
        <v>6.145688979936133E-3</v>
      </c>
      <c r="D23" s="368">
        <v>0</v>
      </c>
      <c r="E23" s="368">
        <v>0</v>
      </c>
      <c r="F23" s="368">
        <v>0</v>
      </c>
      <c r="G23" s="368">
        <v>0</v>
      </c>
      <c r="H23" s="368">
        <v>0</v>
      </c>
      <c r="I23" s="368">
        <v>0</v>
      </c>
      <c r="J23" s="368">
        <v>0</v>
      </c>
      <c r="K23" s="368">
        <v>0</v>
      </c>
      <c r="L23" s="368">
        <v>0</v>
      </c>
      <c r="M23" s="368">
        <v>0</v>
      </c>
      <c r="N23" s="368">
        <v>0</v>
      </c>
      <c r="O23" s="368">
        <v>0</v>
      </c>
      <c r="P23" s="368">
        <v>4.5280080573152724E-4</v>
      </c>
      <c r="Q23" s="368">
        <v>0</v>
      </c>
      <c r="R23" s="368">
        <v>0</v>
      </c>
      <c r="S23" s="368">
        <v>0</v>
      </c>
      <c r="T23" s="368">
        <v>0</v>
      </c>
      <c r="U23" s="368">
        <v>0.30210256944178071</v>
      </c>
      <c r="V23" s="368">
        <v>0</v>
      </c>
      <c r="W23" s="368">
        <v>0</v>
      </c>
      <c r="X23" s="368">
        <v>0</v>
      </c>
      <c r="Y23" s="368">
        <v>0</v>
      </c>
      <c r="Z23" s="368">
        <v>0</v>
      </c>
      <c r="AA23" s="368">
        <v>0</v>
      </c>
      <c r="AB23" s="368">
        <v>0</v>
      </c>
      <c r="AC23" s="368">
        <v>0</v>
      </c>
      <c r="AD23" s="368">
        <v>2.1970054979331567E-2</v>
      </c>
      <c r="AE23" s="368">
        <v>0</v>
      </c>
      <c r="AF23" s="368">
        <v>3.0805306831743285E-3</v>
      </c>
      <c r="AG23" s="368">
        <v>3.5838993937648804E-5</v>
      </c>
      <c r="AH23" s="368">
        <v>0</v>
      </c>
      <c r="AI23" s="368">
        <v>0</v>
      </c>
      <c r="AJ23" s="368">
        <v>1.6214915721028785E-2</v>
      </c>
      <c r="AK23" s="368">
        <v>3.4686953516864404E-5</v>
      </c>
      <c r="AL23" s="368">
        <v>0</v>
      </c>
      <c r="AM23" s="369">
        <v>0</v>
      </c>
      <c r="AN23" s="376" t="s">
        <v>105</v>
      </c>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row>
    <row r="24" spans="1:132" ht="20.100000000000001" customHeight="1" x14ac:dyDescent="0.15">
      <c r="A24" s="197" t="s">
        <v>117</v>
      </c>
      <c r="B24" s="198" t="s">
        <v>1</v>
      </c>
      <c r="C24" s="367">
        <v>1.3255407603783816E-3</v>
      </c>
      <c r="D24" s="368">
        <v>0</v>
      </c>
      <c r="E24" s="368">
        <v>1.0098943038687035E-2</v>
      </c>
      <c r="F24" s="368">
        <v>3.132451766746152E-2</v>
      </c>
      <c r="G24" s="368">
        <v>9.8024986323393144E-3</v>
      </c>
      <c r="H24" s="368">
        <v>2.7877051342391221E-3</v>
      </c>
      <c r="I24" s="368">
        <v>6.6321112615617831E-5</v>
      </c>
      <c r="J24" s="368">
        <v>1.6118334248607475E-3</v>
      </c>
      <c r="K24" s="368">
        <v>1.1526981113908031E-2</v>
      </c>
      <c r="L24" s="368">
        <v>2.2912840282955393E-3</v>
      </c>
      <c r="M24" s="368">
        <v>1.2036215160660394E-2</v>
      </c>
      <c r="N24" s="368">
        <v>3.6017682618305772E-3</v>
      </c>
      <c r="O24" s="368">
        <v>8.8047168615466842E-4</v>
      </c>
      <c r="P24" s="368">
        <v>2.0354877341763047E-3</v>
      </c>
      <c r="Q24" s="368">
        <v>6.4373692772484318E-3</v>
      </c>
      <c r="R24" s="368">
        <v>4.3323397160612339E-3</v>
      </c>
      <c r="S24" s="368">
        <v>2.8590878148400272E-3</v>
      </c>
      <c r="T24" s="368">
        <v>6.1400162692047851E-3</v>
      </c>
      <c r="U24" s="368">
        <v>1.7498579838640443E-3</v>
      </c>
      <c r="V24" s="368">
        <v>4.3485560779046341E-2</v>
      </c>
      <c r="W24" s="368">
        <v>3.4542657963406516E-3</v>
      </c>
      <c r="X24" s="368">
        <v>9.1081400099877422E-3</v>
      </c>
      <c r="Y24" s="368">
        <v>3.8529095132868716E-3</v>
      </c>
      <c r="Z24" s="368">
        <v>4.4598403147838575E-3</v>
      </c>
      <c r="AA24" s="368">
        <v>5.7685782151340346E-3</v>
      </c>
      <c r="AB24" s="368">
        <v>1.6464471403812825E-2</v>
      </c>
      <c r="AC24" s="368">
        <v>9.3617823335677937E-5</v>
      </c>
      <c r="AD24" s="368">
        <v>1.9789283630822917E-3</v>
      </c>
      <c r="AE24" s="368">
        <v>1.2771430784097834E-2</v>
      </c>
      <c r="AF24" s="368">
        <v>8.6023156322625229E-3</v>
      </c>
      <c r="AG24" s="368">
        <v>2.2540255532026775E-2</v>
      </c>
      <c r="AH24" s="368">
        <v>4.9893654684609488E-3</v>
      </c>
      <c r="AI24" s="368">
        <v>5.0193263390392047E-2</v>
      </c>
      <c r="AJ24" s="368">
        <v>5.079389238873612E-3</v>
      </c>
      <c r="AK24" s="368">
        <v>6.5643423353613202E-3</v>
      </c>
      <c r="AL24" s="368">
        <v>0.14682110033992193</v>
      </c>
      <c r="AM24" s="369">
        <v>1.6637171028487077E-3</v>
      </c>
      <c r="AN24" s="376" t="s">
        <v>117</v>
      </c>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row>
    <row r="25" spans="1:132" ht="20.100000000000001" customHeight="1" x14ac:dyDescent="0.15">
      <c r="A25" s="197" t="s">
        <v>118</v>
      </c>
      <c r="B25" s="198" t="s">
        <v>24</v>
      </c>
      <c r="C25" s="367">
        <v>1.4159185394950894E-3</v>
      </c>
      <c r="D25" s="368">
        <v>0</v>
      </c>
      <c r="E25" s="368">
        <v>4.765169243902118E-4</v>
      </c>
      <c r="F25" s="368">
        <v>2.384565358768697E-3</v>
      </c>
      <c r="G25" s="368">
        <v>2.9474483359197938E-3</v>
      </c>
      <c r="H25" s="368">
        <v>2.8601130598037744E-3</v>
      </c>
      <c r="I25" s="368">
        <v>2.2264944949528843E-4</v>
      </c>
      <c r="J25" s="368">
        <v>2.3107700427207178E-3</v>
      </c>
      <c r="K25" s="368">
        <v>2.6960480886944801E-3</v>
      </c>
      <c r="L25" s="368">
        <v>2.3640232037969847E-3</v>
      </c>
      <c r="M25" s="368">
        <v>2.3078288656133497E-3</v>
      </c>
      <c r="N25" s="368">
        <v>3.1423930121701154E-3</v>
      </c>
      <c r="O25" s="368">
        <v>1.6821462953382964E-3</v>
      </c>
      <c r="P25" s="368">
        <v>1.5911504949070489E-3</v>
      </c>
      <c r="Q25" s="368">
        <v>1.661631419939577E-3</v>
      </c>
      <c r="R25" s="368">
        <v>3.3724043853887737E-3</v>
      </c>
      <c r="S25" s="368">
        <v>1.4522350805536647E-3</v>
      </c>
      <c r="T25" s="368">
        <v>2.1876105869322437E-3</v>
      </c>
      <c r="U25" s="368">
        <v>1.16718084727466E-3</v>
      </c>
      <c r="V25" s="368">
        <v>1.1632927180274394E-3</v>
      </c>
      <c r="W25" s="368">
        <v>6.1754375224787458E-4</v>
      </c>
      <c r="X25" s="368">
        <v>1.5303458742193023E-2</v>
      </c>
      <c r="Y25" s="368">
        <v>2.9444538878501143E-2</v>
      </c>
      <c r="Z25" s="368">
        <v>3.0476581312122437E-3</v>
      </c>
      <c r="AA25" s="368">
        <v>2.5688707947891134E-3</v>
      </c>
      <c r="AB25" s="368">
        <v>2.8942494225604157E-3</v>
      </c>
      <c r="AC25" s="368">
        <v>8.7289258478186107E-3</v>
      </c>
      <c r="AD25" s="368">
        <v>9.1450769339713311E-3</v>
      </c>
      <c r="AE25" s="368">
        <v>2.5940180005454712E-3</v>
      </c>
      <c r="AF25" s="368">
        <v>1.0014865270401362E-2</v>
      </c>
      <c r="AG25" s="368">
        <v>4.9933605174162059E-3</v>
      </c>
      <c r="AH25" s="368">
        <v>2.2292909539931897E-3</v>
      </c>
      <c r="AI25" s="368">
        <v>1.2147984538928768E-3</v>
      </c>
      <c r="AJ25" s="368">
        <v>1.0552473839033128E-3</v>
      </c>
      <c r="AK25" s="368">
        <v>2.1806967758149472E-3</v>
      </c>
      <c r="AL25" s="368">
        <v>0</v>
      </c>
      <c r="AM25" s="369">
        <v>0</v>
      </c>
      <c r="AN25" s="376" t="s">
        <v>118</v>
      </c>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row>
    <row r="26" spans="1:132" ht="20.100000000000001" customHeight="1" x14ac:dyDescent="0.15">
      <c r="A26" s="197" t="s">
        <v>120</v>
      </c>
      <c r="B26" s="198" t="s">
        <v>80</v>
      </c>
      <c r="C26" s="367">
        <v>6.5975778755196718E-3</v>
      </c>
      <c r="D26" s="368">
        <v>2.4691358024691357E-2</v>
      </c>
      <c r="E26" s="368">
        <v>1.4665319946033727E-2</v>
      </c>
      <c r="F26" s="368">
        <v>2.623021894645567E-2</v>
      </c>
      <c r="G26" s="368">
        <v>1.5061014413468946E-2</v>
      </c>
      <c r="H26" s="368">
        <v>5.7341905052521604E-2</v>
      </c>
      <c r="I26" s="368">
        <v>8.6943820490855191E-3</v>
      </c>
      <c r="J26" s="368">
        <v>2.5546846583412379E-2</v>
      </c>
      <c r="K26" s="368">
        <v>5.1486265285629787E-2</v>
      </c>
      <c r="L26" s="368">
        <v>2.8204615300685566E-2</v>
      </c>
      <c r="M26" s="368">
        <v>4.5446476122847503E-2</v>
      </c>
      <c r="N26" s="368">
        <v>2.4053953290192005E-2</v>
      </c>
      <c r="O26" s="368">
        <v>1.0527974675304653E-2</v>
      </c>
      <c r="P26" s="368">
        <v>1.0507517762910113E-2</v>
      </c>
      <c r="Q26" s="368">
        <v>1.0248663722983964E-2</v>
      </c>
      <c r="R26" s="368">
        <v>3.030111655635831E-2</v>
      </c>
      <c r="S26" s="368">
        <v>1.0147492625368732E-2</v>
      </c>
      <c r="T26" s="368">
        <v>6.0986538841577469E-3</v>
      </c>
      <c r="U26" s="368">
        <v>1.6223631119708187E-2</v>
      </c>
      <c r="V26" s="368">
        <v>1.7065624100546867E-2</v>
      </c>
      <c r="W26" s="368">
        <v>3.7764292656050323E-3</v>
      </c>
      <c r="X26" s="368">
        <v>9.2023425795614469E-2</v>
      </c>
      <c r="Y26" s="368">
        <v>4.5205582941431996E-2</v>
      </c>
      <c r="Z26" s="368">
        <v>8.7977743043192252E-2</v>
      </c>
      <c r="AA26" s="368">
        <v>2.613476950362071E-2</v>
      </c>
      <c r="AB26" s="368">
        <v>6.8289869970321014E-3</v>
      </c>
      <c r="AC26" s="368">
        <v>2.8590883246716044E-3</v>
      </c>
      <c r="AD26" s="368">
        <v>2.6476115327012131E-2</v>
      </c>
      <c r="AE26" s="368">
        <v>5.0594125747918288E-3</v>
      </c>
      <c r="AF26" s="368">
        <v>1.2859505747206654E-2</v>
      </c>
      <c r="AG26" s="368">
        <v>1.640622634549161E-2</v>
      </c>
      <c r="AH26" s="368">
        <v>1.4836612965021633E-2</v>
      </c>
      <c r="AI26" s="368">
        <v>4.8702374378796244E-3</v>
      </c>
      <c r="AJ26" s="368">
        <v>6.2556814674949645E-3</v>
      </c>
      <c r="AK26" s="368">
        <v>3.7399735070211632E-2</v>
      </c>
      <c r="AL26" s="368">
        <v>0</v>
      </c>
      <c r="AM26" s="369">
        <v>4.9340629765856287E-3</v>
      </c>
      <c r="AN26" s="376" t="s">
        <v>120</v>
      </c>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row>
    <row r="27" spans="1:132" ht="20.100000000000001" customHeight="1" x14ac:dyDescent="0.15">
      <c r="A27" s="197" t="s">
        <v>121</v>
      </c>
      <c r="B27" s="198" t="s">
        <v>367</v>
      </c>
      <c r="C27" s="367">
        <v>5.4226667470024708E-4</v>
      </c>
      <c r="D27" s="368">
        <v>0</v>
      </c>
      <c r="E27" s="368">
        <v>1.3886229391739302E-3</v>
      </c>
      <c r="F27" s="368">
        <v>1.0838933448948623E-3</v>
      </c>
      <c r="G27" s="368">
        <v>8.931661623999375E-4</v>
      </c>
      <c r="H27" s="368">
        <v>1.7946821550667445E-3</v>
      </c>
      <c r="I27" s="368">
        <v>3.2844741485829783E-4</v>
      </c>
      <c r="J27" s="368">
        <v>6.4901257372711521E-4</v>
      </c>
      <c r="K27" s="368">
        <v>1.3892900865211351E-3</v>
      </c>
      <c r="L27" s="368">
        <v>6.0009819788692698E-4</v>
      </c>
      <c r="M27" s="368">
        <v>2.840404757677969E-4</v>
      </c>
      <c r="N27" s="368">
        <v>4.7934808660222099E-4</v>
      </c>
      <c r="O27" s="368">
        <v>3.3917002696230415E-4</v>
      </c>
      <c r="P27" s="368">
        <v>3.7662870757108338E-4</v>
      </c>
      <c r="Q27" s="368">
        <v>3.6021380432256565E-4</v>
      </c>
      <c r="R27" s="368">
        <v>1.1115040670944274E-3</v>
      </c>
      <c r="S27" s="368">
        <v>4.175175856591786E-4</v>
      </c>
      <c r="T27" s="368">
        <v>3.1711161869395969E-4</v>
      </c>
      <c r="U27" s="368">
        <v>6.1555547031543107E-4</v>
      </c>
      <c r="V27" s="368">
        <v>8.5148229876235251E-4</v>
      </c>
      <c r="W27" s="368">
        <v>5.5326410517374637E-4</v>
      </c>
      <c r="X27" s="368">
        <v>6.6638994999643295E-4</v>
      </c>
      <c r="Y27" s="368">
        <v>5.4346799629818497E-2</v>
      </c>
      <c r="Z27" s="368">
        <v>8.5515476671836621E-3</v>
      </c>
      <c r="AA27" s="368">
        <v>2.3225040350208052E-3</v>
      </c>
      <c r="AB27" s="368">
        <v>1.0075811471068476E-3</v>
      </c>
      <c r="AC27" s="368">
        <v>1.5072469557044147E-4</v>
      </c>
      <c r="AD27" s="368">
        <v>3.831162919083122E-3</v>
      </c>
      <c r="AE27" s="368">
        <v>1.2007097858184254E-3</v>
      </c>
      <c r="AF27" s="368">
        <v>3.1712576856239576E-3</v>
      </c>
      <c r="AG27" s="368">
        <v>6.0462854427567846E-3</v>
      </c>
      <c r="AH27" s="368">
        <v>3.4907775682784343E-3</v>
      </c>
      <c r="AI27" s="368">
        <v>1.8221976808393153E-3</v>
      </c>
      <c r="AJ27" s="368">
        <v>5.3781063432891719E-4</v>
      </c>
      <c r="AK27" s="368">
        <v>6.6762568457647883E-3</v>
      </c>
      <c r="AL27" s="368">
        <v>0</v>
      </c>
      <c r="AM27" s="369">
        <v>1.1254556872211847E-3</v>
      </c>
      <c r="AN27" s="376" t="s">
        <v>121</v>
      </c>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row>
    <row r="28" spans="1:132" ht="20.100000000000001" customHeight="1" x14ac:dyDescent="0.15">
      <c r="A28" s="197" t="s">
        <v>122</v>
      </c>
      <c r="B28" s="198" t="s">
        <v>368</v>
      </c>
      <c r="C28" s="367">
        <v>5.1214074832801112E-4</v>
      </c>
      <c r="D28" s="368">
        <v>0</v>
      </c>
      <c r="E28" s="368">
        <v>5.7883650938197508E-4</v>
      </c>
      <c r="F28" s="368">
        <v>3.2516800346845873E-4</v>
      </c>
      <c r="G28" s="368">
        <v>5.6939342852996018E-4</v>
      </c>
      <c r="H28" s="368">
        <v>2.8704570491701535E-3</v>
      </c>
      <c r="I28" s="368">
        <v>0</v>
      </c>
      <c r="J28" s="368">
        <v>4.279203782816144E-5</v>
      </c>
      <c r="K28" s="368">
        <v>2.6272713517379882E-3</v>
      </c>
      <c r="L28" s="368">
        <v>0</v>
      </c>
      <c r="M28" s="368">
        <v>7.6335877862595419E-4</v>
      </c>
      <c r="N28" s="368">
        <v>7.3233735453117089E-5</v>
      </c>
      <c r="O28" s="368">
        <v>1.8157587302022345E-4</v>
      </c>
      <c r="P28" s="368">
        <v>1.2695349693407304E-5</v>
      </c>
      <c r="Q28" s="368">
        <v>1.1619800139437602E-4</v>
      </c>
      <c r="R28" s="368">
        <v>5.8101348961754151E-4</v>
      </c>
      <c r="S28" s="368">
        <v>1.5429997730882688E-4</v>
      </c>
      <c r="T28" s="368">
        <v>1.6544954018815288E-4</v>
      </c>
      <c r="U28" s="368">
        <v>2.3635868800835841E-3</v>
      </c>
      <c r="V28" s="368">
        <v>2.6383958553199657E-4</v>
      </c>
      <c r="W28" s="368">
        <v>1.7363157048952012E-3</v>
      </c>
      <c r="X28" s="368">
        <v>6.3071944172411777E-3</v>
      </c>
      <c r="Y28" s="368">
        <v>1.8225772942754076E-3</v>
      </c>
      <c r="Z28" s="368">
        <v>0</v>
      </c>
      <c r="AA28" s="368">
        <v>1.1755979080248617E-3</v>
      </c>
      <c r="AB28" s="368">
        <v>3.0211764410917603E-3</v>
      </c>
      <c r="AC28" s="368">
        <v>1.1858257622519206E-5</v>
      </c>
      <c r="AD28" s="368">
        <v>1.0475121045575568E-2</v>
      </c>
      <c r="AE28" s="368">
        <v>3.2182793417982365E-3</v>
      </c>
      <c r="AF28" s="368">
        <v>3.3807672712807164E-2</v>
      </c>
      <c r="AG28" s="368">
        <v>4.066489984545979E-3</v>
      </c>
      <c r="AH28" s="368">
        <v>3.8232582350934689E-3</v>
      </c>
      <c r="AI28" s="368">
        <v>3.3130866924351184E-5</v>
      </c>
      <c r="AJ28" s="368">
        <v>2.1901926111110779E-4</v>
      </c>
      <c r="AK28" s="368">
        <v>1.6532587411122863E-2</v>
      </c>
      <c r="AL28" s="368">
        <v>0</v>
      </c>
      <c r="AM28" s="369">
        <v>1.4353637750067283E-2</v>
      </c>
      <c r="AN28" s="376" t="s">
        <v>122</v>
      </c>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row>
    <row r="29" spans="1:132" ht="20.100000000000001" customHeight="1" x14ac:dyDescent="0.15">
      <c r="A29" s="197" t="s">
        <v>369</v>
      </c>
      <c r="B29" s="198" t="s">
        <v>5</v>
      </c>
      <c r="C29" s="367">
        <v>5.5341326745797434E-2</v>
      </c>
      <c r="D29" s="368">
        <v>3.7037037037037035E-2</v>
      </c>
      <c r="E29" s="368">
        <v>7.1807884747219469E-2</v>
      </c>
      <c r="F29" s="368">
        <v>8.6061131584652076E-2</v>
      </c>
      <c r="G29" s="368">
        <v>9.1895633533923562E-2</v>
      </c>
      <c r="H29" s="368">
        <v>3.2614598472192773E-2</v>
      </c>
      <c r="I29" s="368">
        <v>9.2589010433732181E-3</v>
      </c>
      <c r="J29" s="368">
        <v>4.3312674288404074E-2</v>
      </c>
      <c r="K29" s="368">
        <v>3.6479181281723269E-2</v>
      </c>
      <c r="L29" s="368">
        <v>4.7407757633067232E-2</v>
      </c>
      <c r="M29" s="368">
        <v>5.3985442925616897E-2</v>
      </c>
      <c r="N29" s="368">
        <v>4.433969801070544E-2</v>
      </c>
      <c r="O29" s="368">
        <v>4.2574403283439935E-2</v>
      </c>
      <c r="P29" s="368">
        <v>4.0100377898242542E-2</v>
      </c>
      <c r="Q29" s="368">
        <v>4.3004880316058564E-2</v>
      </c>
      <c r="R29" s="368">
        <v>3.846056686707422E-2</v>
      </c>
      <c r="S29" s="368">
        <v>4.4892216927615157E-2</v>
      </c>
      <c r="T29" s="368">
        <v>4.3058242833966788E-2</v>
      </c>
      <c r="U29" s="368">
        <v>5.6645715861786794E-2</v>
      </c>
      <c r="V29" s="368">
        <v>5.8356519236304326E-2</v>
      </c>
      <c r="W29" s="368">
        <v>5.7006098914133108E-2</v>
      </c>
      <c r="X29" s="368">
        <v>1.8994545655007813E-2</v>
      </c>
      <c r="Y29" s="368">
        <v>1.9113453075717227E-2</v>
      </c>
      <c r="Z29" s="368">
        <v>1.6469423841739037E-2</v>
      </c>
      <c r="AA29" s="368">
        <v>8.5845808838522272E-3</v>
      </c>
      <c r="AB29" s="368">
        <v>5.381078785637503E-3</v>
      </c>
      <c r="AC29" s="368">
        <v>1.2360673274420678E-3</v>
      </c>
      <c r="AD29" s="368">
        <v>1.76099574588209E-2</v>
      </c>
      <c r="AE29" s="368">
        <v>8.9490927334498344E-3</v>
      </c>
      <c r="AF29" s="368">
        <v>9.4230460544222436E-3</v>
      </c>
      <c r="AG29" s="368">
        <v>2.4174019324632697E-2</v>
      </c>
      <c r="AH29" s="368">
        <v>5.1939731008591151E-2</v>
      </c>
      <c r="AI29" s="368">
        <v>3.590281612368857E-2</v>
      </c>
      <c r="AJ29" s="368">
        <v>1.558542260530452E-2</v>
      </c>
      <c r="AK29" s="368">
        <v>7.9907614898897347E-2</v>
      </c>
      <c r="AL29" s="368">
        <v>0.22681606445927233</v>
      </c>
      <c r="AM29" s="369">
        <v>1.0063857377035811E-2</v>
      </c>
      <c r="AN29" s="376" t="s">
        <v>369</v>
      </c>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row>
    <row r="30" spans="1:132" ht="20.100000000000001" customHeight="1" x14ac:dyDescent="0.15">
      <c r="A30" s="197" t="s">
        <v>123</v>
      </c>
      <c r="B30" s="198" t="s">
        <v>6</v>
      </c>
      <c r="C30" s="367">
        <v>8.7365186479484245E-3</v>
      </c>
      <c r="D30" s="368">
        <v>4.9382716049382713E-2</v>
      </c>
      <c r="E30" s="368">
        <v>4.8704122456079317E-3</v>
      </c>
      <c r="F30" s="368">
        <v>1.9618469542597008E-2</v>
      </c>
      <c r="G30" s="368">
        <v>1.2169388962699148E-2</v>
      </c>
      <c r="H30" s="368">
        <v>7.4735323172087781E-3</v>
      </c>
      <c r="I30" s="368">
        <v>3.2236797953519953E-3</v>
      </c>
      <c r="J30" s="368">
        <v>3.223666849721495E-3</v>
      </c>
      <c r="K30" s="368">
        <v>9.5049450473871713E-3</v>
      </c>
      <c r="L30" s="368">
        <v>5.6191013074866798E-3</v>
      </c>
      <c r="M30" s="368">
        <v>9.0005325758920653E-3</v>
      </c>
      <c r="N30" s="368">
        <v>1.0991717930281484E-2</v>
      </c>
      <c r="O30" s="368">
        <v>9.2946291227144571E-3</v>
      </c>
      <c r="P30" s="368">
        <v>6.9824423313740178E-3</v>
      </c>
      <c r="Q30" s="368">
        <v>1.3316290959795491E-2</v>
      </c>
      <c r="R30" s="368">
        <v>5.6964583438589402E-3</v>
      </c>
      <c r="S30" s="368">
        <v>5.4004992058089406E-3</v>
      </c>
      <c r="T30" s="368">
        <v>9.7707145122225853E-3</v>
      </c>
      <c r="U30" s="368">
        <v>7.4907803672509881E-3</v>
      </c>
      <c r="V30" s="368">
        <v>1.2244555310371294E-2</v>
      </c>
      <c r="W30" s="368">
        <v>1.1957544823575326E-2</v>
      </c>
      <c r="X30" s="368">
        <v>1.5198879297485554E-2</v>
      </c>
      <c r="Y30" s="368">
        <v>2.5695506827582298E-2</v>
      </c>
      <c r="Z30" s="368">
        <v>3.6300324077706232E-2</v>
      </c>
      <c r="AA30" s="368">
        <v>1.2977483837919747E-2</v>
      </c>
      <c r="AB30" s="368">
        <v>3.8236372582510399E-2</v>
      </c>
      <c r="AC30" s="368">
        <v>7.2816567109312544E-2</v>
      </c>
      <c r="AD30" s="368">
        <v>3.0612692214496952E-2</v>
      </c>
      <c r="AE30" s="368">
        <v>4.9038523052887121E-3</v>
      </c>
      <c r="AF30" s="368">
        <v>1.9126647916419492E-2</v>
      </c>
      <c r="AG30" s="368">
        <v>6.1439158055524492E-3</v>
      </c>
      <c r="AH30" s="368">
        <v>7.4713848385582734E-3</v>
      </c>
      <c r="AI30" s="368">
        <v>2.8150193263390393E-2</v>
      </c>
      <c r="AJ30" s="368">
        <v>6.4761988083674345E-3</v>
      </c>
      <c r="AK30" s="368">
        <v>6.8562363215598394E-3</v>
      </c>
      <c r="AL30" s="368">
        <v>0</v>
      </c>
      <c r="AM30" s="369">
        <v>2.8544165980247437E-3</v>
      </c>
      <c r="AN30" s="376" t="s">
        <v>123</v>
      </c>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row>
    <row r="31" spans="1:132" ht="20.100000000000001" customHeight="1" x14ac:dyDescent="0.15">
      <c r="A31" s="197" t="s">
        <v>372</v>
      </c>
      <c r="B31" s="198" t="s">
        <v>81</v>
      </c>
      <c r="C31" s="367">
        <v>2.0124118816653613E-2</v>
      </c>
      <c r="D31" s="368">
        <v>1.2345679012345678E-2</v>
      </c>
      <c r="E31" s="368">
        <v>3.0038106736867648E-3</v>
      </c>
      <c r="F31" s="368">
        <v>5.4194667244743117E-3</v>
      </c>
      <c r="G31" s="368">
        <v>4.7002869296296707E-3</v>
      </c>
      <c r="H31" s="368">
        <v>2.5653093628619748E-3</v>
      </c>
      <c r="I31" s="368">
        <v>4.0976973151792445E-4</v>
      </c>
      <c r="J31" s="368">
        <v>3.195138824502721E-3</v>
      </c>
      <c r="K31" s="368">
        <v>4.8006162395631304E-3</v>
      </c>
      <c r="L31" s="368">
        <v>1.6730010365332509E-3</v>
      </c>
      <c r="M31" s="368">
        <v>1.7042428546067815E-3</v>
      </c>
      <c r="N31" s="368">
        <v>4.260871880908631E-3</v>
      </c>
      <c r="O31" s="368">
        <v>2.8161390117476164E-3</v>
      </c>
      <c r="P31" s="368">
        <v>3.0934335419602467E-3</v>
      </c>
      <c r="Q31" s="368">
        <v>2.660934231931211E-3</v>
      </c>
      <c r="R31" s="368">
        <v>1.8440862931339362E-3</v>
      </c>
      <c r="S31" s="368">
        <v>2.5051055139550713E-3</v>
      </c>
      <c r="T31" s="368">
        <v>3.3457573682493143E-3</v>
      </c>
      <c r="U31" s="368">
        <v>9.6443112263070504E-4</v>
      </c>
      <c r="V31" s="368">
        <v>3.1061114842175956E-3</v>
      </c>
      <c r="W31" s="368">
        <v>6.983524514267786E-3</v>
      </c>
      <c r="X31" s="368">
        <v>6.6825454474703123E-3</v>
      </c>
      <c r="Y31" s="368">
        <v>1.5676053411902468E-3</v>
      </c>
      <c r="Z31" s="368">
        <v>2.5829657032848323E-3</v>
      </c>
      <c r="AA31" s="368">
        <v>2.4147768028098052E-2</v>
      </c>
      <c r="AB31" s="368">
        <v>1.8415386688646458E-2</v>
      </c>
      <c r="AC31" s="368">
        <v>3.6360538464755073E-2</v>
      </c>
      <c r="AD31" s="368">
        <v>2.4676388850752285E-2</v>
      </c>
      <c r="AE31" s="368">
        <v>2.4853951803253296E-2</v>
      </c>
      <c r="AF31" s="368">
        <v>1.3985916377619741E-3</v>
      </c>
      <c r="AG31" s="368">
        <v>1.4850319677646787E-2</v>
      </c>
      <c r="AH31" s="368">
        <v>2.0264615812392531E-2</v>
      </c>
      <c r="AI31" s="368">
        <v>2.0452788514632801E-2</v>
      </c>
      <c r="AJ31" s="368">
        <v>7.1620197231189063E-3</v>
      </c>
      <c r="AK31" s="368">
        <v>1.6757725373571945E-2</v>
      </c>
      <c r="AL31" s="368">
        <v>0</v>
      </c>
      <c r="AM31" s="369">
        <v>3.9195217628876906E-2</v>
      </c>
      <c r="AN31" s="376" t="s">
        <v>372</v>
      </c>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row>
    <row r="32" spans="1:132" ht="20.100000000000001" customHeight="1" x14ac:dyDescent="0.15">
      <c r="A32" s="197" t="s">
        <v>119</v>
      </c>
      <c r="B32" s="198" t="s">
        <v>419</v>
      </c>
      <c r="C32" s="367">
        <v>3.9254082063023436E-2</v>
      </c>
      <c r="D32" s="368">
        <v>0.24691358024691357</v>
      </c>
      <c r="E32" s="368">
        <v>3.6612870926766947E-2</v>
      </c>
      <c r="F32" s="368">
        <v>2.5363104270539779E-2</v>
      </c>
      <c r="G32" s="368">
        <v>4.3374381761546961E-2</v>
      </c>
      <c r="H32" s="368">
        <v>2.4913498388923656E-2</v>
      </c>
      <c r="I32" s="368">
        <v>1.7823799015447294E-2</v>
      </c>
      <c r="J32" s="368">
        <v>1.5490717693794441E-2</v>
      </c>
      <c r="K32" s="368">
        <v>7.2311861236055514E-2</v>
      </c>
      <c r="L32" s="368">
        <v>2.7731810659926168E-2</v>
      </c>
      <c r="M32" s="368">
        <v>2.8475057695721642E-2</v>
      </c>
      <c r="N32" s="368">
        <v>2.8381401294239834E-2</v>
      </c>
      <c r="O32" s="368">
        <v>2.3594585613024129E-2</v>
      </c>
      <c r="P32" s="368">
        <v>1.8230522159732889E-2</v>
      </c>
      <c r="Q32" s="368">
        <v>2.4331861491982337E-2</v>
      </c>
      <c r="R32" s="368">
        <v>1.6824129742838378E-2</v>
      </c>
      <c r="S32" s="368">
        <v>1.8706603131381894E-2</v>
      </c>
      <c r="T32" s="368">
        <v>2.3360555910455032E-2</v>
      </c>
      <c r="U32" s="368">
        <v>1.5823611392707951E-2</v>
      </c>
      <c r="V32" s="368">
        <v>0.1117480571812338</v>
      </c>
      <c r="W32" s="368">
        <v>4.4115733974089182E-2</v>
      </c>
      <c r="X32" s="368">
        <v>4.1766111720031911E-2</v>
      </c>
      <c r="Y32" s="368">
        <v>2.1238219351426897E-2</v>
      </c>
      <c r="Z32" s="368">
        <v>6.6390667527655239E-2</v>
      </c>
      <c r="AA32" s="368">
        <v>3.8990982747058235E-2</v>
      </c>
      <c r="AB32" s="368">
        <v>3.5845130233389012E-2</v>
      </c>
      <c r="AC32" s="368">
        <v>2.5654404188086943E-3</v>
      </c>
      <c r="AD32" s="368">
        <v>0.13450787645282389</v>
      </c>
      <c r="AE32" s="368">
        <v>2.2077436690000708E-2</v>
      </c>
      <c r="AF32" s="368">
        <v>3.1760034057520918E-2</v>
      </c>
      <c r="AG32" s="368">
        <v>2.6853910992004813E-2</v>
      </c>
      <c r="AH32" s="368">
        <v>1.6667142665460325E-2</v>
      </c>
      <c r="AI32" s="368">
        <v>3.7382661512976256E-2</v>
      </c>
      <c r="AJ32" s="368">
        <v>1.4636838500410174E-2</v>
      </c>
      <c r="AK32" s="368">
        <v>3.5903614773238952E-2</v>
      </c>
      <c r="AL32" s="368">
        <v>5.0761676948256326E-2</v>
      </c>
      <c r="AM32" s="369">
        <v>9.4546433202573874E-2</v>
      </c>
      <c r="AN32" s="376" t="s">
        <v>119</v>
      </c>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row>
    <row r="33" spans="1:143" ht="20.100000000000001" customHeight="1" x14ac:dyDescent="0.15">
      <c r="A33" s="197" t="s">
        <v>375</v>
      </c>
      <c r="B33" s="198" t="s">
        <v>82</v>
      </c>
      <c r="C33" s="367">
        <v>5.3624148942579986E-3</v>
      </c>
      <c r="D33" s="368">
        <v>0</v>
      </c>
      <c r="E33" s="368">
        <v>3.9685381893233901E-3</v>
      </c>
      <c r="F33" s="368">
        <v>6.0698027314112293E-3</v>
      </c>
      <c r="G33" s="368">
        <v>7.826368498029453E-3</v>
      </c>
      <c r="H33" s="368">
        <v>6.3512094709566634E-3</v>
      </c>
      <c r="I33" s="368">
        <v>6.7426464492544795E-4</v>
      </c>
      <c r="J33" s="368">
        <v>5.5772289302703747E-3</v>
      </c>
      <c r="K33" s="368">
        <v>4.9656804082587108E-3</v>
      </c>
      <c r="L33" s="368">
        <v>3.5642195995708387E-3</v>
      </c>
      <c r="M33" s="368">
        <v>5.0417184448783951E-3</v>
      </c>
      <c r="N33" s="368">
        <v>6.6775851508614949E-3</v>
      </c>
      <c r="O33" s="368">
        <v>5.9748740103258433E-3</v>
      </c>
      <c r="P33" s="368">
        <v>1.2868852805883872E-2</v>
      </c>
      <c r="Q33" s="368">
        <v>8.5056937020683253E-3</v>
      </c>
      <c r="R33" s="368">
        <v>1.0167736068306977E-2</v>
      </c>
      <c r="S33" s="368">
        <v>1.5021556614476968E-2</v>
      </c>
      <c r="T33" s="368">
        <v>2.0828258781464135E-2</v>
      </c>
      <c r="U33" s="368">
        <v>3.4102138370294059E-3</v>
      </c>
      <c r="V33" s="368">
        <v>6.0683104672359205E-3</v>
      </c>
      <c r="W33" s="368">
        <v>8.3555888857429275E-3</v>
      </c>
      <c r="X33" s="368">
        <v>9.939911407428545E-3</v>
      </c>
      <c r="Y33" s="368">
        <v>4.2136476098740251E-2</v>
      </c>
      <c r="Z33" s="368">
        <v>1.0470667044857907E-2</v>
      </c>
      <c r="AA33" s="368">
        <v>3.2535714572632095E-2</v>
      </c>
      <c r="AB33" s="368">
        <v>5.9851573738329764E-2</v>
      </c>
      <c r="AC33" s="368">
        <v>3.408312888240915E-3</v>
      </c>
      <c r="AD33" s="368">
        <v>8.9408253210339177E-3</v>
      </c>
      <c r="AE33" s="368">
        <v>0.13073392796414707</v>
      </c>
      <c r="AF33" s="368">
        <v>2.8849790978944356E-2</v>
      </c>
      <c r="AG33" s="368">
        <v>4.1145636695175146E-2</v>
      </c>
      <c r="AH33" s="368">
        <v>1.6396092786355038E-2</v>
      </c>
      <c r="AI33" s="368">
        <v>6.4936499171728321E-2</v>
      </c>
      <c r="AJ33" s="368">
        <v>3.9882179022928413E-2</v>
      </c>
      <c r="AK33" s="368">
        <v>2.0823952584897956E-2</v>
      </c>
      <c r="AL33" s="368">
        <v>0</v>
      </c>
      <c r="AM33" s="369">
        <v>7.5536018659729073E-2</v>
      </c>
      <c r="AN33" s="376" t="s">
        <v>375</v>
      </c>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row>
    <row r="34" spans="1:143" ht="20.100000000000001" customHeight="1" x14ac:dyDescent="0.15">
      <c r="A34" s="197" t="s">
        <v>376</v>
      </c>
      <c r="B34" s="198" t="s">
        <v>7</v>
      </c>
      <c r="C34" s="367">
        <v>0</v>
      </c>
      <c r="D34" s="368">
        <v>0</v>
      </c>
      <c r="E34" s="368">
        <v>0</v>
      </c>
      <c r="F34" s="368">
        <v>0</v>
      </c>
      <c r="G34" s="368">
        <v>0</v>
      </c>
      <c r="H34" s="368">
        <v>0</v>
      </c>
      <c r="I34" s="368">
        <v>0</v>
      </c>
      <c r="J34" s="368">
        <v>0</v>
      </c>
      <c r="K34" s="368">
        <v>0</v>
      </c>
      <c r="L34" s="368">
        <v>0</v>
      </c>
      <c r="M34" s="368">
        <v>0</v>
      </c>
      <c r="N34" s="368">
        <v>0</v>
      </c>
      <c r="O34" s="368">
        <v>0</v>
      </c>
      <c r="P34" s="368">
        <v>0</v>
      </c>
      <c r="Q34" s="368">
        <v>0</v>
      </c>
      <c r="R34" s="368">
        <v>0</v>
      </c>
      <c r="S34" s="368">
        <v>0</v>
      </c>
      <c r="T34" s="368">
        <v>0</v>
      </c>
      <c r="U34" s="368">
        <v>0</v>
      </c>
      <c r="V34" s="368">
        <v>0</v>
      </c>
      <c r="W34" s="368">
        <v>0</v>
      </c>
      <c r="X34" s="368">
        <v>0</v>
      </c>
      <c r="Y34" s="368">
        <v>0</v>
      </c>
      <c r="Z34" s="368">
        <v>0</v>
      </c>
      <c r="AA34" s="368">
        <v>0</v>
      </c>
      <c r="AB34" s="368">
        <v>0</v>
      </c>
      <c r="AC34" s="368">
        <v>0</v>
      </c>
      <c r="AD34" s="368">
        <v>0</v>
      </c>
      <c r="AE34" s="368">
        <v>0</v>
      </c>
      <c r="AF34" s="368">
        <v>0</v>
      </c>
      <c r="AG34" s="368">
        <v>0</v>
      </c>
      <c r="AH34" s="368">
        <v>0</v>
      </c>
      <c r="AI34" s="368">
        <v>0</v>
      </c>
      <c r="AJ34" s="368">
        <v>0</v>
      </c>
      <c r="AK34" s="368">
        <v>0</v>
      </c>
      <c r="AL34" s="368">
        <v>0</v>
      </c>
      <c r="AM34" s="369">
        <v>0.24659712764135477</v>
      </c>
      <c r="AN34" s="376" t="s">
        <v>376</v>
      </c>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row>
    <row r="35" spans="1:143" ht="20.100000000000001" customHeight="1" x14ac:dyDescent="0.15">
      <c r="A35" s="197" t="s">
        <v>378</v>
      </c>
      <c r="B35" s="198" t="s">
        <v>83</v>
      </c>
      <c r="C35" s="367">
        <v>3.6151111646683137E-4</v>
      </c>
      <c r="D35" s="368">
        <v>0</v>
      </c>
      <c r="E35" s="368">
        <v>2.1340942012567767E-4</v>
      </c>
      <c r="F35" s="368">
        <v>0</v>
      </c>
      <c r="G35" s="368">
        <v>3.3493731089997656E-5</v>
      </c>
      <c r="H35" s="368">
        <v>3.1549167567455742E-4</v>
      </c>
      <c r="I35" s="368">
        <v>7.1058334945304819E-6</v>
      </c>
      <c r="J35" s="368">
        <v>9.9848088265710032E-5</v>
      </c>
      <c r="K35" s="368">
        <v>1.650641686955804E-4</v>
      </c>
      <c r="L35" s="368">
        <v>3.6369587750722844E-5</v>
      </c>
      <c r="M35" s="368">
        <v>0</v>
      </c>
      <c r="N35" s="368">
        <v>2.9293494181246836E-4</v>
      </c>
      <c r="O35" s="368">
        <v>2.6379890985956989E-4</v>
      </c>
      <c r="P35" s="368">
        <v>3.9355584049562646E-4</v>
      </c>
      <c r="Q35" s="368">
        <v>3.2535440390425285E-4</v>
      </c>
      <c r="R35" s="368">
        <v>1.3009649876218866E-3</v>
      </c>
      <c r="S35" s="368">
        <v>9.9841161788064448E-4</v>
      </c>
      <c r="T35" s="368">
        <v>2.3852308710458708E-3</v>
      </c>
      <c r="U35" s="368">
        <v>3.1417074449333575E-4</v>
      </c>
      <c r="V35" s="368">
        <v>3.5978125299817709E-5</v>
      </c>
      <c r="W35" s="368">
        <v>1.6222958547279975E-4</v>
      </c>
      <c r="X35" s="368">
        <v>4.5317759373236744E-4</v>
      </c>
      <c r="Y35" s="368">
        <v>9.4434056698207636E-5</v>
      </c>
      <c r="Z35" s="368">
        <v>1.5690913150795711E-4</v>
      </c>
      <c r="AA35" s="368">
        <v>1.8707041230854452E-4</v>
      </c>
      <c r="AB35" s="368">
        <v>1.9274102814019012E-4</v>
      </c>
      <c r="AC35" s="368">
        <v>9.3617823335677944E-7</v>
      </c>
      <c r="AD35" s="368">
        <v>3.023309251875478E-3</v>
      </c>
      <c r="AE35" s="368">
        <v>3.674185413025984E-3</v>
      </c>
      <c r="AF35" s="368">
        <v>6.6998401808956846E-5</v>
      </c>
      <c r="AG35" s="368">
        <v>6.1791368858015175E-7</v>
      </c>
      <c r="AH35" s="368">
        <v>1.1100651112463067E-4</v>
      </c>
      <c r="AI35" s="368">
        <v>0</v>
      </c>
      <c r="AJ35" s="368">
        <v>5.8694765050158705E-4</v>
      </c>
      <c r="AK35" s="368">
        <v>4.6401981214069555E-4</v>
      </c>
      <c r="AL35" s="368">
        <v>0</v>
      </c>
      <c r="AM35" s="369">
        <v>1.549540438927718E-4</v>
      </c>
      <c r="AN35" s="376" t="s">
        <v>378</v>
      </c>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row>
    <row r="36" spans="1:143" ht="20.100000000000001" customHeight="1" x14ac:dyDescent="0.15">
      <c r="A36" s="197" t="s">
        <v>380</v>
      </c>
      <c r="B36" s="198" t="s">
        <v>381</v>
      </c>
      <c r="C36" s="367">
        <v>4.5188889558353922E-3</v>
      </c>
      <c r="D36" s="368">
        <v>0</v>
      </c>
      <c r="E36" s="368">
        <v>0</v>
      </c>
      <c r="F36" s="368">
        <v>0</v>
      </c>
      <c r="G36" s="368">
        <v>0</v>
      </c>
      <c r="H36" s="368">
        <v>5.1719946831894661E-6</v>
      </c>
      <c r="I36" s="368">
        <v>0</v>
      </c>
      <c r="J36" s="368">
        <v>0</v>
      </c>
      <c r="K36" s="368">
        <v>0</v>
      </c>
      <c r="L36" s="368">
        <v>0</v>
      </c>
      <c r="M36" s="368">
        <v>0</v>
      </c>
      <c r="N36" s="368">
        <v>0</v>
      </c>
      <c r="O36" s="368">
        <v>0</v>
      </c>
      <c r="P36" s="368">
        <v>0</v>
      </c>
      <c r="Q36" s="368">
        <v>0</v>
      </c>
      <c r="R36" s="368">
        <v>0</v>
      </c>
      <c r="S36" s="368">
        <v>0</v>
      </c>
      <c r="T36" s="368">
        <v>0</v>
      </c>
      <c r="U36" s="368">
        <v>0</v>
      </c>
      <c r="V36" s="368">
        <v>1.199270843327257E-5</v>
      </c>
      <c r="W36" s="368">
        <v>0</v>
      </c>
      <c r="X36" s="368">
        <v>1.6213867396506885E-6</v>
      </c>
      <c r="Y36" s="368">
        <v>2.7385876442480214E-4</v>
      </c>
      <c r="Z36" s="368">
        <v>0</v>
      </c>
      <c r="AA36" s="368">
        <v>2.333598190351987E-5</v>
      </c>
      <c r="AB36" s="368">
        <v>1.4416402104794706E-4</v>
      </c>
      <c r="AC36" s="368">
        <v>5.929128811259603E-6</v>
      </c>
      <c r="AD36" s="368">
        <v>1.0882179094943761E-3</v>
      </c>
      <c r="AE36" s="368">
        <v>4.7812896687104994E-4</v>
      </c>
      <c r="AF36" s="368">
        <v>2.2332800602985615E-5</v>
      </c>
      <c r="AG36" s="368">
        <v>3.2131511806167889E-5</v>
      </c>
      <c r="AH36" s="368">
        <v>1.5213819556221834E-2</v>
      </c>
      <c r="AI36" s="368">
        <v>1.1043622308117063E-5</v>
      </c>
      <c r="AJ36" s="368">
        <v>5.5728567122662172E-5</v>
      </c>
      <c r="AK36" s="368">
        <v>8.7699090023770382E-5</v>
      </c>
      <c r="AL36" s="368">
        <v>0</v>
      </c>
      <c r="AM36" s="369">
        <v>2.4384873223125669E-3</v>
      </c>
      <c r="AN36" s="376" t="s">
        <v>380</v>
      </c>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row>
    <row r="37" spans="1:143" ht="20.100000000000001" customHeight="1" x14ac:dyDescent="0.15">
      <c r="A37" s="197" t="s">
        <v>382</v>
      </c>
      <c r="B37" s="198" t="s">
        <v>658</v>
      </c>
      <c r="C37" s="367">
        <v>1.5364222449840332E-3</v>
      </c>
      <c r="D37" s="368">
        <v>0</v>
      </c>
      <c r="E37" s="368">
        <v>6.5923046901836051E-4</v>
      </c>
      <c r="F37" s="368">
        <v>7.5872534142640367E-4</v>
      </c>
      <c r="G37" s="368">
        <v>1.0383056637899273E-3</v>
      </c>
      <c r="H37" s="368">
        <v>1.0343989366378931E-3</v>
      </c>
      <c r="I37" s="368">
        <v>1.3264222523123566E-4</v>
      </c>
      <c r="J37" s="368">
        <v>2.9954426479713008E-4</v>
      </c>
      <c r="K37" s="368">
        <v>1.2654919599994498E-3</v>
      </c>
      <c r="L37" s="368">
        <v>6.1828299176228834E-4</v>
      </c>
      <c r="M37" s="368">
        <v>9.5863660571631458E-4</v>
      </c>
      <c r="N37" s="368">
        <v>6.6576123139197357E-4</v>
      </c>
      <c r="O37" s="368">
        <v>1.2162157532486664E-3</v>
      </c>
      <c r="P37" s="368">
        <v>2.0354877341763047E-3</v>
      </c>
      <c r="Q37" s="368">
        <v>9.4120381129444573E-4</v>
      </c>
      <c r="R37" s="368">
        <v>6.6942858586368917E-4</v>
      </c>
      <c r="S37" s="368">
        <v>8.0780576355797594E-4</v>
      </c>
      <c r="T37" s="368">
        <v>6.7558562243495766E-4</v>
      </c>
      <c r="U37" s="368">
        <v>2.630266698083741E-4</v>
      </c>
      <c r="V37" s="368">
        <v>7.3155521442962678E-4</v>
      </c>
      <c r="W37" s="368">
        <v>9.2593301142494203E-4</v>
      </c>
      <c r="X37" s="368">
        <v>1.5443708695172806E-3</v>
      </c>
      <c r="Y37" s="368">
        <v>8.4612914801594045E-3</v>
      </c>
      <c r="Z37" s="368">
        <v>2.1062033421645012E-3</v>
      </c>
      <c r="AA37" s="368">
        <v>5.5202986699637985E-4</v>
      </c>
      <c r="AB37" s="368">
        <v>3.5962655250547666E-3</v>
      </c>
      <c r="AC37" s="368">
        <v>3.173644211079482E-4</v>
      </c>
      <c r="AD37" s="368">
        <v>1.3184826995511763E-3</v>
      </c>
      <c r="AE37" s="368">
        <v>1.0471697795556094E-3</v>
      </c>
      <c r="AF37" s="368">
        <v>1.395800037686601E-6</v>
      </c>
      <c r="AG37" s="368">
        <v>2.7787578575449424E-3</v>
      </c>
      <c r="AH37" s="368">
        <v>9.6995980594337481E-4</v>
      </c>
      <c r="AI37" s="368">
        <v>0</v>
      </c>
      <c r="AJ37" s="368">
        <v>1.7359748274661539E-3</v>
      </c>
      <c r="AK37" s="368">
        <v>2.6977287244625485E-3</v>
      </c>
      <c r="AL37" s="368">
        <v>0</v>
      </c>
      <c r="AM37" s="369">
        <v>4.8198863126646388E-3</v>
      </c>
      <c r="AN37" s="376" t="s">
        <v>382</v>
      </c>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row>
    <row r="38" spans="1:143" ht="20.100000000000001" customHeight="1" x14ac:dyDescent="0.15">
      <c r="A38" s="197" t="s">
        <v>384</v>
      </c>
      <c r="B38" s="198" t="s">
        <v>84</v>
      </c>
      <c r="C38" s="367">
        <v>2.3317467012110623E-2</v>
      </c>
      <c r="D38" s="368">
        <v>2.4691358024691357E-2</v>
      </c>
      <c r="E38" s="368">
        <v>2.9852469775525449E-2</v>
      </c>
      <c r="F38" s="368">
        <v>4.5198352482115761E-2</v>
      </c>
      <c r="G38" s="368">
        <v>2.641538925297815E-2</v>
      </c>
      <c r="H38" s="368">
        <v>3.8883056028218406E-2</v>
      </c>
      <c r="I38" s="368">
        <v>4.0274285172888875E-3</v>
      </c>
      <c r="J38" s="368">
        <v>3.1166867551510914E-2</v>
      </c>
      <c r="K38" s="368">
        <v>5.3343237183455065E-2</v>
      </c>
      <c r="L38" s="368">
        <v>1.1201833027222637E-2</v>
      </c>
      <c r="M38" s="368">
        <v>2.3610864548198118E-2</v>
      </c>
      <c r="N38" s="368">
        <v>2.8055178290857768E-2</v>
      </c>
      <c r="O38" s="368">
        <v>3.0956973370013945E-2</v>
      </c>
      <c r="P38" s="368">
        <v>3.495029770595031E-2</v>
      </c>
      <c r="Q38" s="368">
        <v>3.5033697420404367E-2</v>
      </c>
      <c r="R38" s="368">
        <v>4.4788561612691354E-2</v>
      </c>
      <c r="S38" s="368">
        <v>4.0054458815520763E-2</v>
      </c>
      <c r="T38" s="368">
        <v>4.0139896777870207E-2</v>
      </c>
      <c r="U38" s="368">
        <v>2.5754694752069963E-2</v>
      </c>
      <c r="V38" s="368">
        <v>4.0151587834596568E-2</v>
      </c>
      <c r="W38" s="368">
        <v>8.8304930401977358E-2</v>
      </c>
      <c r="X38" s="368">
        <v>4.7903871222979587E-2</v>
      </c>
      <c r="Y38" s="368">
        <v>0.14542844731523977</v>
      </c>
      <c r="Z38" s="368">
        <v>6.5280233673906618E-2</v>
      </c>
      <c r="AA38" s="368">
        <v>7.6658700553062772E-2</v>
      </c>
      <c r="AB38" s="368">
        <v>0.11552709186695541</v>
      </c>
      <c r="AC38" s="368">
        <v>2.4255753907451917E-2</v>
      </c>
      <c r="AD38" s="368">
        <v>7.6465252416937274E-2</v>
      </c>
      <c r="AE38" s="368">
        <v>0.14887925896744345</v>
      </c>
      <c r="AF38" s="368">
        <v>8.827737338348908E-2</v>
      </c>
      <c r="AG38" s="368">
        <v>8.0013025620555275E-2</v>
      </c>
      <c r="AH38" s="368">
        <v>4.9055178319027323E-2</v>
      </c>
      <c r="AI38" s="368">
        <v>7.0668139149641082E-2</v>
      </c>
      <c r="AJ38" s="368">
        <v>0.16322957233418203</v>
      </c>
      <c r="AK38" s="368">
        <v>3.7304836801156059E-2</v>
      </c>
      <c r="AL38" s="368">
        <v>0</v>
      </c>
      <c r="AM38" s="369">
        <v>3.9929210468368989E-2</v>
      </c>
      <c r="AN38" s="376" t="s">
        <v>384</v>
      </c>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row>
    <row r="39" spans="1:143" ht="20.100000000000001" customHeight="1" x14ac:dyDescent="0.15">
      <c r="A39" s="197" t="s">
        <v>385</v>
      </c>
      <c r="B39" s="198" t="s">
        <v>85</v>
      </c>
      <c r="C39" s="367">
        <v>7.5314815930589869E-4</v>
      </c>
      <c r="D39" s="368">
        <v>0</v>
      </c>
      <c r="E39" s="368">
        <v>1.0231958499176328E-4</v>
      </c>
      <c r="F39" s="368">
        <v>0</v>
      </c>
      <c r="G39" s="368">
        <v>6.6987462179995312E-5</v>
      </c>
      <c r="H39" s="368">
        <v>3.1031968099136793E-5</v>
      </c>
      <c r="I39" s="368">
        <v>1.4211666989060964E-5</v>
      </c>
      <c r="J39" s="368">
        <v>7.1320063046935729E-5</v>
      </c>
      <c r="K39" s="368">
        <v>6.8776736956491837E-5</v>
      </c>
      <c r="L39" s="368">
        <v>3.6369587750722844E-5</v>
      </c>
      <c r="M39" s="368">
        <v>1.9527782709036039E-4</v>
      </c>
      <c r="N39" s="368">
        <v>8.6548960080956561E-5</v>
      </c>
      <c r="O39" s="368">
        <v>9.9352836180876974E-5</v>
      </c>
      <c r="P39" s="368">
        <v>1.1848993047180151E-4</v>
      </c>
      <c r="Q39" s="368">
        <v>5.8099000697188008E-5</v>
      </c>
      <c r="R39" s="368">
        <v>1.7683019249229527E-4</v>
      </c>
      <c r="S39" s="368">
        <v>9.984116178806444E-5</v>
      </c>
      <c r="T39" s="368">
        <v>9.1916411215640497E-5</v>
      </c>
      <c r="U39" s="368">
        <v>1.6439166863023381E-4</v>
      </c>
      <c r="V39" s="368">
        <v>2.1586875179890628E-4</v>
      </c>
      <c r="W39" s="368">
        <v>2.4257914431546001E-4</v>
      </c>
      <c r="X39" s="368">
        <v>6.97196298049796E-5</v>
      </c>
      <c r="Y39" s="368">
        <v>2.9274557576444368E-4</v>
      </c>
      <c r="Z39" s="368">
        <v>5.4314699368138999E-5</v>
      </c>
      <c r="AA39" s="368">
        <v>6.3007151139503651E-4</v>
      </c>
      <c r="AB39" s="368">
        <v>2.1938003202948467E-4</v>
      </c>
      <c r="AC39" s="368">
        <v>4.8837297840111993E-4</v>
      </c>
      <c r="AD39" s="368">
        <v>1.4577013696901204E-3</v>
      </c>
      <c r="AE39" s="368">
        <v>6.8244492257341135E-3</v>
      </c>
      <c r="AF39" s="368">
        <v>4.1734421126829371E-4</v>
      </c>
      <c r="AG39" s="368">
        <v>2.8442567085344385E-3</v>
      </c>
      <c r="AH39" s="368">
        <v>1.1387866988334078E-2</v>
      </c>
      <c r="AI39" s="368">
        <v>2.5731639977912757E-3</v>
      </c>
      <c r="AJ39" s="368">
        <v>1.0717262612782935E-3</v>
      </c>
      <c r="AK39" s="368">
        <v>1.4016147104097511E-2</v>
      </c>
      <c r="AL39" s="368">
        <v>0</v>
      </c>
      <c r="AM39" s="369">
        <v>1.6637171028487077E-3</v>
      </c>
      <c r="AN39" s="376" t="s">
        <v>385</v>
      </c>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row>
    <row r="40" spans="1:143" ht="20.100000000000001" customHeight="1" x14ac:dyDescent="0.15">
      <c r="A40" s="197" t="s">
        <v>386</v>
      </c>
      <c r="B40" s="198" t="s">
        <v>9</v>
      </c>
      <c r="C40" s="367">
        <v>1.717177803217449E-3</v>
      </c>
      <c r="D40" s="368">
        <v>0</v>
      </c>
      <c r="E40" s="368">
        <v>6.7384755258861244E-4</v>
      </c>
      <c r="F40" s="368">
        <v>1.1922826793843485E-3</v>
      </c>
      <c r="G40" s="368">
        <v>1.1276222800299211E-3</v>
      </c>
      <c r="H40" s="368">
        <v>4.6030752680386244E-4</v>
      </c>
      <c r="I40" s="368">
        <v>1.7369815208852289E-5</v>
      </c>
      <c r="J40" s="368">
        <v>1.5690413870325862E-4</v>
      </c>
      <c r="K40" s="368">
        <v>1.1279384860864662E-3</v>
      </c>
      <c r="L40" s="368">
        <v>3.2732628975650559E-4</v>
      </c>
      <c r="M40" s="368">
        <v>7.6335877862595419E-4</v>
      </c>
      <c r="N40" s="368">
        <v>3.2622300338206703E-4</v>
      </c>
      <c r="O40" s="368">
        <v>5.5157953879728257E-4</v>
      </c>
      <c r="P40" s="368">
        <v>9.0560161146305447E-4</v>
      </c>
      <c r="Q40" s="368">
        <v>6.3908900766906809E-4</v>
      </c>
      <c r="R40" s="368">
        <v>1.162026979235083E-3</v>
      </c>
      <c r="S40" s="368">
        <v>7.5334694803721352E-4</v>
      </c>
      <c r="T40" s="368">
        <v>1.0662303701014298E-3</v>
      </c>
      <c r="U40" s="368">
        <v>7.1601704558946287E-4</v>
      </c>
      <c r="V40" s="368">
        <v>9.4742396622853303E-4</v>
      </c>
      <c r="W40" s="368">
        <v>8.004346528516441E-4</v>
      </c>
      <c r="X40" s="368">
        <v>4.3777441970568587E-5</v>
      </c>
      <c r="Y40" s="368">
        <v>1.001001001001001E-3</v>
      </c>
      <c r="Z40" s="368">
        <v>3.5002806259467356E-3</v>
      </c>
      <c r="AA40" s="368">
        <v>1.7834811087575348E-3</v>
      </c>
      <c r="AB40" s="368">
        <v>3.2577934756378474E-3</v>
      </c>
      <c r="AC40" s="368">
        <v>2.9583232174074228E-4</v>
      </c>
      <c r="AD40" s="368">
        <v>1.6002921183445407E-3</v>
      </c>
      <c r="AE40" s="368">
        <v>1.4586300594967524E-3</v>
      </c>
      <c r="AF40" s="368">
        <v>3.1489248850209719E-3</v>
      </c>
      <c r="AG40" s="368">
        <v>4.5595851080329399E-3</v>
      </c>
      <c r="AH40" s="368">
        <v>2.389873188532704E-3</v>
      </c>
      <c r="AI40" s="368">
        <v>4.6604086140254004E-3</v>
      </c>
      <c r="AJ40" s="368">
        <v>1.5064690080255128E-3</v>
      </c>
      <c r="AK40" s="368">
        <v>1.9267620972386566E-3</v>
      </c>
      <c r="AL40" s="368">
        <v>0</v>
      </c>
      <c r="AM40" s="369">
        <v>2.0388689985891028E-4</v>
      </c>
      <c r="AN40" s="376" t="s">
        <v>386</v>
      </c>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row>
    <row r="41" spans="1:143" ht="20.100000000000001" customHeight="1" x14ac:dyDescent="0.15">
      <c r="A41" s="197" t="s">
        <v>387</v>
      </c>
      <c r="B41" s="198" t="s">
        <v>8</v>
      </c>
      <c r="C41" s="367">
        <v>3.4946074591793697E-3</v>
      </c>
      <c r="D41" s="368">
        <v>1.2345679012345678E-2</v>
      </c>
      <c r="E41" s="368">
        <v>5.7693628851784237E-3</v>
      </c>
      <c r="F41" s="368">
        <v>3.5768480381530459E-3</v>
      </c>
      <c r="G41" s="368">
        <v>3.4610188792997577E-3</v>
      </c>
      <c r="H41" s="368">
        <v>1.6860702667197659E-3</v>
      </c>
      <c r="I41" s="368">
        <v>2.9054963622080193E-4</v>
      </c>
      <c r="J41" s="368">
        <v>2.1467338977127657E-3</v>
      </c>
      <c r="K41" s="368">
        <v>9.7250306056479458E-3</v>
      </c>
      <c r="L41" s="368">
        <v>4.655307232092524E-3</v>
      </c>
      <c r="M41" s="368">
        <v>2.1658086277294513E-3</v>
      </c>
      <c r="N41" s="368">
        <v>4.0078826129796808E-3</v>
      </c>
      <c r="O41" s="368">
        <v>6.5264535491231252E-3</v>
      </c>
      <c r="P41" s="368">
        <v>5.2812654724574389E-3</v>
      </c>
      <c r="Q41" s="368">
        <v>2.2658610271903325E-3</v>
      </c>
      <c r="R41" s="368">
        <v>6.3153640175819738E-4</v>
      </c>
      <c r="S41" s="368">
        <v>2.1692761515770364E-3</v>
      </c>
      <c r="T41" s="368">
        <v>1.7188368897324772E-3</v>
      </c>
      <c r="U41" s="368">
        <v>5.9509784044144646E-3</v>
      </c>
      <c r="V41" s="368">
        <v>1.8828552240237936E-3</v>
      </c>
      <c r="W41" s="368">
        <v>1.4239472294706877E-2</v>
      </c>
      <c r="X41" s="368">
        <v>2.5090959796094403E-3</v>
      </c>
      <c r="Y41" s="368">
        <v>9.27342436776399E-3</v>
      </c>
      <c r="Z41" s="368">
        <v>2.0844774624172457E-2</v>
      </c>
      <c r="AA41" s="368">
        <v>5.9548835132818079E-3</v>
      </c>
      <c r="AB41" s="368">
        <v>5.6474688245304484E-3</v>
      </c>
      <c r="AC41" s="368">
        <v>2.3569847321812517E-3</v>
      </c>
      <c r="AD41" s="368">
        <v>8.3704623264162364E-3</v>
      </c>
      <c r="AE41" s="368">
        <v>2.0579748207858149E-3</v>
      </c>
      <c r="AF41" s="368">
        <v>8.3748002261196063E-4</v>
      </c>
      <c r="AG41" s="368">
        <v>9.8254455621129937E-3</v>
      </c>
      <c r="AH41" s="368">
        <v>4.2204028889713955E-3</v>
      </c>
      <c r="AI41" s="368">
        <v>3.511871893981226E-3</v>
      </c>
      <c r="AJ41" s="368">
        <v>2.1868968356360818E-3</v>
      </c>
      <c r="AK41" s="368">
        <v>2.9104317413112452E-3</v>
      </c>
      <c r="AL41" s="368">
        <v>5.0358806496286041E-4</v>
      </c>
      <c r="AM41" s="369">
        <v>0</v>
      </c>
      <c r="AN41" s="211" t="s">
        <v>387</v>
      </c>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row>
    <row r="42" spans="1:143" ht="20.100000000000001" customHeight="1" x14ac:dyDescent="0.15">
      <c r="A42" s="361" t="s">
        <v>388</v>
      </c>
      <c r="B42" s="201" t="s">
        <v>389</v>
      </c>
      <c r="C42" s="370">
        <v>0.36057721274929205</v>
      </c>
      <c r="D42" s="371">
        <v>0.49382716049382713</v>
      </c>
      <c r="E42" s="371">
        <v>0.66001686811444005</v>
      </c>
      <c r="F42" s="371">
        <v>0.590505094298721</v>
      </c>
      <c r="G42" s="371">
        <v>0.64321361185231496</v>
      </c>
      <c r="H42" s="371">
        <v>0.72816513144624484</v>
      </c>
      <c r="I42" s="371">
        <v>0.68947823443723777</v>
      </c>
      <c r="J42" s="371">
        <v>0.47080513219173686</v>
      </c>
      <c r="K42" s="371">
        <v>0.53282713654933356</v>
      </c>
      <c r="L42" s="371">
        <v>0.71606262843010671</v>
      </c>
      <c r="M42" s="371">
        <v>0.66502751642109004</v>
      </c>
      <c r="N42" s="371">
        <v>0.55041809805331421</v>
      </c>
      <c r="O42" s="371">
        <v>0.53264083264528639</v>
      </c>
      <c r="P42" s="371">
        <v>0.51365384859525953</v>
      </c>
      <c r="Q42" s="371">
        <v>0.50504299326051594</v>
      </c>
      <c r="R42" s="371">
        <v>0.62970494619309858</v>
      </c>
      <c r="S42" s="371">
        <v>0.59210347174948941</v>
      </c>
      <c r="T42" s="371">
        <v>0.64768439581045001</v>
      </c>
      <c r="U42" s="371">
        <v>0.69378215912017582</v>
      </c>
      <c r="V42" s="371">
        <v>0.48992612491605103</v>
      </c>
      <c r="W42" s="371">
        <v>0.53643737708430583</v>
      </c>
      <c r="X42" s="371">
        <v>0.66076535939658476</v>
      </c>
      <c r="Y42" s="371">
        <v>0.49305909683268173</v>
      </c>
      <c r="Z42" s="371">
        <v>0.37842258043101734</v>
      </c>
      <c r="AA42" s="371">
        <v>0.26163499540357665</v>
      </c>
      <c r="AB42" s="371">
        <v>0.32598305759352642</v>
      </c>
      <c r="AC42" s="371">
        <v>0.15772137962713895</v>
      </c>
      <c r="AD42" s="371">
        <v>0.45029580354463261</v>
      </c>
      <c r="AE42" s="371">
        <v>0.39678037381604159</v>
      </c>
      <c r="AF42" s="371">
        <v>0.27960945514945529</v>
      </c>
      <c r="AG42" s="371">
        <v>0.30991893590319519</v>
      </c>
      <c r="AH42" s="371">
        <v>0.39752671026815617</v>
      </c>
      <c r="AI42" s="371">
        <v>0.38239646604086142</v>
      </c>
      <c r="AJ42" s="371">
        <v>0.33145973491179009</v>
      </c>
      <c r="AK42" s="371">
        <v>0.47620082306250461</v>
      </c>
      <c r="AL42" s="371">
        <v>1</v>
      </c>
      <c r="AM42" s="372">
        <v>0.59611636233148746</v>
      </c>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row>
    <row r="43" spans="1:143" ht="20.100000000000001" customHeight="1" x14ac:dyDescent="0.15">
      <c r="A43" s="202" t="s">
        <v>390</v>
      </c>
      <c r="B43" s="196" t="s">
        <v>13</v>
      </c>
      <c r="C43" s="364">
        <v>1.3647044646622884E-2</v>
      </c>
      <c r="D43" s="365">
        <v>6.1728395061728392E-2</v>
      </c>
      <c r="E43" s="365">
        <v>8.6138473479494427E-3</v>
      </c>
      <c r="F43" s="365">
        <v>1.4415781487101669E-2</v>
      </c>
      <c r="G43" s="365">
        <v>1.8175931404838728E-2</v>
      </c>
      <c r="H43" s="365">
        <v>1.093876875494572E-2</v>
      </c>
      <c r="I43" s="365">
        <v>3.019189698120507E-3</v>
      </c>
      <c r="J43" s="365">
        <v>2.0112257779235875E-2</v>
      </c>
      <c r="K43" s="365">
        <v>1.4621934276950164E-2</v>
      </c>
      <c r="L43" s="365">
        <v>3.6187739811969232E-3</v>
      </c>
      <c r="M43" s="365">
        <v>1.0758033019705309E-2</v>
      </c>
      <c r="N43" s="365">
        <v>1.4913051583180209E-2</v>
      </c>
      <c r="O43" s="365">
        <v>1.3727821192302554E-2</v>
      </c>
      <c r="P43" s="365">
        <v>1.6161180159707498E-2</v>
      </c>
      <c r="Q43" s="365">
        <v>1.2479665349755984E-2</v>
      </c>
      <c r="R43" s="365">
        <v>1.6508361541959279E-2</v>
      </c>
      <c r="S43" s="365">
        <v>1.7771726798275472E-2</v>
      </c>
      <c r="T43" s="365">
        <v>1.3281921420660052E-2</v>
      </c>
      <c r="U43" s="365">
        <v>1.015940512134845E-2</v>
      </c>
      <c r="V43" s="365">
        <v>1.6645879305382326E-2</v>
      </c>
      <c r="W43" s="365">
        <v>2.1045462545627072E-2</v>
      </c>
      <c r="X43" s="365">
        <v>8.2123238363307361E-3</v>
      </c>
      <c r="Y43" s="365">
        <v>1.3390749239805844E-2</v>
      </c>
      <c r="Z43" s="365">
        <v>2.5033041442115617E-2</v>
      </c>
      <c r="AA43" s="365">
        <v>2.274340098600262E-2</v>
      </c>
      <c r="AB43" s="365">
        <v>3.1644002620024383E-2</v>
      </c>
      <c r="AC43" s="365">
        <v>4.2327738524171182E-3</v>
      </c>
      <c r="AD43" s="365">
        <v>1.8881712784657622E-2</v>
      </c>
      <c r="AE43" s="365">
        <v>1.8513018913031035E-2</v>
      </c>
      <c r="AF43" s="365">
        <v>9.3546518525756007E-3</v>
      </c>
      <c r="AG43" s="365">
        <v>1.1305348846262456E-2</v>
      </c>
      <c r="AH43" s="365">
        <v>1.3120861841619574E-2</v>
      </c>
      <c r="AI43" s="365">
        <v>3.7393705135284373E-2</v>
      </c>
      <c r="AJ43" s="365">
        <v>1.4714439032048721E-2</v>
      </c>
      <c r="AK43" s="365">
        <v>2.1362582070640963E-2</v>
      </c>
      <c r="AL43" s="365">
        <v>0</v>
      </c>
      <c r="AM43" s="366">
        <v>4.167448233116126E-3</v>
      </c>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row>
    <row r="44" spans="1:143" ht="20.100000000000001" customHeight="1" x14ac:dyDescent="0.15">
      <c r="A44" s="203" t="s">
        <v>391</v>
      </c>
      <c r="B44" s="198" t="s">
        <v>14</v>
      </c>
      <c r="C44" s="367">
        <v>0.29363740435018376</v>
      </c>
      <c r="D44" s="368">
        <v>0.25925925925925924</v>
      </c>
      <c r="E44" s="368">
        <v>0.119653984397725</v>
      </c>
      <c r="F44" s="368">
        <v>0.27964448298287448</v>
      </c>
      <c r="G44" s="368">
        <v>0.1740445913206578</v>
      </c>
      <c r="H44" s="368">
        <v>0.11217539268369632</v>
      </c>
      <c r="I44" s="368">
        <v>9.9544831887822573E-3</v>
      </c>
      <c r="J44" s="368">
        <v>0.30243272735053101</v>
      </c>
      <c r="K44" s="368">
        <v>0.21106205037208214</v>
      </c>
      <c r="L44" s="368">
        <v>0.10179847611427324</v>
      </c>
      <c r="M44" s="368">
        <v>0.12568791052725015</v>
      </c>
      <c r="N44" s="368">
        <v>0.31319405608372614</v>
      </c>
      <c r="O44" s="368">
        <v>0.20190209291888356</v>
      </c>
      <c r="P44" s="368">
        <v>0.25673805684977591</v>
      </c>
      <c r="Q44" s="368">
        <v>0.2172089240065071</v>
      </c>
      <c r="R44" s="368">
        <v>0.34947961400495126</v>
      </c>
      <c r="S44" s="368">
        <v>0.26788291354663035</v>
      </c>
      <c r="T44" s="368">
        <v>0.20480355165012937</v>
      </c>
      <c r="U44" s="368">
        <v>0.18844582289902881</v>
      </c>
      <c r="V44" s="368">
        <v>0.31303367552528061</v>
      </c>
      <c r="W44" s="368">
        <v>0.3488165657833317</v>
      </c>
      <c r="X44" s="368">
        <v>6.6506041286991932E-2</v>
      </c>
      <c r="Y44" s="368">
        <v>0.14875252611101666</v>
      </c>
      <c r="Z44" s="368">
        <v>0.45706423014948611</v>
      </c>
      <c r="AA44" s="368">
        <v>0.44396743827154589</v>
      </c>
      <c r="AB44" s="368">
        <v>0.32161112695522454</v>
      </c>
      <c r="AC44" s="368">
        <v>6.1822401996181643E-2</v>
      </c>
      <c r="AD44" s="368">
        <v>0.24471366477011336</v>
      </c>
      <c r="AE44" s="368">
        <v>0.26948493388688544</v>
      </c>
      <c r="AF44" s="368">
        <v>0.36778493513019322</v>
      </c>
      <c r="AG44" s="368">
        <v>0.48525688834732189</v>
      </c>
      <c r="AH44" s="368">
        <v>0.48770441229327061</v>
      </c>
      <c r="AI44" s="368">
        <v>0.49987852015461071</v>
      </c>
      <c r="AJ44" s="368">
        <v>0.36117684352197355</v>
      </c>
      <c r="AK44" s="368">
        <v>0.28584667581180562</v>
      </c>
      <c r="AL44" s="368">
        <v>0</v>
      </c>
      <c r="AM44" s="369">
        <v>1.2665454219235506E-2</v>
      </c>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row>
    <row r="45" spans="1:143" ht="20.100000000000001" customHeight="1" x14ac:dyDescent="0.15">
      <c r="A45" s="203" t="s">
        <v>392</v>
      </c>
      <c r="B45" s="198" t="s">
        <v>15</v>
      </c>
      <c r="C45" s="367">
        <v>0.20151232150388623</v>
      </c>
      <c r="D45" s="368">
        <v>6.1728395061728392E-2</v>
      </c>
      <c r="E45" s="368">
        <v>7.7742420676741739E-2</v>
      </c>
      <c r="F45" s="368">
        <v>-5.4194667244743117E-3</v>
      </c>
      <c r="G45" s="368">
        <v>9.9152608603423065E-2</v>
      </c>
      <c r="H45" s="368">
        <v>4.0393278475709726E-2</v>
      </c>
      <c r="I45" s="368">
        <v>4.1003817411660676E-2</v>
      </c>
      <c r="J45" s="368">
        <v>7.2461184055686708E-3</v>
      </c>
      <c r="K45" s="368">
        <v>0.10924496898169163</v>
      </c>
      <c r="L45" s="368">
        <v>0.14187776181556983</v>
      </c>
      <c r="M45" s="368">
        <v>0.14171844487839516</v>
      </c>
      <c r="N45" s="368">
        <v>2.7882080370695853E-2</v>
      </c>
      <c r="O45" s="368">
        <v>0.12245408357286502</v>
      </c>
      <c r="P45" s="368">
        <v>0.10915884844714714</v>
      </c>
      <c r="Q45" s="368">
        <v>2.7655124331861493E-2</v>
      </c>
      <c r="R45" s="368">
        <v>-7.2967715859142121E-2</v>
      </c>
      <c r="S45" s="368">
        <v>-3.5398230088495576E-4</v>
      </c>
      <c r="T45" s="368">
        <v>-3.4730615977829761E-2</v>
      </c>
      <c r="U45" s="368">
        <v>1.0890034759705045E-2</v>
      </c>
      <c r="V45" s="368">
        <v>6.4916530749304424E-2</v>
      </c>
      <c r="W45" s="368">
        <v>2.7992255832995354E-2</v>
      </c>
      <c r="X45" s="368">
        <v>7.6226254791197809E-2</v>
      </c>
      <c r="Y45" s="368">
        <v>0.13103669707443291</v>
      </c>
      <c r="Z45" s="368">
        <v>5.003590805124894E-2</v>
      </c>
      <c r="AA45" s="368">
        <v>0.14273128157769602</v>
      </c>
      <c r="AB45" s="368">
        <v>0.24148727125714162</v>
      </c>
      <c r="AC45" s="368">
        <v>0.38593978876074342</v>
      </c>
      <c r="AD45" s="368">
        <v>6.0434391154363637E-2</v>
      </c>
      <c r="AE45" s="368">
        <v>0.14005878966029273</v>
      </c>
      <c r="AF45" s="368">
        <v>0</v>
      </c>
      <c r="AG45" s="368">
        <v>2.8126195276791346E-2</v>
      </c>
      <c r="AH45" s="368">
        <v>3.8154985566459222E-2</v>
      </c>
      <c r="AI45" s="368">
        <v>-4.5168415240198784E-3</v>
      </c>
      <c r="AJ45" s="368">
        <v>0.11891457529738381</v>
      </c>
      <c r="AK45" s="368">
        <v>9.3383823575609703E-2</v>
      </c>
      <c r="AL45" s="368">
        <v>0</v>
      </c>
      <c r="AM45" s="369">
        <v>0.32556660169470791</v>
      </c>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row>
    <row r="46" spans="1:143" ht="20.100000000000001" customHeight="1" x14ac:dyDescent="0.15">
      <c r="A46" s="203" t="s">
        <v>393</v>
      </c>
      <c r="B46" s="198" t="s">
        <v>16</v>
      </c>
      <c r="C46" s="367">
        <v>9.0859793938663613E-2</v>
      </c>
      <c r="D46" s="368">
        <v>7.407407407407407E-2</v>
      </c>
      <c r="E46" s="368">
        <v>4.7951342652211348E-2</v>
      </c>
      <c r="F46" s="368">
        <v>7.0886624756123992E-2</v>
      </c>
      <c r="G46" s="368">
        <v>3.2723375274927712E-2</v>
      </c>
      <c r="H46" s="368">
        <v>8.7070530491494658E-2</v>
      </c>
      <c r="I46" s="368">
        <v>2.1534623173702101E-2</v>
      </c>
      <c r="J46" s="368">
        <v>0.15940034090990138</v>
      </c>
      <c r="K46" s="368">
        <v>9.5943548054306105E-2</v>
      </c>
      <c r="L46" s="368">
        <v>2.364023203796985E-2</v>
      </c>
      <c r="M46" s="368">
        <v>5.4606781466358958E-2</v>
      </c>
      <c r="N46" s="368">
        <v>6.8000852174376181E-2</v>
      </c>
      <c r="O46" s="368">
        <v>0.12243352781365519</v>
      </c>
      <c r="P46" s="368">
        <v>9.7593384876453082E-2</v>
      </c>
      <c r="Q46" s="368">
        <v>0.22974668835696027</v>
      </c>
      <c r="R46" s="368">
        <v>6.6058707623907448E-2</v>
      </c>
      <c r="S46" s="368">
        <v>0.11757658270932607</v>
      </c>
      <c r="T46" s="368">
        <v>0.15770558254323519</v>
      </c>
      <c r="U46" s="368">
        <v>8.7341293543243229E-2</v>
      </c>
      <c r="V46" s="368">
        <v>8.4800441331670348E-2</v>
      </c>
      <c r="W46" s="368">
        <v>3.5653777577116443E-2</v>
      </c>
      <c r="X46" s="368">
        <v>0.16175764808125093</v>
      </c>
      <c r="Y46" s="368">
        <v>0.21640508432961264</v>
      </c>
      <c r="Z46" s="368">
        <v>7.194887176299479E-2</v>
      </c>
      <c r="AA46" s="368">
        <v>8.8040156251613919E-2</v>
      </c>
      <c r="AB46" s="368">
        <v>7.8016240390371097E-2</v>
      </c>
      <c r="AC46" s="368">
        <v>0.34028206426052215</v>
      </c>
      <c r="AD46" s="368">
        <v>0.18444306028650143</v>
      </c>
      <c r="AE46" s="368">
        <v>0.14202517921418495</v>
      </c>
      <c r="AF46" s="368">
        <v>0.34230739704229973</v>
      </c>
      <c r="AG46" s="368">
        <v>0.15631053623167809</v>
      </c>
      <c r="AH46" s="368">
        <v>5.992950547677027E-2</v>
      </c>
      <c r="AI46" s="368">
        <v>6.361126449475428E-2</v>
      </c>
      <c r="AJ46" s="368">
        <v>0.1168343417407567</v>
      </c>
      <c r="AK46" s="368">
        <v>7.6493240625359962E-2</v>
      </c>
      <c r="AL46" s="368">
        <v>0</v>
      </c>
      <c r="AM46" s="369">
        <v>4.9038877154065096E-2</v>
      </c>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row>
    <row r="47" spans="1:143" ht="20.100000000000001" customHeight="1" x14ac:dyDescent="0.15">
      <c r="A47" s="204" t="s">
        <v>394</v>
      </c>
      <c r="B47" s="198" t="s">
        <v>395</v>
      </c>
      <c r="C47" s="367">
        <v>4.3200578417786344E-2</v>
      </c>
      <c r="D47" s="368">
        <v>4.9382716049382713E-2</v>
      </c>
      <c r="E47" s="368">
        <v>8.678308686494253E-2</v>
      </c>
      <c r="F47" s="368">
        <v>4.9967483199653155E-2</v>
      </c>
      <c r="G47" s="368">
        <v>3.2689881543837715E-2</v>
      </c>
      <c r="H47" s="368">
        <v>2.1256898147908702E-2</v>
      </c>
      <c r="I47" s="368">
        <v>0.23904892366360983</v>
      </c>
      <c r="J47" s="368">
        <v>4.0003423363026251E-2</v>
      </c>
      <c r="K47" s="368">
        <v>3.6300361765636391E-2</v>
      </c>
      <c r="L47" s="368">
        <v>1.3002127620883418E-2</v>
      </c>
      <c r="M47" s="368">
        <v>2.2013136872004262E-3</v>
      </c>
      <c r="N47" s="368">
        <v>2.5591861734707465E-2</v>
      </c>
      <c r="O47" s="368">
        <v>6.8416418570072871E-3</v>
      </c>
      <c r="P47" s="368">
        <v>6.6946810716567856E-3</v>
      </c>
      <c r="Q47" s="368">
        <v>7.8666046943992561E-3</v>
      </c>
      <c r="R47" s="368">
        <v>1.1216086495225585E-2</v>
      </c>
      <c r="S47" s="368">
        <v>5.0192874971636036E-3</v>
      </c>
      <c r="T47" s="368">
        <v>1.1255164553355179E-2</v>
      </c>
      <c r="U47" s="368">
        <v>9.3922440010740255E-3</v>
      </c>
      <c r="V47" s="368">
        <v>3.0677348172311235E-2</v>
      </c>
      <c r="W47" s="368">
        <v>3.6148883906365982E-2</v>
      </c>
      <c r="X47" s="368">
        <v>2.6957175933432345E-2</v>
      </c>
      <c r="Y47" s="368">
        <v>4.3515213326534082E-2</v>
      </c>
      <c r="Z47" s="368">
        <v>1.7501403129733677E-2</v>
      </c>
      <c r="AA47" s="368">
        <v>4.1366662216252632E-2</v>
      </c>
      <c r="AB47" s="368">
        <v>1.9117402791140808E-2</v>
      </c>
      <c r="AC47" s="368">
        <v>5.0293991171215142E-2</v>
      </c>
      <c r="AD47" s="368">
        <v>4.5856414006458013E-2</v>
      </c>
      <c r="AE47" s="368">
        <v>3.3151172931166262E-2</v>
      </c>
      <c r="AF47" s="368">
        <v>9.4356082547614227E-4</v>
      </c>
      <c r="AG47" s="368">
        <v>1.5664729919195427E-2</v>
      </c>
      <c r="AH47" s="368">
        <v>1.4027235393617773E-2</v>
      </c>
      <c r="AI47" s="368">
        <v>3.5946990612921038E-2</v>
      </c>
      <c r="AJ47" s="368">
        <v>5.69788644914948E-2</v>
      </c>
      <c r="AK47" s="368">
        <v>4.6718745091468845E-2</v>
      </c>
      <c r="AL47" s="368">
        <v>0</v>
      </c>
      <c r="AM47" s="369">
        <v>1.7501651483888856E-2</v>
      </c>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row>
    <row r="48" spans="1:143" ht="20.100000000000001" customHeight="1" x14ac:dyDescent="0.15">
      <c r="A48" s="205" t="s">
        <v>396</v>
      </c>
      <c r="B48" s="199" t="s">
        <v>17</v>
      </c>
      <c r="C48" s="373">
        <v>-3.434355606434898E-3</v>
      </c>
      <c r="D48" s="374">
        <v>0</v>
      </c>
      <c r="E48" s="374">
        <v>-7.6155005401012379E-4</v>
      </c>
      <c r="F48" s="374">
        <v>0</v>
      </c>
      <c r="G48" s="374">
        <v>0</v>
      </c>
      <c r="H48" s="374">
        <v>0</v>
      </c>
      <c r="I48" s="374">
        <v>-4.0392715731131052E-3</v>
      </c>
      <c r="J48" s="374">
        <v>0</v>
      </c>
      <c r="K48" s="374">
        <v>0</v>
      </c>
      <c r="L48" s="374">
        <v>0</v>
      </c>
      <c r="M48" s="374">
        <v>0</v>
      </c>
      <c r="N48" s="374">
        <v>0</v>
      </c>
      <c r="O48" s="374">
        <v>0</v>
      </c>
      <c r="P48" s="374">
        <v>0</v>
      </c>
      <c r="Q48" s="374">
        <v>0</v>
      </c>
      <c r="R48" s="374">
        <v>0</v>
      </c>
      <c r="S48" s="374">
        <v>0</v>
      </c>
      <c r="T48" s="374">
        <v>0</v>
      </c>
      <c r="U48" s="374">
        <v>-1.0959444575348921E-5</v>
      </c>
      <c r="V48" s="374">
        <v>0</v>
      </c>
      <c r="W48" s="374">
        <v>-6.0943227297423457E-3</v>
      </c>
      <c r="X48" s="374">
        <v>-4.2480332578848036E-4</v>
      </c>
      <c r="Y48" s="374">
        <v>-4.6159366914083892E-2</v>
      </c>
      <c r="Z48" s="374">
        <v>-6.0349665964598883E-6</v>
      </c>
      <c r="AA48" s="374">
        <v>-4.8393470668774813E-4</v>
      </c>
      <c r="AB48" s="374">
        <v>-1.7859101607428835E-2</v>
      </c>
      <c r="AC48" s="374">
        <v>-2.9239966821843408E-4</v>
      </c>
      <c r="AD48" s="374">
        <v>-4.6250465467266508E-3</v>
      </c>
      <c r="AE48" s="374">
        <v>-1.3468421602001407E-5</v>
      </c>
      <c r="AF48" s="374">
        <v>0</v>
      </c>
      <c r="AG48" s="374">
        <v>-6.5826345244443564E-3</v>
      </c>
      <c r="AH48" s="374">
        <v>-1.0463710839893585E-2</v>
      </c>
      <c r="AI48" s="374">
        <v>-1.4710104914411926E-2</v>
      </c>
      <c r="AJ48" s="374">
        <v>-7.8798995447635224E-5</v>
      </c>
      <c r="AK48" s="374">
        <v>-5.8902373896562192E-6</v>
      </c>
      <c r="AL48" s="374">
        <v>0</v>
      </c>
      <c r="AM48" s="375">
        <v>-5.0563951165009747E-3</v>
      </c>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row>
    <row r="49" spans="1:162" ht="20.100000000000001" customHeight="1" x14ac:dyDescent="0.15">
      <c r="A49" s="361" t="s">
        <v>397</v>
      </c>
      <c r="B49" s="201" t="s">
        <v>18</v>
      </c>
      <c r="C49" s="370">
        <v>0.639422787250708</v>
      </c>
      <c r="D49" s="371">
        <v>0.50617283950617287</v>
      </c>
      <c r="E49" s="371">
        <v>0.33998313188555995</v>
      </c>
      <c r="F49" s="371">
        <v>0.409494905701279</v>
      </c>
      <c r="G49" s="371">
        <v>0.35678638814768504</v>
      </c>
      <c r="H49" s="371">
        <v>0.2718348685537551</v>
      </c>
      <c r="I49" s="371">
        <v>0.31052176556276229</v>
      </c>
      <c r="J49" s="371">
        <v>0.52919486780826319</v>
      </c>
      <c r="K49" s="371">
        <v>0.46717286345066644</v>
      </c>
      <c r="L49" s="371">
        <v>0.28393737156989324</v>
      </c>
      <c r="M49" s="371">
        <v>0.33497248357891002</v>
      </c>
      <c r="N49" s="371">
        <v>0.44958190194668585</v>
      </c>
      <c r="O49" s="371">
        <v>0.46735916735471361</v>
      </c>
      <c r="P49" s="371">
        <v>0.48634615140474047</v>
      </c>
      <c r="Q49" s="371">
        <v>0.49495700673948406</v>
      </c>
      <c r="R49" s="371">
        <v>0.37029505380690142</v>
      </c>
      <c r="S49" s="371">
        <v>0.40789652825051054</v>
      </c>
      <c r="T49" s="371">
        <v>0.35231560418955005</v>
      </c>
      <c r="U49" s="371">
        <v>0.30621784087982423</v>
      </c>
      <c r="V49" s="371">
        <v>0.51007387508394897</v>
      </c>
      <c r="W49" s="371">
        <v>0.46356262291569417</v>
      </c>
      <c r="X49" s="371">
        <v>0.33923464060341529</v>
      </c>
      <c r="Y49" s="371">
        <v>0.50694090316731821</v>
      </c>
      <c r="Z49" s="371">
        <v>0.62157741956898271</v>
      </c>
      <c r="AA49" s="371">
        <v>0.73836500459642329</v>
      </c>
      <c r="AB49" s="371">
        <v>0.67401694240647358</v>
      </c>
      <c r="AC49" s="371">
        <v>0.84227862037286105</v>
      </c>
      <c r="AD49" s="371">
        <v>0.54970419645536739</v>
      </c>
      <c r="AE49" s="371">
        <v>0.60321962618395841</v>
      </c>
      <c r="AF49" s="371">
        <v>0.72039054485054466</v>
      </c>
      <c r="AG49" s="371">
        <v>0.69008106409680481</v>
      </c>
      <c r="AH49" s="371">
        <v>0.60247328973184389</v>
      </c>
      <c r="AI49" s="371">
        <v>0.61760353395913858</v>
      </c>
      <c r="AJ49" s="371">
        <v>0.66854026508820996</v>
      </c>
      <c r="AK49" s="371">
        <v>0.52379917693749545</v>
      </c>
      <c r="AL49" s="371">
        <v>0</v>
      </c>
      <c r="AM49" s="372">
        <v>0.40388363766851254</v>
      </c>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row>
    <row r="50" spans="1:162" ht="20.100000000000001" customHeight="1" x14ac:dyDescent="0.15">
      <c r="A50" s="361" t="s">
        <v>398</v>
      </c>
      <c r="B50" s="201" t="s">
        <v>12</v>
      </c>
      <c r="C50" s="370">
        <v>1</v>
      </c>
      <c r="D50" s="371">
        <v>1</v>
      </c>
      <c r="E50" s="371">
        <v>1</v>
      </c>
      <c r="F50" s="371">
        <v>1</v>
      </c>
      <c r="G50" s="371">
        <v>1</v>
      </c>
      <c r="H50" s="371">
        <v>1</v>
      </c>
      <c r="I50" s="371">
        <v>1</v>
      </c>
      <c r="J50" s="371">
        <v>1</v>
      </c>
      <c r="K50" s="371">
        <v>1</v>
      </c>
      <c r="L50" s="371">
        <v>1</v>
      </c>
      <c r="M50" s="371">
        <v>1</v>
      </c>
      <c r="N50" s="371">
        <v>1</v>
      </c>
      <c r="O50" s="371">
        <v>1</v>
      </c>
      <c r="P50" s="371">
        <v>1</v>
      </c>
      <c r="Q50" s="371">
        <v>1</v>
      </c>
      <c r="R50" s="371">
        <v>1</v>
      </c>
      <c r="S50" s="371">
        <v>1</v>
      </c>
      <c r="T50" s="371">
        <v>1</v>
      </c>
      <c r="U50" s="371">
        <v>1</v>
      </c>
      <c r="V50" s="371">
        <v>1</v>
      </c>
      <c r="W50" s="371">
        <v>1</v>
      </c>
      <c r="X50" s="371">
        <v>1</v>
      </c>
      <c r="Y50" s="371">
        <v>1</v>
      </c>
      <c r="Z50" s="371">
        <v>1</v>
      </c>
      <c r="AA50" s="371">
        <v>1</v>
      </c>
      <c r="AB50" s="371">
        <v>1</v>
      </c>
      <c r="AC50" s="371">
        <v>1</v>
      </c>
      <c r="AD50" s="371">
        <v>1</v>
      </c>
      <c r="AE50" s="371">
        <v>1</v>
      </c>
      <c r="AF50" s="371">
        <v>1</v>
      </c>
      <c r="AG50" s="371">
        <v>1</v>
      </c>
      <c r="AH50" s="371">
        <v>1</v>
      </c>
      <c r="AI50" s="371">
        <v>1</v>
      </c>
      <c r="AJ50" s="371">
        <v>1</v>
      </c>
      <c r="AK50" s="371">
        <v>1</v>
      </c>
      <c r="AL50" s="371">
        <v>1</v>
      </c>
      <c r="AM50" s="372">
        <v>1</v>
      </c>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row>
    <row r="51" spans="1:162" ht="20.100000000000001" customHeight="1" x14ac:dyDescent="0.15">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row>
    <row r="52" spans="1:162" ht="20.100000000000001" customHeight="1" x14ac:dyDescent="0.15">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row>
    <row r="53" spans="1:162" ht="20.100000000000001" customHeight="1" x14ac:dyDescent="0.15">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row>
    <row r="54" spans="1:162" ht="20.100000000000001" customHeight="1" x14ac:dyDescent="0.15">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row>
    <row r="55" spans="1:162" ht="20.100000000000001" customHeight="1" x14ac:dyDescent="0.15"/>
    <row r="56" spans="1:162" s="239" customFormat="1" ht="20.100000000000001" customHeight="1" x14ac:dyDescent="0.15"/>
    <row r="57" spans="1:162" ht="20.100000000000001" customHeight="1" x14ac:dyDescent="0.15">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c r="DK57" s="227"/>
      <c r="DL57" s="227"/>
      <c r="DM57" s="227"/>
      <c r="DN57" s="227"/>
      <c r="DO57" s="227"/>
      <c r="DP57" s="227"/>
      <c r="DQ57" s="227"/>
      <c r="DR57" s="227"/>
      <c r="DS57" s="227"/>
      <c r="DT57" s="227"/>
      <c r="DU57" s="227"/>
      <c r="DV57" s="227"/>
      <c r="DW57" s="227"/>
      <c r="DX57" s="227"/>
      <c r="DY57" s="227"/>
      <c r="DZ57" s="227"/>
      <c r="EA57" s="227"/>
      <c r="EB57" s="227"/>
      <c r="EC57" s="227"/>
      <c r="ED57" s="227"/>
      <c r="EE57" s="227"/>
      <c r="EF57" s="227"/>
      <c r="EG57" s="227"/>
      <c r="EH57" s="227"/>
      <c r="EI57" s="227"/>
      <c r="EJ57" s="227"/>
      <c r="EK57" s="227"/>
      <c r="EL57" s="227"/>
      <c r="EM57" s="227"/>
      <c r="EN57" s="227"/>
      <c r="EO57" s="227"/>
    </row>
    <row r="58" spans="1:162" ht="20.100000000000001" customHeight="1" x14ac:dyDescent="0.15">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row>
    <row r="59" spans="1:162" ht="20.100000000000001" customHeight="1" x14ac:dyDescent="0.15">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row>
    <row r="60" spans="1:162" ht="20.100000000000001" customHeight="1" x14ac:dyDescent="0.15">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row>
    <row r="61" spans="1:162" ht="20.100000000000001" customHeight="1" x14ac:dyDescent="0.15">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row>
    <row r="62" spans="1:162" ht="20.100000000000001" customHeight="1" x14ac:dyDescent="0.15">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row>
    <row r="63" spans="1:162" ht="20.100000000000001" customHeight="1" x14ac:dyDescent="0.15">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row>
    <row r="64" spans="1:162" ht="20.100000000000001" customHeight="1" x14ac:dyDescent="0.15">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row>
    <row r="65" spans="21:145" ht="20.100000000000001" customHeight="1" x14ac:dyDescent="0.15">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row>
    <row r="66" spans="21:145" ht="20.100000000000001" customHeight="1" x14ac:dyDescent="0.15">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row>
    <row r="67" spans="21:145" ht="20.100000000000001" customHeight="1" x14ac:dyDescent="0.15">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row>
    <row r="68" spans="21:145" ht="20.100000000000001" customHeight="1" x14ac:dyDescent="0.15">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row>
    <row r="69" spans="21:145" ht="20.100000000000001" customHeight="1" x14ac:dyDescent="0.15">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row>
    <row r="70" spans="21:145" ht="20.100000000000001" customHeight="1" x14ac:dyDescent="0.15">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row>
    <row r="71" spans="21:145" ht="20.100000000000001" customHeight="1" x14ac:dyDescent="0.15">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row>
    <row r="72" spans="21:145" ht="20.100000000000001" customHeight="1" x14ac:dyDescent="0.15">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row>
    <row r="73" spans="21:145" ht="20.100000000000001" customHeight="1" x14ac:dyDescent="0.15">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row>
    <row r="74" spans="21:145" ht="20.100000000000001" customHeight="1" x14ac:dyDescent="0.15">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row>
    <row r="75" spans="21:145" ht="20.100000000000001" customHeight="1" x14ac:dyDescent="0.15">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row>
    <row r="76" spans="21:145" ht="20.100000000000001" customHeight="1" x14ac:dyDescent="0.15">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row>
    <row r="77" spans="21:145" ht="20.100000000000001" customHeight="1" x14ac:dyDescent="0.15">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row>
    <row r="78" spans="21:145" ht="20.100000000000001" customHeight="1" x14ac:dyDescent="0.15">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c r="DZ78" s="227"/>
      <c r="EA78" s="227"/>
      <c r="EB78" s="227"/>
      <c r="EC78" s="227"/>
      <c r="ED78" s="227"/>
      <c r="EE78" s="227"/>
      <c r="EF78" s="227"/>
      <c r="EG78" s="227"/>
      <c r="EH78" s="227"/>
      <c r="EI78" s="227"/>
      <c r="EJ78" s="227"/>
      <c r="EK78" s="227"/>
      <c r="EL78" s="227"/>
      <c r="EM78" s="227"/>
      <c r="EN78" s="227"/>
      <c r="EO78" s="227"/>
    </row>
    <row r="79" spans="21:145" ht="20.100000000000001" customHeight="1" x14ac:dyDescent="0.15">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c r="DJ79" s="227"/>
      <c r="DK79" s="227"/>
      <c r="DL79" s="227"/>
      <c r="DM79" s="227"/>
      <c r="DN79" s="227"/>
      <c r="DO79" s="227"/>
      <c r="DP79" s="227"/>
      <c r="DQ79" s="227"/>
      <c r="DR79" s="227"/>
      <c r="DS79" s="227"/>
      <c r="DT79" s="227"/>
      <c r="DU79" s="227"/>
      <c r="DV79" s="227"/>
      <c r="DW79" s="227"/>
      <c r="DX79" s="227"/>
      <c r="DY79" s="227"/>
      <c r="DZ79" s="227"/>
      <c r="EA79" s="227"/>
      <c r="EB79" s="227"/>
      <c r="EC79" s="227"/>
      <c r="ED79" s="227"/>
      <c r="EE79" s="227"/>
      <c r="EF79" s="227"/>
      <c r="EG79" s="227"/>
      <c r="EH79" s="227"/>
      <c r="EI79" s="227"/>
      <c r="EJ79" s="227"/>
      <c r="EK79" s="227"/>
      <c r="EL79" s="227"/>
      <c r="EM79" s="227"/>
      <c r="EN79" s="227"/>
      <c r="EO79" s="227"/>
    </row>
    <row r="80" spans="21:145" ht="20.100000000000001" customHeight="1" x14ac:dyDescent="0.15">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c r="DD80" s="227"/>
      <c r="DE80" s="227"/>
      <c r="DF80" s="227"/>
      <c r="DG80" s="227"/>
      <c r="DH80" s="227"/>
      <c r="DI80" s="227"/>
      <c r="DJ80" s="227"/>
      <c r="DK80" s="227"/>
      <c r="DL80" s="227"/>
      <c r="DM80" s="227"/>
      <c r="DN80" s="227"/>
      <c r="DO80" s="227"/>
      <c r="DP80" s="227"/>
      <c r="DQ80" s="227"/>
      <c r="DR80" s="227"/>
      <c r="DS80" s="227"/>
      <c r="DT80" s="227"/>
      <c r="DU80" s="227"/>
      <c r="DV80" s="227"/>
      <c r="DW80" s="227"/>
      <c r="DX80" s="227"/>
      <c r="DY80" s="227"/>
      <c r="DZ80" s="227"/>
      <c r="EA80" s="227"/>
      <c r="EB80" s="227"/>
      <c r="EC80" s="227"/>
      <c r="ED80" s="227"/>
      <c r="EE80" s="227"/>
      <c r="EF80" s="227"/>
      <c r="EG80" s="227"/>
      <c r="EH80" s="227"/>
      <c r="EI80" s="227"/>
      <c r="EJ80" s="227"/>
      <c r="EK80" s="227"/>
      <c r="EL80" s="227"/>
      <c r="EM80" s="227"/>
      <c r="EN80" s="227"/>
      <c r="EO80" s="227"/>
    </row>
    <row r="81" spans="21:145" ht="20.100000000000001" customHeight="1" x14ac:dyDescent="0.15">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c r="DD81" s="227"/>
      <c r="DE81" s="227"/>
      <c r="DF81" s="227"/>
      <c r="DG81" s="227"/>
      <c r="DH81" s="227"/>
      <c r="DI81" s="227"/>
      <c r="DJ81" s="227"/>
      <c r="DK81" s="227"/>
      <c r="DL81" s="227"/>
      <c r="DM81" s="227"/>
      <c r="DN81" s="227"/>
      <c r="DO81" s="227"/>
      <c r="DP81" s="227"/>
      <c r="DQ81" s="227"/>
      <c r="DR81" s="227"/>
      <c r="DS81" s="227"/>
      <c r="DT81" s="227"/>
      <c r="DU81" s="227"/>
      <c r="DV81" s="227"/>
      <c r="DW81" s="227"/>
      <c r="DX81" s="227"/>
      <c r="DY81" s="227"/>
      <c r="DZ81" s="227"/>
      <c r="EA81" s="227"/>
      <c r="EB81" s="227"/>
      <c r="EC81" s="227"/>
      <c r="ED81" s="227"/>
      <c r="EE81" s="227"/>
      <c r="EF81" s="227"/>
      <c r="EG81" s="227"/>
      <c r="EH81" s="227"/>
      <c r="EI81" s="227"/>
      <c r="EJ81" s="227"/>
      <c r="EK81" s="227"/>
      <c r="EL81" s="227"/>
      <c r="EM81" s="227"/>
      <c r="EN81" s="227"/>
      <c r="EO81" s="227"/>
    </row>
    <row r="82" spans="21:145" ht="20.100000000000001" customHeight="1" x14ac:dyDescent="0.15">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c r="DZ82" s="227"/>
      <c r="EA82" s="227"/>
      <c r="EB82" s="227"/>
      <c r="EC82" s="227"/>
      <c r="ED82" s="227"/>
      <c r="EE82" s="227"/>
      <c r="EF82" s="227"/>
      <c r="EG82" s="227"/>
      <c r="EH82" s="227"/>
      <c r="EI82" s="227"/>
      <c r="EJ82" s="227"/>
      <c r="EK82" s="227"/>
      <c r="EL82" s="227"/>
      <c r="EM82" s="227"/>
      <c r="EN82" s="227"/>
      <c r="EO82" s="227"/>
    </row>
    <row r="83" spans="21:145" ht="20.100000000000001" customHeight="1" x14ac:dyDescent="0.15">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c r="DD83" s="227"/>
      <c r="DE83" s="227"/>
      <c r="DF83" s="227"/>
      <c r="DG83" s="227"/>
      <c r="DH83" s="227"/>
      <c r="DI83" s="227"/>
      <c r="DJ83" s="227"/>
      <c r="DK83" s="227"/>
      <c r="DL83" s="227"/>
      <c r="DM83" s="227"/>
      <c r="DN83" s="227"/>
      <c r="DO83" s="227"/>
      <c r="DP83" s="227"/>
      <c r="DQ83" s="227"/>
      <c r="DR83" s="227"/>
      <c r="DS83" s="227"/>
      <c r="DT83" s="227"/>
      <c r="DU83" s="227"/>
      <c r="DV83" s="227"/>
      <c r="DW83" s="227"/>
      <c r="DX83" s="227"/>
      <c r="DY83" s="227"/>
      <c r="DZ83" s="227"/>
      <c r="EA83" s="227"/>
      <c r="EB83" s="227"/>
      <c r="EC83" s="227"/>
      <c r="ED83" s="227"/>
      <c r="EE83" s="227"/>
      <c r="EF83" s="227"/>
      <c r="EG83" s="227"/>
      <c r="EH83" s="227"/>
      <c r="EI83" s="227"/>
      <c r="EJ83" s="227"/>
      <c r="EK83" s="227"/>
      <c r="EL83" s="227"/>
      <c r="EM83" s="227"/>
      <c r="EN83" s="227"/>
      <c r="EO83" s="227"/>
    </row>
    <row r="84" spans="21:145" ht="20.100000000000001" customHeight="1" x14ac:dyDescent="0.15">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c r="DD84" s="227"/>
      <c r="DE84" s="227"/>
      <c r="DF84" s="227"/>
      <c r="DG84" s="227"/>
      <c r="DH84" s="227"/>
      <c r="DI84" s="227"/>
      <c r="DJ84" s="227"/>
      <c r="DK84" s="227"/>
      <c r="DL84" s="227"/>
      <c r="DM84" s="227"/>
      <c r="DN84" s="227"/>
      <c r="DO84" s="227"/>
      <c r="DP84" s="227"/>
      <c r="DQ84" s="227"/>
      <c r="DR84" s="227"/>
      <c r="DS84" s="227"/>
      <c r="DT84" s="227"/>
      <c r="DU84" s="227"/>
      <c r="DV84" s="227"/>
      <c r="DW84" s="227"/>
      <c r="DX84" s="227"/>
      <c r="DY84" s="227"/>
      <c r="DZ84" s="227"/>
      <c r="EA84" s="227"/>
      <c r="EB84" s="227"/>
      <c r="EC84" s="227"/>
      <c r="ED84" s="227"/>
      <c r="EE84" s="227"/>
      <c r="EF84" s="227"/>
      <c r="EG84" s="227"/>
      <c r="EH84" s="227"/>
      <c r="EI84" s="227"/>
      <c r="EJ84" s="227"/>
      <c r="EK84" s="227"/>
      <c r="EL84" s="227"/>
      <c r="EM84" s="227"/>
      <c r="EN84" s="227"/>
      <c r="EO84" s="227"/>
    </row>
    <row r="85" spans="21:145" ht="20.100000000000001" customHeight="1" x14ac:dyDescent="0.15">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c r="DZ85" s="227"/>
      <c r="EA85" s="227"/>
      <c r="EB85" s="227"/>
      <c r="EC85" s="227"/>
      <c r="ED85" s="227"/>
      <c r="EE85" s="227"/>
      <c r="EF85" s="227"/>
      <c r="EG85" s="227"/>
      <c r="EH85" s="227"/>
      <c r="EI85" s="227"/>
      <c r="EJ85" s="227"/>
      <c r="EK85" s="227"/>
      <c r="EL85" s="227"/>
      <c r="EM85" s="227"/>
      <c r="EN85" s="227"/>
      <c r="EO85" s="227"/>
    </row>
    <row r="86" spans="21:145" ht="20.100000000000001" customHeight="1" x14ac:dyDescent="0.15">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227"/>
      <c r="EJ86" s="227"/>
      <c r="EK86" s="227"/>
      <c r="EL86" s="227"/>
      <c r="EM86" s="227"/>
      <c r="EN86" s="227"/>
      <c r="EO86" s="227"/>
    </row>
    <row r="87" spans="21:145" ht="20.100000000000001" customHeight="1" x14ac:dyDescent="0.15">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27"/>
      <c r="DY87" s="227"/>
      <c r="DZ87" s="227"/>
      <c r="EA87" s="227"/>
      <c r="EB87" s="227"/>
      <c r="EC87" s="227"/>
      <c r="ED87" s="227"/>
      <c r="EE87" s="227"/>
      <c r="EF87" s="227"/>
      <c r="EG87" s="227"/>
      <c r="EH87" s="227"/>
      <c r="EI87" s="227"/>
      <c r="EJ87" s="227"/>
      <c r="EK87" s="227"/>
      <c r="EL87" s="227"/>
      <c r="EM87" s="227"/>
      <c r="EN87" s="227"/>
      <c r="EO87" s="227"/>
    </row>
    <row r="88" spans="21:145" ht="20.100000000000001" customHeight="1" x14ac:dyDescent="0.15">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227"/>
      <c r="DC88" s="227"/>
      <c r="DD88" s="227"/>
      <c r="DE88" s="227"/>
      <c r="DF88" s="227"/>
      <c r="DG88" s="227"/>
      <c r="DH88" s="227"/>
      <c r="DI88" s="227"/>
      <c r="DJ88" s="227"/>
      <c r="DK88" s="227"/>
      <c r="DL88" s="227"/>
      <c r="DM88" s="227"/>
      <c r="DN88" s="227"/>
      <c r="DO88" s="227"/>
      <c r="DP88" s="227"/>
      <c r="DQ88" s="227"/>
      <c r="DR88" s="227"/>
      <c r="DS88" s="227"/>
      <c r="DT88" s="227"/>
      <c r="DU88" s="227"/>
      <c r="DV88" s="227"/>
      <c r="DW88" s="227"/>
      <c r="DX88" s="227"/>
      <c r="DY88" s="227"/>
      <c r="DZ88" s="227"/>
      <c r="EA88" s="227"/>
      <c r="EB88" s="227"/>
      <c r="EC88" s="227"/>
      <c r="ED88" s="227"/>
      <c r="EE88" s="227"/>
      <c r="EF88" s="227"/>
      <c r="EG88" s="227"/>
      <c r="EH88" s="227"/>
      <c r="EI88" s="227"/>
      <c r="EJ88" s="227"/>
      <c r="EK88" s="227"/>
      <c r="EL88" s="227"/>
      <c r="EM88" s="227"/>
      <c r="EN88" s="227"/>
      <c r="EO88" s="227"/>
    </row>
    <row r="89" spans="21:145" ht="20.100000000000001" customHeight="1" x14ac:dyDescent="0.15">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27"/>
      <c r="DG89" s="227"/>
      <c r="DH89" s="227"/>
      <c r="DI89" s="227"/>
      <c r="DJ89" s="227"/>
      <c r="DK89" s="227"/>
      <c r="DL89" s="227"/>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227"/>
      <c r="EJ89" s="227"/>
      <c r="EK89" s="227"/>
      <c r="EL89" s="227"/>
      <c r="EM89" s="227"/>
      <c r="EN89" s="227"/>
      <c r="EO89" s="227"/>
    </row>
    <row r="90" spans="21:145" ht="20.100000000000001" customHeight="1" x14ac:dyDescent="0.15">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row>
    <row r="91" spans="21:145" ht="20.100000000000001" customHeight="1" x14ac:dyDescent="0.15">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27"/>
      <c r="DG91" s="227"/>
      <c r="DH91" s="227"/>
      <c r="DI91" s="227"/>
      <c r="DJ91" s="227"/>
      <c r="DK91" s="227"/>
      <c r="DL91" s="227"/>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227"/>
      <c r="EJ91" s="227"/>
      <c r="EK91" s="227"/>
      <c r="EL91" s="227"/>
      <c r="EM91" s="227"/>
      <c r="EN91" s="227"/>
      <c r="EO91" s="227"/>
    </row>
    <row r="92" spans="21:145" ht="20.100000000000001" customHeight="1" x14ac:dyDescent="0.15">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c r="DA92" s="227"/>
      <c r="DB92" s="227"/>
      <c r="DC92" s="227"/>
      <c r="DD92" s="227"/>
      <c r="DE92" s="227"/>
      <c r="DF92" s="227"/>
      <c r="DG92" s="227"/>
      <c r="DH92" s="227"/>
      <c r="DI92" s="227"/>
      <c r="DJ92" s="227"/>
      <c r="DK92" s="227"/>
      <c r="DL92" s="227"/>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227"/>
      <c r="EJ92" s="227"/>
      <c r="EK92" s="227"/>
      <c r="EL92" s="227"/>
      <c r="EM92" s="227"/>
      <c r="EN92" s="227"/>
      <c r="EO92" s="227"/>
    </row>
    <row r="93" spans="21:145" ht="20.100000000000001" customHeight="1" x14ac:dyDescent="0.15">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c r="DA93" s="227"/>
      <c r="DB93" s="227"/>
      <c r="DC93" s="227"/>
      <c r="DD93" s="227"/>
      <c r="DE93" s="227"/>
      <c r="DF93" s="227"/>
      <c r="DG93" s="227"/>
      <c r="DH93" s="227"/>
      <c r="DI93" s="227"/>
      <c r="DJ93" s="227"/>
      <c r="DK93" s="227"/>
      <c r="DL93" s="227"/>
      <c r="DM93" s="227"/>
      <c r="DN93" s="227"/>
      <c r="DO93" s="227"/>
      <c r="DP93" s="227"/>
      <c r="DQ93" s="227"/>
      <c r="DR93" s="227"/>
      <c r="DS93" s="227"/>
      <c r="DT93" s="227"/>
      <c r="DU93" s="227"/>
      <c r="DV93" s="227"/>
      <c r="DW93" s="227"/>
      <c r="DX93" s="227"/>
      <c r="DY93" s="227"/>
      <c r="DZ93" s="227"/>
      <c r="EA93" s="227"/>
      <c r="EB93" s="227"/>
      <c r="EC93" s="227"/>
      <c r="ED93" s="227"/>
      <c r="EE93" s="227"/>
      <c r="EF93" s="227"/>
      <c r="EG93" s="227"/>
      <c r="EH93" s="227"/>
      <c r="EI93" s="227"/>
      <c r="EJ93" s="227"/>
      <c r="EK93" s="227"/>
      <c r="EL93" s="227"/>
      <c r="EM93" s="227"/>
      <c r="EN93" s="227"/>
      <c r="EO93" s="227"/>
    </row>
    <row r="94" spans="21:145" ht="20.100000000000001" customHeight="1" x14ac:dyDescent="0.15">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row>
    <row r="95" spans="21:145" ht="20.100000000000001" customHeight="1" x14ac:dyDescent="0.15">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27"/>
      <c r="DY95" s="227"/>
      <c r="DZ95" s="227"/>
      <c r="EA95" s="227"/>
      <c r="EB95" s="227"/>
      <c r="EC95" s="227"/>
      <c r="ED95" s="227"/>
      <c r="EE95" s="227"/>
      <c r="EF95" s="227"/>
      <c r="EG95" s="227"/>
      <c r="EH95" s="227"/>
      <c r="EI95" s="227"/>
      <c r="EJ95" s="227"/>
      <c r="EK95" s="227"/>
      <c r="EL95" s="227"/>
      <c r="EM95" s="227"/>
      <c r="EN95" s="227"/>
      <c r="EO95" s="227"/>
    </row>
    <row r="96" spans="21:145" ht="20.100000000000001" customHeight="1" x14ac:dyDescent="0.15">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row>
    <row r="97" spans="3:226" ht="20.100000000000001" customHeight="1" x14ac:dyDescent="0.15">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c r="DQ97" s="227"/>
      <c r="DR97" s="227"/>
      <c r="DS97" s="227"/>
      <c r="DT97" s="227"/>
      <c r="DU97" s="227"/>
      <c r="DV97" s="227"/>
      <c r="DW97" s="227"/>
      <c r="DX97" s="227"/>
      <c r="DY97" s="227"/>
      <c r="DZ97" s="227"/>
      <c r="EA97" s="227"/>
      <c r="EB97" s="227"/>
      <c r="EC97" s="227"/>
      <c r="ED97" s="227"/>
      <c r="EE97" s="227"/>
      <c r="EF97" s="227"/>
      <c r="EG97" s="227"/>
      <c r="EH97" s="227"/>
      <c r="EI97" s="227"/>
      <c r="EJ97" s="227"/>
      <c r="EK97" s="227"/>
      <c r="EL97" s="227"/>
      <c r="EM97" s="227"/>
      <c r="EN97" s="227"/>
      <c r="EO97" s="227"/>
    </row>
    <row r="98" spans="3:226" ht="20.100000000000001" customHeight="1" x14ac:dyDescent="0.15">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c r="DQ98" s="227"/>
      <c r="DR98" s="227"/>
      <c r="DS98" s="227"/>
      <c r="DT98" s="227"/>
      <c r="DU98" s="227"/>
      <c r="DV98" s="227"/>
      <c r="DW98" s="227"/>
      <c r="DX98" s="227"/>
      <c r="DY98" s="227"/>
      <c r="DZ98" s="227"/>
      <c r="EA98" s="227"/>
      <c r="EB98" s="227"/>
      <c r="EC98" s="227"/>
      <c r="ED98" s="227"/>
      <c r="EE98" s="227"/>
      <c r="EF98" s="227"/>
      <c r="EG98" s="227"/>
      <c r="EH98" s="227"/>
      <c r="EI98" s="227"/>
      <c r="EJ98" s="227"/>
      <c r="EK98" s="227"/>
      <c r="EL98" s="227"/>
      <c r="EM98" s="227"/>
      <c r="EN98" s="227"/>
      <c r="EO98" s="227"/>
    </row>
    <row r="99" spans="3:226" ht="20.100000000000001" customHeight="1" x14ac:dyDescent="0.15">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c r="DQ99" s="227"/>
      <c r="DR99" s="227"/>
      <c r="DS99" s="227"/>
      <c r="DT99" s="227"/>
      <c r="DU99" s="227"/>
      <c r="DV99" s="227"/>
      <c r="DW99" s="227"/>
      <c r="DX99" s="227"/>
      <c r="DY99" s="227"/>
      <c r="DZ99" s="227"/>
      <c r="EA99" s="227"/>
      <c r="EB99" s="227"/>
      <c r="EC99" s="227"/>
      <c r="ED99" s="227"/>
      <c r="EE99" s="227"/>
      <c r="EF99" s="227"/>
      <c r="EG99" s="227"/>
      <c r="EH99" s="227"/>
      <c r="EI99" s="227"/>
      <c r="EJ99" s="227"/>
      <c r="EK99" s="227"/>
      <c r="EL99" s="227"/>
      <c r="EM99" s="227"/>
      <c r="EN99" s="227"/>
      <c r="EO99" s="227"/>
    </row>
    <row r="100" spans="3:226" ht="20.100000000000001" customHeight="1" x14ac:dyDescent="0.15">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27"/>
      <c r="EJ100" s="227"/>
      <c r="EK100" s="227"/>
      <c r="EL100" s="227"/>
      <c r="EM100" s="227"/>
      <c r="EN100" s="227"/>
      <c r="EO100" s="227"/>
      <c r="EP100" s="227"/>
      <c r="EQ100" s="227"/>
      <c r="ER100" s="227"/>
      <c r="ES100" s="227"/>
      <c r="ET100" s="227"/>
      <c r="EU100" s="227"/>
      <c r="EV100" s="227"/>
      <c r="EW100" s="227"/>
      <c r="EX100" s="227"/>
      <c r="EY100" s="227"/>
      <c r="EZ100" s="227"/>
      <c r="FA100" s="227"/>
      <c r="FB100" s="227"/>
      <c r="FC100" s="227"/>
      <c r="FD100" s="227"/>
      <c r="FE100" s="227"/>
      <c r="FF100" s="227"/>
    </row>
    <row r="101" spans="3:226" ht="20.100000000000001" customHeight="1" x14ac:dyDescent="0.15">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27"/>
      <c r="EJ101" s="227"/>
      <c r="EK101" s="227"/>
      <c r="EL101" s="227"/>
      <c r="EM101" s="227"/>
      <c r="EN101" s="227"/>
      <c r="EO101" s="227"/>
      <c r="EP101" s="227"/>
      <c r="EQ101" s="227"/>
      <c r="ER101" s="227"/>
      <c r="ES101" s="227"/>
      <c r="ET101" s="227"/>
      <c r="EU101" s="227"/>
      <c r="EV101" s="227"/>
      <c r="EW101" s="227"/>
      <c r="EX101" s="227"/>
      <c r="EY101" s="227"/>
      <c r="EZ101" s="227"/>
      <c r="FA101" s="227"/>
      <c r="FB101" s="227"/>
      <c r="FC101" s="227"/>
      <c r="FD101" s="227"/>
      <c r="FE101" s="227"/>
      <c r="FF101" s="227"/>
      <c r="FG101" s="227"/>
      <c r="FH101" s="227"/>
      <c r="FI101" s="227"/>
      <c r="FJ101" s="227"/>
      <c r="FK101" s="227"/>
      <c r="FL101" s="227"/>
      <c r="FM101" s="227"/>
      <c r="FN101" s="227"/>
      <c r="FO101" s="227"/>
      <c r="FP101" s="227"/>
      <c r="FQ101" s="227"/>
      <c r="FR101" s="227"/>
      <c r="FS101" s="227"/>
      <c r="FT101" s="227"/>
      <c r="FU101" s="227"/>
      <c r="FV101" s="227"/>
      <c r="FW101" s="227"/>
      <c r="FX101" s="227"/>
      <c r="FY101" s="227"/>
      <c r="FZ101" s="227"/>
      <c r="GA101" s="227"/>
      <c r="GB101" s="227"/>
      <c r="GC101" s="227"/>
      <c r="GD101" s="227"/>
      <c r="GE101" s="227"/>
      <c r="GF101" s="227"/>
      <c r="GG101" s="227"/>
      <c r="GH101" s="227"/>
      <c r="GI101" s="227"/>
      <c r="GJ101" s="227"/>
      <c r="GK101" s="227"/>
      <c r="GL101" s="227"/>
      <c r="GM101" s="227"/>
      <c r="GN101" s="227"/>
      <c r="GO101" s="227"/>
      <c r="GP101" s="227"/>
      <c r="GQ101" s="227"/>
      <c r="GR101" s="227"/>
      <c r="GS101" s="227"/>
      <c r="GT101" s="227"/>
      <c r="GU101" s="227"/>
      <c r="GV101" s="227"/>
      <c r="GW101" s="227"/>
      <c r="GX101" s="227"/>
      <c r="GY101" s="227"/>
      <c r="GZ101" s="227"/>
      <c r="HA101" s="227"/>
      <c r="HB101" s="227"/>
      <c r="HC101" s="227"/>
      <c r="HD101" s="227"/>
      <c r="HE101" s="227"/>
      <c r="HF101" s="227"/>
      <c r="HG101" s="227"/>
      <c r="HH101" s="227"/>
      <c r="HI101" s="227"/>
      <c r="HJ101" s="227"/>
      <c r="HK101" s="227"/>
      <c r="HL101" s="227"/>
      <c r="HM101" s="227"/>
      <c r="HN101" s="227"/>
      <c r="HO101" s="227"/>
      <c r="HP101" s="227"/>
      <c r="HQ101" s="227"/>
      <c r="HR101" s="227"/>
    </row>
    <row r="102" spans="3:226" ht="20.100000000000001" customHeight="1" x14ac:dyDescent="0.15">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W102" s="227"/>
      <c r="GX102" s="227"/>
      <c r="GY102" s="227"/>
      <c r="GZ102" s="227"/>
      <c r="HA102" s="227"/>
      <c r="HB102" s="227"/>
      <c r="HC102" s="227"/>
      <c r="HD102" s="227"/>
      <c r="HE102" s="227"/>
      <c r="HF102" s="227"/>
      <c r="HG102" s="227"/>
      <c r="HH102" s="227"/>
      <c r="HI102" s="227"/>
      <c r="HJ102" s="227"/>
      <c r="HK102" s="227"/>
      <c r="HL102" s="227"/>
      <c r="HM102" s="227"/>
      <c r="HN102" s="227"/>
      <c r="HO102" s="227"/>
      <c r="HP102" s="227"/>
      <c r="HQ102" s="227"/>
      <c r="HR102" s="227"/>
    </row>
    <row r="103" spans="3:226" ht="20.100000000000001" customHeight="1" x14ac:dyDescent="0.15">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W103" s="227"/>
      <c r="GX103" s="227"/>
      <c r="GY103" s="227"/>
      <c r="GZ103" s="227"/>
      <c r="HA103" s="227"/>
      <c r="HB103" s="227"/>
      <c r="HC103" s="227"/>
      <c r="HD103" s="227"/>
      <c r="HE103" s="227"/>
      <c r="HF103" s="227"/>
      <c r="HG103" s="227"/>
      <c r="HH103" s="227"/>
      <c r="HI103" s="227"/>
      <c r="HJ103" s="227"/>
      <c r="HK103" s="227"/>
      <c r="HL103" s="227"/>
      <c r="HM103" s="227"/>
      <c r="HN103" s="227"/>
      <c r="HO103" s="227"/>
      <c r="HP103" s="227"/>
      <c r="HQ103" s="227"/>
      <c r="HR103" s="227"/>
    </row>
    <row r="104" spans="3:226" ht="20.100000000000001" customHeight="1" x14ac:dyDescent="0.15">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row>
    <row r="105" spans="3:226" ht="20.100000000000001" customHeight="1" x14ac:dyDescent="0.15">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27"/>
      <c r="EJ105" s="227"/>
      <c r="EK105" s="227"/>
      <c r="EL105" s="227"/>
      <c r="EM105" s="227"/>
      <c r="EN105" s="227"/>
      <c r="EO105" s="227"/>
      <c r="EP105" s="227"/>
      <c r="EQ105" s="227"/>
      <c r="ER105" s="227"/>
      <c r="ES105" s="227"/>
      <c r="ET105" s="227"/>
      <c r="EU105" s="227"/>
      <c r="EV105" s="227"/>
      <c r="EW105" s="227"/>
      <c r="EX105" s="227"/>
      <c r="EY105" s="227"/>
      <c r="EZ105" s="227"/>
      <c r="FA105" s="227"/>
      <c r="FB105" s="227"/>
      <c r="FC105" s="227"/>
      <c r="FD105" s="227"/>
      <c r="FE105" s="227"/>
      <c r="FF105" s="227"/>
      <c r="FG105" s="227"/>
      <c r="FH105" s="227"/>
      <c r="FI105" s="227"/>
      <c r="FJ105" s="227"/>
      <c r="FK105" s="227"/>
      <c r="FL105" s="227"/>
      <c r="FM105" s="227"/>
      <c r="FN105" s="227"/>
      <c r="FO105" s="227"/>
      <c r="FP105" s="227"/>
      <c r="FQ105" s="227"/>
      <c r="FR105" s="227"/>
      <c r="FS105" s="227"/>
      <c r="FT105" s="227"/>
      <c r="FU105" s="227"/>
      <c r="FV105" s="227"/>
      <c r="FW105" s="227"/>
      <c r="FX105" s="227"/>
      <c r="FY105" s="227"/>
      <c r="FZ105" s="227"/>
      <c r="GA105" s="227"/>
      <c r="GB105" s="227"/>
      <c r="GC105" s="227"/>
      <c r="GD105" s="227"/>
      <c r="GE105" s="227"/>
      <c r="GF105" s="227"/>
      <c r="GG105" s="227"/>
      <c r="GH105" s="227"/>
      <c r="GI105" s="227"/>
      <c r="GJ105" s="227"/>
      <c r="GK105" s="227"/>
      <c r="GL105" s="227"/>
      <c r="GM105" s="227"/>
      <c r="GN105" s="227"/>
      <c r="GO105" s="227"/>
      <c r="GP105" s="227"/>
      <c r="GQ105" s="227"/>
      <c r="GR105" s="227"/>
      <c r="GS105" s="227"/>
      <c r="GT105" s="227"/>
      <c r="GU105" s="227"/>
      <c r="GV105" s="227"/>
      <c r="GW105" s="227"/>
      <c r="GX105" s="227"/>
      <c r="GY105" s="227"/>
      <c r="GZ105" s="227"/>
      <c r="HA105" s="227"/>
      <c r="HB105" s="227"/>
      <c r="HC105" s="227"/>
      <c r="HD105" s="227"/>
      <c r="HE105" s="227"/>
      <c r="HF105" s="227"/>
      <c r="HG105" s="227"/>
      <c r="HH105" s="227"/>
      <c r="HI105" s="227"/>
      <c r="HJ105" s="227"/>
      <c r="HK105" s="227"/>
      <c r="HL105" s="227"/>
      <c r="HM105" s="227"/>
      <c r="HN105" s="227"/>
      <c r="HO105" s="227"/>
      <c r="HP105" s="227"/>
      <c r="HQ105" s="227"/>
      <c r="HR105" s="227"/>
    </row>
    <row r="106" spans="3:226" ht="20.100000000000001" customHeight="1" x14ac:dyDescent="0.15">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27"/>
      <c r="EJ106" s="227"/>
      <c r="EK106" s="227"/>
      <c r="EL106" s="227"/>
      <c r="EM106" s="227"/>
      <c r="EN106" s="227"/>
      <c r="EO106" s="227"/>
      <c r="EP106" s="227"/>
      <c r="EQ106" s="227"/>
      <c r="ER106" s="227"/>
      <c r="ES106" s="227"/>
      <c r="ET106" s="227"/>
      <c r="EU106" s="227"/>
      <c r="EV106" s="227"/>
      <c r="EW106" s="227"/>
      <c r="EX106" s="227"/>
      <c r="EY106" s="227"/>
      <c r="EZ106" s="227"/>
      <c r="FA106" s="227"/>
      <c r="FB106" s="227"/>
      <c r="FC106" s="227"/>
      <c r="FD106" s="227"/>
      <c r="FE106" s="227"/>
      <c r="FF106" s="227"/>
      <c r="FG106" s="227"/>
      <c r="FH106" s="227"/>
      <c r="FI106" s="227"/>
      <c r="FJ106" s="227"/>
      <c r="FK106" s="227"/>
      <c r="FL106" s="227"/>
      <c r="FM106" s="227"/>
      <c r="FN106" s="227"/>
      <c r="FO106" s="227"/>
      <c r="FP106" s="227"/>
      <c r="FQ106" s="227"/>
      <c r="FR106" s="227"/>
      <c r="FS106" s="227"/>
      <c r="FT106" s="227"/>
      <c r="FU106" s="227"/>
      <c r="FV106" s="227"/>
      <c r="FW106" s="227"/>
      <c r="FX106" s="227"/>
      <c r="FY106" s="227"/>
      <c r="FZ106" s="227"/>
      <c r="GA106" s="227"/>
      <c r="GB106" s="227"/>
      <c r="GC106" s="227"/>
      <c r="GD106" s="227"/>
      <c r="GE106" s="227"/>
      <c r="GF106" s="227"/>
      <c r="GG106" s="227"/>
      <c r="GH106" s="227"/>
      <c r="GI106" s="227"/>
      <c r="GJ106" s="227"/>
      <c r="GK106" s="227"/>
      <c r="GL106" s="227"/>
      <c r="GM106" s="227"/>
      <c r="GN106" s="227"/>
      <c r="GO106" s="227"/>
      <c r="GP106" s="227"/>
      <c r="GQ106" s="227"/>
      <c r="GR106" s="227"/>
      <c r="GS106" s="227"/>
      <c r="GT106" s="227"/>
      <c r="GU106" s="227"/>
      <c r="GV106" s="227"/>
      <c r="GW106" s="227"/>
      <c r="GX106" s="227"/>
      <c r="GY106" s="227"/>
      <c r="GZ106" s="227"/>
      <c r="HA106" s="227"/>
      <c r="HB106" s="227"/>
      <c r="HC106" s="227"/>
      <c r="HD106" s="227"/>
      <c r="HE106" s="227"/>
      <c r="HF106" s="227"/>
      <c r="HG106" s="227"/>
      <c r="HH106" s="227"/>
      <c r="HI106" s="227"/>
      <c r="HJ106" s="227"/>
      <c r="HK106" s="227"/>
      <c r="HL106" s="227"/>
      <c r="HM106" s="227"/>
      <c r="HN106" s="227"/>
      <c r="HO106" s="227"/>
      <c r="HP106" s="227"/>
      <c r="HQ106" s="227"/>
      <c r="HR106" s="227"/>
    </row>
    <row r="107" spans="3:226" ht="20.100000000000001" customHeight="1" x14ac:dyDescent="0.15">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c r="EF107" s="227"/>
      <c r="EG107" s="227"/>
      <c r="EH107" s="227"/>
      <c r="EI107" s="227"/>
      <c r="EJ107" s="227"/>
      <c r="EK107" s="227"/>
      <c r="EL107" s="227"/>
      <c r="EM107" s="227"/>
      <c r="EN107" s="227"/>
      <c r="EO107" s="227"/>
      <c r="EP107" s="227"/>
      <c r="EQ107" s="227"/>
      <c r="ER107" s="227"/>
      <c r="ES107" s="227"/>
      <c r="ET107" s="227"/>
      <c r="EU107" s="227"/>
      <c r="EV107" s="227"/>
      <c r="EW107" s="227"/>
      <c r="EX107" s="227"/>
      <c r="EY107" s="227"/>
      <c r="EZ107" s="227"/>
      <c r="FA107" s="227"/>
      <c r="FB107" s="227"/>
      <c r="FC107" s="227"/>
      <c r="FD107" s="227"/>
      <c r="FE107" s="227"/>
      <c r="FF107" s="227"/>
      <c r="FG107" s="227"/>
      <c r="FH107" s="227"/>
      <c r="FI107" s="227"/>
      <c r="FJ107" s="227"/>
      <c r="FK107" s="227"/>
      <c r="FL107" s="227"/>
      <c r="FM107" s="227"/>
      <c r="FN107" s="227"/>
      <c r="FO107" s="227"/>
      <c r="FP107" s="227"/>
      <c r="FQ107" s="227"/>
      <c r="FR107" s="227"/>
      <c r="FS107" s="227"/>
      <c r="FT107" s="227"/>
      <c r="FU107" s="227"/>
      <c r="FV107" s="227"/>
      <c r="FW107" s="227"/>
      <c r="FX107" s="227"/>
      <c r="FY107" s="227"/>
      <c r="FZ107" s="227"/>
      <c r="GA107" s="227"/>
      <c r="GB107" s="227"/>
      <c r="GC107" s="227"/>
      <c r="GD107" s="227"/>
      <c r="GE107" s="227"/>
      <c r="GF107" s="227"/>
      <c r="GG107" s="227"/>
      <c r="GH107" s="227"/>
      <c r="GI107" s="227"/>
      <c r="GJ107" s="227"/>
      <c r="GK107" s="227"/>
      <c r="GL107" s="227"/>
      <c r="GM107" s="227"/>
      <c r="GN107" s="227"/>
      <c r="GO107" s="227"/>
      <c r="GP107" s="227"/>
      <c r="GQ107" s="227"/>
      <c r="GR107" s="227"/>
      <c r="GS107" s="227"/>
      <c r="GT107" s="227"/>
      <c r="GU107" s="227"/>
      <c r="GV107" s="227"/>
      <c r="GW107" s="227"/>
      <c r="GX107" s="227"/>
      <c r="GY107" s="227"/>
      <c r="GZ107" s="227"/>
      <c r="HA107" s="227"/>
      <c r="HB107" s="227"/>
      <c r="HC107" s="227"/>
      <c r="HD107" s="227"/>
      <c r="HE107" s="227"/>
      <c r="HF107" s="227"/>
      <c r="HG107" s="227"/>
      <c r="HH107" s="227"/>
      <c r="HI107" s="227"/>
      <c r="HJ107" s="227"/>
      <c r="HK107" s="227"/>
      <c r="HL107" s="227"/>
      <c r="HM107" s="227"/>
      <c r="HN107" s="227"/>
      <c r="HO107" s="227"/>
      <c r="HP107" s="227"/>
      <c r="HQ107" s="227"/>
      <c r="HR107" s="227"/>
    </row>
    <row r="108" spans="3:226" ht="20.100000000000001" customHeight="1" x14ac:dyDescent="0.15">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7"/>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c r="EF108" s="227"/>
      <c r="EG108" s="227"/>
      <c r="EH108" s="227"/>
      <c r="EI108" s="227"/>
      <c r="EJ108" s="227"/>
      <c r="EK108" s="227"/>
      <c r="EL108" s="227"/>
      <c r="EM108" s="227"/>
      <c r="EN108" s="227"/>
      <c r="EO108" s="227"/>
      <c r="EP108" s="227"/>
      <c r="EQ108" s="227"/>
      <c r="ER108" s="227"/>
      <c r="ES108" s="227"/>
      <c r="ET108" s="227"/>
      <c r="EU108" s="227"/>
      <c r="EV108" s="227"/>
      <c r="EW108" s="227"/>
      <c r="EX108" s="227"/>
      <c r="EY108" s="227"/>
      <c r="EZ108" s="227"/>
      <c r="FA108" s="227"/>
      <c r="FB108" s="227"/>
      <c r="FC108" s="227"/>
      <c r="FD108" s="227"/>
      <c r="FE108" s="227"/>
      <c r="FF108" s="227"/>
      <c r="FG108" s="227"/>
      <c r="FH108" s="227"/>
      <c r="FI108" s="227"/>
      <c r="FJ108" s="227"/>
      <c r="FK108" s="227"/>
      <c r="FL108" s="227"/>
      <c r="FM108" s="227"/>
      <c r="FN108" s="227"/>
      <c r="FO108" s="227"/>
      <c r="FP108" s="227"/>
      <c r="FQ108" s="227"/>
      <c r="FR108" s="227"/>
      <c r="FS108" s="227"/>
      <c r="FT108" s="227"/>
      <c r="FU108" s="227"/>
      <c r="FV108" s="227"/>
      <c r="FW108" s="227"/>
      <c r="FX108" s="227"/>
      <c r="FY108" s="227"/>
      <c r="FZ108" s="227"/>
      <c r="GA108" s="227"/>
      <c r="GB108" s="227"/>
      <c r="GC108" s="227"/>
      <c r="GD108" s="227"/>
      <c r="GE108" s="227"/>
      <c r="GF108" s="227"/>
      <c r="GG108" s="227"/>
      <c r="GH108" s="227"/>
      <c r="GI108" s="227"/>
      <c r="GJ108" s="227"/>
      <c r="GK108" s="227"/>
      <c r="GL108" s="227"/>
      <c r="GM108" s="227"/>
      <c r="GN108" s="227"/>
      <c r="GO108" s="227"/>
      <c r="GP108" s="227"/>
      <c r="GQ108" s="227"/>
      <c r="GR108" s="227"/>
      <c r="GS108" s="227"/>
      <c r="GT108" s="227"/>
      <c r="GU108" s="227"/>
      <c r="GV108" s="227"/>
      <c r="GW108" s="227"/>
      <c r="GX108" s="227"/>
      <c r="GY108" s="227"/>
      <c r="GZ108" s="227"/>
      <c r="HA108" s="227"/>
      <c r="HB108" s="227"/>
      <c r="HC108" s="227"/>
      <c r="HD108" s="227"/>
      <c r="HE108" s="227"/>
      <c r="HF108" s="227"/>
      <c r="HG108" s="227"/>
      <c r="HH108" s="227"/>
      <c r="HI108" s="227"/>
      <c r="HJ108" s="227"/>
      <c r="HK108" s="227"/>
      <c r="HL108" s="227"/>
      <c r="HM108" s="227"/>
      <c r="HN108" s="227"/>
      <c r="HO108" s="227"/>
      <c r="HP108" s="227"/>
      <c r="HQ108" s="227"/>
      <c r="HR108" s="227"/>
    </row>
    <row r="109" spans="3:226" ht="20.100000000000001" customHeight="1" x14ac:dyDescent="0.15">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7"/>
      <c r="CN109" s="227"/>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c r="EF109" s="227"/>
      <c r="EG109" s="227"/>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c r="FG109" s="227"/>
      <c r="FH109" s="227"/>
      <c r="FI109" s="227"/>
      <c r="FJ109" s="227"/>
      <c r="FK109" s="227"/>
      <c r="FL109" s="227"/>
      <c r="FM109" s="227"/>
      <c r="FN109" s="227"/>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W109" s="227"/>
      <c r="GX109" s="227"/>
      <c r="GY109" s="227"/>
      <c r="GZ109" s="227"/>
      <c r="HA109" s="227"/>
      <c r="HB109" s="227"/>
      <c r="HC109" s="227"/>
      <c r="HD109" s="227"/>
      <c r="HE109" s="227"/>
      <c r="HF109" s="227"/>
      <c r="HG109" s="227"/>
      <c r="HH109" s="227"/>
      <c r="HI109" s="227"/>
      <c r="HJ109" s="227"/>
      <c r="HK109" s="227"/>
      <c r="HL109" s="227"/>
      <c r="HM109" s="227"/>
      <c r="HN109" s="227"/>
      <c r="HO109" s="227"/>
      <c r="HP109" s="227"/>
      <c r="HQ109" s="227"/>
      <c r="HR109" s="227"/>
    </row>
    <row r="110" spans="3:226" ht="20.100000000000001" customHeight="1" x14ac:dyDescent="0.15">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7"/>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227"/>
      <c r="EJ110" s="227"/>
      <c r="EK110" s="227"/>
      <c r="EL110" s="227"/>
      <c r="EM110" s="227"/>
      <c r="EN110" s="227"/>
      <c r="EO110" s="227"/>
      <c r="EP110" s="227"/>
      <c r="EQ110" s="227"/>
      <c r="ER110" s="227"/>
      <c r="ES110" s="227"/>
      <c r="ET110" s="227"/>
      <c r="EU110" s="227"/>
      <c r="EV110" s="227"/>
      <c r="EW110" s="227"/>
      <c r="EX110" s="227"/>
      <c r="EY110" s="227"/>
      <c r="EZ110" s="227"/>
      <c r="FA110" s="227"/>
      <c r="FB110" s="227"/>
      <c r="FC110" s="227"/>
      <c r="FD110" s="227"/>
      <c r="FE110" s="227"/>
      <c r="FF110" s="227"/>
      <c r="FG110" s="227"/>
      <c r="FH110" s="227"/>
      <c r="FI110" s="227"/>
      <c r="FJ110" s="227"/>
      <c r="FK110" s="227"/>
      <c r="FL110" s="227"/>
      <c r="FM110" s="227"/>
      <c r="FN110" s="227"/>
      <c r="FO110" s="227"/>
      <c r="FP110" s="227"/>
      <c r="FQ110" s="227"/>
      <c r="FR110" s="227"/>
      <c r="FS110" s="227"/>
      <c r="FT110" s="227"/>
      <c r="FU110" s="227"/>
      <c r="FV110" s="227"/>
      <c r="FW110" s="227"/>
      <c r="FX110" s="227"/>
      <c r="FY110" s="227"/>
      <c r="FZ110" s="227"/>
      <c r="GA110" s="227"/>
      <c r="GB110" s="227"/>
      <c r="GC110" s="227"/>
      <c r="GD110" s="227"/>
      <c r="GE110" s="227"/>
      <c r="GF110" s="227"/>
      <c r="GG110" s="227"/>
      <c r="GH110" s="227"/>
      <c r="GI110" s="227"/>
      <c r="GJ110" s="227"/>
      <c r="GK110" s="227"/>
      <c r="GL110" s="227"/>
      <c r="GM110" s="227"/>
      <c r="GN110" s="227"/>
      <c r="GO110" s="227"/>
      <c r="GP110" s="227"/>
      <c r="GQ110" s="227"/>
      <c r="GR110" s="227"/>
      <c r="GS110" s="227"/>
      <c r="GT110" s="227"/>
      <c r="GU110" s="227"/>
      <c r="GV110" s="227"/>
      <c r="GW110" s="227"/>
      <c r="GX110" s="227"/>
      <c r="GY110" s="227"/>
      <c r="GZ110" s="227"/>
      <c r="HA110" s="227"/>
      <c r="HB110" s="227"/>
      <c r="HC110" s="227"/>
      <c r="HD110" s="227"/>
      <c r="HE110" s="227"/>
      <c r="HF110" s="227"/>
      <c r="HG110" s="227"/>
      <c r="HH110" s="227"/>
      <c r="HI110" s="227"/>
      <c r="HJ110" s="227"/>
      <c r="HK110" s="227"/>
      <c r="HL110" s="227"/>
      <c r="HM110" s="227"/>
      <c r="HN110" s="227"/>
      <c r="HO110" s="227"/>
      <c r="HP110" s="227"/>
      <c r="HQ110" s="227"/>
      <c r="HR110" s="227"/>
    </row>
    <row r="111" spans="3:226" ht="20.100000000000001" customHeight="1" x14ac:dyDescent="0.15">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7"/>
      <c r="CN111" s="227"/>
      <c r="CO111" s="227"/>
      <c r="CP111" s="227"/>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227"/>
      <c r="ER111" s="227"/>
      <c r="ES111" s="227"/>
      <c r="ET111" s="227"/>
      <c r="EU111" s="227"/>
      <c r="EV111" s="227"/>
      <c r="EW111" s="227"/>
      <c r="EX111" s="227"/>
      <c r="EY111" s="227"/>
      <c r="EZ111" s="227"/>
      <c r="FA111" s="227"/>
      <c r="FB111" s="227"/>
      <c r="FC111" s="227"/>
      <c r="FD111" s="227"/>
      <c r="FE111" s="227"/>
      <c r="FF111" s="227"/>
      <c r="FG111" s="227"/>
      <c r="FH111" s="227"/>
      <c r="FI111" s="227"/>
      <c r="FJ111" s="227"/>
      <c r="FK111" s="227"/>
      <c r="FL111" s="227"/>
      <c r="FM111" s="227"/>
      <c r="FN111" s="227"/>
      <c r="FO111" s="227"/>
      <c r="FP111" s="227"/>
      <c r="FQ111" s="227"/>
      <c r="FR111" s="227"/>
      <c r="FS111" s="227"/>
      <c r="FT111" s="227"/>
      <c r="FU111" s="227"/>
      <c r="FV111" s="227"/>
      <c r="FW111" s="227"/>
      <c r="FX111" s="227"/>
      <c r="FY111" s="227"/>
      <c r="FZ111" s="227"/>
      <c r="GA111" s="227"/>
      <c r="GB111" s="227"/>
      <c r="GC111" s="227"/>
      <c r="GD111" s="227"/>
      <c r="GE111" s="227"/>
      <c r="GF111" s="227"/>
      <c r="GG111" s="227"/>
      <c r="GH111" s="227"/>
      <c r="GI111" s="227"/>
      <c r="GJ111" s="227"/>
      <c r="GK111" s="227"/>
      <c r="GL111" s="227"/>
      <c r="GM111" s="227"/>
      <c r="GN111" s="227"/>
      <c r="GO111" s="227"/>
      <c r="GP111" s="227"/>
      <c r="GQ111" s="227"/>
      <c r="GR111" s="227"/>
      <c r="GS111" s="227"/>
      <c r="GT111" s="227"/>
      <c r="GU111" s="227"/>
      <c r="GV111" s="227"/>
      <c r="GW111" s="227"/>
      <c r="GX111" s="227"/>
      <c r="GY111" s="227"/>
      <c r="GZ111" s="227"/>
      <c r="HA111" s="227"/>
      <c r="HB111" s="227"/>
      <c r="HC111" s="227"/>
      <c r="HD111" s="227"/>
      <c r="HE111" s="227"/>
      <c r="HF111" s="227"/>
      <c r="HG111" s="227"/>
      <c r="HH111" s="227"/>
      <c r="HI111" s="227"/>
      <c r="HJ111" s="227"/>
      <c r="HK111" s="227"/>
      <c r="HL111" s="227"/>
      <c r="HM111" s="227"/>
      <c r="HN111" s="227"/>
      <c r="HO111" s="227"/>
      <c r="HP111" s="227"/>
      <c r="HQ111" s="227"/>
      <c r="HR111" s="227"/>
    </row>
    <row r="112" spans="3:226" ht="20.100000000000001" customHeight="1" x14ac:dyDescent="0.15">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7"/>
      <c r="CN112" s="227"/>
      <c r="CO112" s="227"/>
      <c r="CP112" s="227"/>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227"/>
      <c r="ER112" s="227"/>
      <c r="ES112" s="227"/>
      <c r="ET112" s="227"/>
      <c r="EU112" s="227"/>
      <c r="EV112" s="227"/>
      <c r="EW112" s="227"/>
      <c r="EX112" s="227"/>
      <c r="EY112" s="227"/>
      <c r="EZ112" s="227"/>
      <c r="FA112" s="227"/>
      <c r="FB112" s="227"/>
      <c r="FC112" s="227"/>
      <c r="FD112" s="227"/>
      <c r="FE112" s="227"/>
      <c r="FF112" s="227"/>
      <c r="FG112" s="227"/>
      <c r="FH112" s="227"/>
      <c r="FI112" s="227"/>
      <c r="FJ112" s="227"/>
      <c r="FK112" s="227"/>
      <c r="FL112" s="227"/>
      <c r="FM112" s="227"/>
      <c r="FN112" s="227"/>
      <c r="FO112" s="227"/>
      <c r="FP112" s="227"/>
      <c r="FQ112" s="227"/>
      <c r="FR112" s="227"/>
      <c r="FS112" s="227"/>
      <c r="FT112" s="227"/>
      <c r="FU112" s="227"/>
      <c r="FV112" s="227"/>
      <c r="FW112" s="227"/>
      <c r="FX112" s="227"/>
      <c r="FY112" s="227"/>
      <c r="FZ112" s="227"/>
      <c r="GA112" s="227"/>
      <c r="GB112" s="227"/>
      <c r="GC112" s="227"/>
      <c r="GD112" s="227"/>
      <c r="GE112" s="227"/>
      <c r="GF112" s="227"/>
      <c r="GG112" s="227"/>
      <c r="GH112" s="227"/>
      <c r="GI112" s="227"/>
      <c r="GJ112" s="227"/>
      <c r="GK112" s="227"/>
      <c r="GL112" s="227"/>
      <c r="GM112" s="227"/>
      <c r="GN112" s="227"/>
      <c r="GO112" s="227"/>
      <c r="GP112" s="227"/>
      <c r="GQ112" s="227"/>
      <c r="GR112" s="227"/>
      <c r="GS112" s="227"/>
      <c r="GT112" s="227"/>
      <c r="GU112" s="227"/>
      <c r="GV112" s="227"/>
      <c r="GW112" s="227"/>
      <c r="GX112" s="227"/>
      <c r="GY112" s="227"/>
      <c r="GZ112" s="227"/>
      <c r="HA112" s="227"/>
      <c r="HB112" s="227"/>
      <c r="HC112" s="227"/>
      <c r="HD112" s="227"/>
      <c r="HE112" s="227"/>
      <c r="HF112" s="227"/>
      <c r="HG112" s="227"/>
      <c r="HH112" s="227"/>
      <c r="HI112" s="227"/>
      <c r="HJ112" s="227"/>
      <c r="HK112" s="227"/>
      <c r="HL112" s="227"/>
      <c r="HM112" s="227"/>
      <c r="HN112" s="227"/>
      <c r="HO112" s="227"/>
      <c r="HP112" s="227"/>
      <c r="HQ112" s="227"/>
      <c r="HR112" s="227"/>
    </row>
    <row r="113" spans="3:226" ht="20.100000000000001" customHeight="1" x14ac:dyDescent="0.15">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c r="FG113" s="227"/>
      <c r="FH113" s="227"/>
      <c r="FI113" s="227"/>
      <c r="FJ113" s="227"/>
      <c r="FK113" s="227"/>
      <c r="FL113" s="227"/>
      <c r="FM113" s="227"/>
      <c r="FN113" s="227"/>
      <c r="FO113" s="227"/>
      <c r="FP113" s="227"/>
      <c r="FQ113" s="227"/>
      <c r="FR113" s="227"/>
      <c r="FS113" s="227"/>
      <c r="FT113" s="227"/>
      <c r="FU113" s="227"/>
      <c r="FV113" s="227"/>
      <c r="FW113" s="227"/>
      <c r="FX113" s="227"/>
      <c r="FY113" s="227"/>
      <c r="FZ113" s="227"/>
      <c r="GA113" s="227"/>
      <c r="GB113" s="227"/>
      <c r="GC113" s="227"/>
      <c r="GD113" s="227"/>
      <c r="GE113" s="227"/>
      <c r="GF113" s="227"/>
      <c r="GG113" s="227"/>
      <c r="GH113" s="227"/>
      <c r="GI113" s="227"/>
      <c r="GJ113" s="227"/>
      <c r="GK113" s="227"/>
      <c r="GL113" s="227"/>
      <c r="GM113" s="227"/>
      <c r="GN113" s="227"/>
      <c r="GO113" s="227"/>
      <c r="GP113" s="227"/>
      <c r="GQ113" s="227"/>
      <c r="GR113" s="227"/>
      <c r="GS113" s="227"/>
      <c r="GT113" s="227"/>
      <c r="GU113" s="227"/>
      <c r="GV113" s="227"/>
      <c r="GW113" s="227"/>
      <c r="GX113" s="227"/>
      <c r="GY113" s="227"/>
      <c r="GZ113" s="227"/>
      <c r="HA113" s="227"/>
      <c r="HB113" s="227"/>
      <c r="HC113" s="227"/>
      <c r="HD113" s="227"/>
      <c r="HE113" s="227"/>
      <c r="HF113" s="227"/>
      <c r="HG113" s="227"/>
      <c r="HH113" s="227"/>
      <c r="HI113" s="227"/>
      <c r="HJ113" s="227"/>
      <c r="HK113" s="227"/>
      <c r="HL113" s="227"/>
      <c r="HM113" s="227"/>
      <c r="HN113" s="227"/>
      <c r="HO113" s="227"/>
      <c r="HP113" s="227"/>
      <c r="HQ113" s="227"/>
      <c r="HR113" s="227"/>
    </row>
    <row r="114" spans="3:226" ht="20.100000000000001" customHeight="1" x14ac:dyDescent="0.15">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227"/>
      <c r="EJ114" s="227"/>
      <c r="EK114" s="227"/>
      <c r="EL114" s="227"/>
      <c r="EM114" s="227"/>
      <c r="EN114" s="227"/>
      <c r="EO114" s="227"/>
      <c r="EP114" s="227"/>
      <c r="EQ114" s="227"/>
      <c r="ER114" s="227"/>
      <c r="ES114" s="227"/>
      <c r="ET114" s="227"/>
      <c r="EU114" s="227"/>
      <c r="EV114" s="227"/>
      <c r="EW114" s="227"/>
      <c r="EX114" s="227"/>
      <c r="EY114" s="227"/>
      <c r="EZ114" s="227"/>
      <c r="FA114" s="227"/>
      <c r="FB114" s="227"/>
      <c r="FC114" s="227"/>
      <c r="FD114" s="227"/>
      <c r="FE114" s="227"/>
      <c r="FF114" s="227"/>
      <c r="FG114" s="227"/>
      <c r="FH114" s="227"/>
      <c r="FI114" s="227"/>
      <c r="FJ114" s="227"/>
      <c r="FK114" s="227"/>
      <c r="FL114" s="227"/>
      <c r="FM114" s="227"/>
      <c r="FN114" s="227"/>
      <c r="FO114" s="227"/>
      <c r="FP114" s="227"/>
      <c r="FQ114" s="227"/>
      <c r="FR114" s="227"/>
      <c r="FS114" s="227"/>
      <c r="FT114" s="227"/>
      <c r="FU114" s="227"/>
      <c r="FV114" s="227"/>
      <c r="FW114" s="227"/>
      <c r="FX114" s="227"/>
      <c r="FY114" s="227"/>
      <c r="FZ114" s="227"/>
      <c r="GA114" s="227"/>
      <c r="GB114" s="227"/>
      <c r="GC114" s="227"/>
      <c r="GD114" s="227"/>
      <c r="GE114" s="227"/>
      <c r="GF114" s="227"/>
      <c r="GG114" s="227"/>
      <c r="GH114" s="227"/>
      <c r="GI114" s="227"/>
      <c r="GJ114" s="227"/>
      <c r="GK114" s="227"/>
      <c r="GL114" s="227"/>
      <c r="GM114" s="227"/>
      <c r="GN114" s="227"/>
      <c r="GO114" s="227"/>
      <c r="GP114" s="227"/>
      <c r="GQ114" s="227"/>
      <c r="GR114" s="227"/>
      <c r="GS114" s="227"/>
      <c r="GT114" s="227"/>
      <c r="GU114" s="227"/>
      <c r="GV114" s="227"/>
      <c r="GW114" s="227"/>
      <c r="GX114" s="227"/>
      <c r="GY114" s="227"/>
      <c r="GZ114" s="227"/>
      <c r="HA114" s="227"/>
      <c r="HB114" s="227"/>
      <c r="HC114" s="227"/>
      <c r="HD114" s="227"/>
      <c r="HE114" s="227"/>
      <c r="HF114" s="227"/>
      <c r="HG114" s="227"/>
      <c r="HH114" s="227"/>
      <c r="HI114" s="227"/>
      <c r="HJ114" s="227"/>
      <c r="HK114" s="227"/>
      <c r="HL114" s="227"/>
      <c r="HM114" s="227"/>
      <c r="HN114" s="227"/>
      <c r="HO114" s="227"/>
      <c r="HP114" s="227"/>
      <c r="HQ114" s="227"/>
      <c r="HR114" s="227"/>
    </row>
    <row r="115" spans="3:226" ht="20.100000000000001" customHeight="1" x14ac:dyDescent="0.15">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7"/>
      <c r="CP115" s="227"/>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227"/>
      <c r="ER115" s="227"/>
      <c r="ES115" s="227"/>
      <c r="ET115" s="227"/>
      <c r="EU115" s="227"/>
      <c r="EV115" s="227"/>
      <c r="EW115" s="227"/>
      <c r="EX115" s="227"/>
      <c r="EY115" s="227"/>
      <c r="EZ115" s="227"/>
      <c r="FA115" s="227"/>
      <c r="FB115" s="227"/>
      <c r="FC115" s="227"/>
      <c r="FD115" s="227"/>
      <c r="FE115" s="227"/>
      <c r="FF115" s="227"/>
      <c r="FG115" s="227"/>
      <c r="FH115" s="227"/>
      <c r="FI115" s="227"/>
      <c r="FJ115" s="227"/>
      <c r="FK115" s="227"/>
      <c r="FL115" s="227"/>
      <c r="FM115" s="227"/>
      <c r="FN115" s="227"/>
      <c r="FO115" s="227"/>
      <c r="FP115" s="227"/>
      <c r="FQ115" s="227"/>
      <c r="FR115" s="227"/>
      <c r="FS115" s="227"/>
      <c r="FT115" s="227"/>
      <c r="FU115" s="227"/>
      <c r="FV115" s="227"/>
      <c r="FW115" s="227"/>
      <c r="FX115" s="227"/>
      <c r="FY115" s="227"/>
      <c r="FZ115" s="227"/>
      <c r="GA115" s="227"/>
      <c r="GB115" s="227"/>
      <c r="GC115" s="227"/>
      <c r="GD115" s="227"/>
      <c r="GE115" s="227"/>
      <c r="GF115" s="227"/>
      <c r="GG115" s="227"/>
      <c r="GH115" s="227"/>
      <c r="GI115" s="227"/>
      <c r="GJ115" s="227"/>
      <c r="GK115" s="227"/>
      <c r="GL115" s="227"/>
      <c r="GM115" s="227"/>
      <c r="GN115" s="227"/>
      <c r="GO115" s="227"/>
      <c r="GP115" s="227"/>
      <c r="GQ115" s="227"/>
      <c r="GR115" s="227"/>
      <c r="GS115" s="227"/>
      <c r="GT115" s="227"/>
      <c r="GU115" s="227"/>
      <c r="GV115" s="227"/>
      <c r="GW115" s="227"/>
      <c r="GX115" s="227"/>
      <c r="GY115" s="227"/>
      <c r="GZ115" s="227"/>
      <c r="HA115" s="227"/>
      <c r="HB115" s="227"/>
      <c r="HC115" s="227"/>
      <c r="HD115" s="227"/>
      <c r="HE115" s="227"/>
      <c r="HF115" s="227"/>
      <c r="HG115" s="227"/>
      <c r="HH115" s="227"/>
      <c r="HI115" s="227"/>
      <c r="HJ115" s="227"/>
      <c r="HK115" s="227"/>
      <c r="HL115" s="227"/>
      <c r="HM115" s="227"/>
      <c r="HN115" s="227"/>
      <c r="HO115" s="227"/>
      <c r="HP115" s="227"/>
      <c r="HQ115" s="227"/>
      <c r="HR115" s="227"/>
    </row>
    <row r="116" spans="3:226" ht="20.100000000000001" customHeight="1" x14ac:dyDescent="0.15">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7"/>
      <c r="CP116" s="227"/>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227"/>
      <c r="EJ116" s="227"/>
      <c r="EK116" s="227"/>
      <c r="EL116" s="227"/>
      <c r="EM116" s="227"/>
      <c r="EN116" s="227"/>
      <c r="EO116" s="227"/>
      <c r="EP116" s="227"/>
      <c r="EQ116" s="227"/>
      <c r="ER116" s="227"/>
      <c r="ES116" s="227"/>
      <c r="ET116" s="227"/>
      <c r="EU116" s="227"/>
      <c r="EV116" s="227"/>
      <c r="EW116" s="227"/>
      <c r="EX116" s="227"/>
      <c r="EY116" s="227"/>
      <c r="EZ116" s="227"/>
      <c r="FA116" s="227"/>
      <c r="FB116" s="227"/>
      <c r="FC116" s="227"/>
      <c r="FD116" s="227"/>
      <c r="FE116" s="227"/>
      <c r="FF116" s="227"/>
      <c r="FG116" s="227"/>
      <c r="FH116" s="227"/>
      <c r="FI116" s="227"/>
      <c r="FJ116" s="227"/>
      <c r="FK116" s="227"/>
      <c r="FL116" s="227"/>
      <c r="FM116" s="227"/>
      <c r="FN116" s="227"/>
      <c r="FO116" s="227"/>
      <c r="FP116" s="227"/>
      <c r="FQ116" s="227"/>
      <c r="FR116" s="227"/>
      <c r="FS116" s="227"/>
      <c r="FT116" s="227"/>
      <c r="FU116" s="227"/>
      <c r="FV116" s="227"/>
      <c r="FW116" s="227"/>
      <c r="FX116" s="227"/>
      <c r="FY116" s="227"/>
      <c r="FZ116" s="227"/>
      <c r="GA116" s="227"/>
      <c r="GB116" s="227"/>
      <c r="GC116" s="227"/>
      <c r="GD116" s="227"/>
      <c r="GE116" s="227"/>
      <c r="GF116" s="227"/>
      <c r="GG116" s="227"/>
      <c r="GH116" s="227"/>
      <c r="GI116" s="227"/>
      <c r="GJ116" s="227"/>
      <c r="GK116" s="227"/>
      <c r="GL116" s="227"/>
      <c r="GM116" s="227"/>
      <c r="GN116" s="227"/>
      <c r="GO116" s="227"/>
      <c r="GP116" s="227"/>
      <c r="GQ116" s="227"/>
      <c r="GR116" s="227"/>
      <c r="GS116" s="227"/>
      <c r="GT116" s="227"/>
      <c r="GU116" s="227"/>
      <c r="GV116" s="227"/>
      <c r="GW116" s="227"/>
      <c r="GX116" s="227"/>
      <c r="GY116" s="227"/>
      <c r="GZ116" s="227"/>
      <c r="HA116" s="227"/>
      <c r="HB116" s="227"/>
      <c r="HC116" s="227"/>
      <c r="HD116" s="227"/>
      <c r="HE116" s="227"/>
      <c r="HF116" s="227"/>
      <c r="HG116" s="227"/>
      <c r="HH116" s="227"/>
      <c r="HI116" s="227"/>
      <c r="HJ116" s="227"/>
      <c r="HK116" s="227"/>
      <c r="HL116" s="227"/>
      <c r="HM116" s="227"/>
      <c r="HN116" s="227"/>
      <c r="HO116" s="227"/>
      <c r="HP116" s="227"/>
      <c r="HQ116" s="227"/>
      <c r="HR116" s="227"/>
    </row>
    <row r="117" spans="3:226" ht="20.100000000000001" customHeight="1" x14ac:dyDescent="0.15">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27"/>
      <c r="DV117" s="227"/>
      <c r="DW117" s="227"/>
      <c r="DX117" s="227"/>
      <c r="DY117" s="227"/>
      <c r="DZ117" s="227"/>
      <c r="EA117" s="227"/>
      <c r="EB117" s="227"/>
      <c r="EC117" s="227"/>
      <c r="ED117" s="227"/>
      <c r="EE117" s="227"/>
      <c r="EF117" s="227"/>
      <c r="EG117" s="227"/>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c r="FG117" s="227"/>
      <c r="FH117" s="227"/>
      <c r="FI117" s="227"/>
      <c r="FJ117" s="227"/>
      <c r="FK117" s="227"/>
      <c r="FL117" s="227"/>
      <c r="FM117" s="227"/>
      <c r="FN117" s="227"/>
      <c r="FO117" s="227"/>
      <c r="FP117" s="227"/>
      <c r="FQ117" s="227"/>
      <c r="FR117" s="227"/>
      <c r="FS117" s="227"/>
      <c r="FT117" s="227"/>
      <c r="FU117" s="227"/>
      <c r="FV117" s="227"/>
      <c r="FW117" s="227"/>
      <c r="FX117" s="227"/>
      <c r="FY117" s="227"/>
      <c r="FZ117" s="227"/>
      <c r="GA117" s="227"/>
      <c r="GB117" s="227"/>
      <c r="GC117" s="227"/>
      <c r="GD117" s="227"/>
      <c r="GE117" s="227"/>
      <c r="GF117" s="227"/>
      <c r="GG117" s="227"/>
      <c r="GH117" s="227"/>
      <c r="GI117" s="227"/>
      <c r="GJ117" s="227"/>
      <c r="GK117" s="227"/>
      <c r="GL117" s="227"/>
      <c r="GM117" s="227"/>
      <c r="GN117" s="227"/>
      <c r="GO117" s="227"/>
      <c r="GP117" s="227"/>
      <c r="GQ117" s="227"/>
      <c r="GR117" s="227"/>
      <c r="GS117" s="227"/>
      <c r="GT117" s="227"/>
      <c r="GU117" s="227"/>
      <c r="GV117" s="227"/>
      <c r="GW117" s="227"/>
      <c r="GX117" s="227"/>
      <c r="GY117" s="227"/>
      <c r="GZ117" s="227"/>
      <c r="HA117" s="227"/>
      <c r="HB117" s="227"/>
      <c r="HC117" s="227"/>
      <c r="HD117" s="227"/>
      <c r="HE117" s="227"/>
      <c r="HF117" s="227"/>
      <c r="HG117" s="227"/>
      <c r="HH117" s="227"/>
      <c r="HI117" s="227"/>
      <c r="HJ117" s="227"/>
      <c r="HK117" s="227"/>
      <c r="HL117" s="227"/>
      <c r="HM117" s="227"/>
      <c r="HN117" s="227"/>
      <c r="HO117" s="227"/>
      <c r="HP117" s="227"/>
      <c r="HQ117" s="227"/>
      <c r="HR117" s="227"/>
    </row>
    <row r="118" spans="3:226" ht="20.100000000000001" customHeight="1" x14ac:dyDescent="0.15">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27"/>
      <c r="DV118" s="227"/>
      <c r="DW118" s="227"/>
      <c r="DX118" s="227"/>
      <c r="DY118" s="227"/>
      <c r="DZ118" s="227"/>
      <c r="EA118" s="227"/>
      <c r="EB118" s="227"/>
      <c r="EC118" s="227"/>
      <c r="ED118" s="227"/>
      <c r="EE118" s="227"/>
      <c r="EF118" s="227"/>
      <c r="EG118" s="227"/>
      <c r="EH118" s="227"/>
      <c r="EI118" s="227"/>
      <c r="EJ118" s="227"/>
      <c r="EK118" s="227"/>
      <c r="EL118" s="227"/>
      <c r="EM118" s="227"/>
      <c r="EN118" s="227"/>
      <c r="EO118" s="227"/>
      <c r="EP118" s="227"/>
      <c r="EQ118" s="227"/>
      <c r="ER118" s="227"/>
      <c r="ES118" s="227"/>
      <c r="ET118" s="227"/>
      <c r="EU118" s="227"/>
      <c r="EV118" s="227"/>
      <c r="EW118" s="227"/>
      <c r="EX118" s="227"/>
      <c r="EY118" s="227"/>
      <c r="EZ118" s="227"/>
      <c r="FA118" s="227"/>
      <c r="FB118" s="227"/>
      <c r="FC118" s="227"/>
      <c r="FD118" s="227"/>
      <c r="FE118" s="227"/>
      <c r="FF118" s="227"/>
      <c r="FG118" s="227"/>
      <c r="FH118" s="227"/>
      <c r="FI118" s="227"/>
      <c r="FJ118" s="227"/>
      <c r="FK118" s="227"/>
      <c r="FL118" s="227"/>
      <c r="FM118" s="227"/>
      <c r="FN118" s="227"/>
      <c r="FO118" s="227"/>
      <c r="FP118" s="227"/>
      <c r="FQ118" s="227"/>
      <c r="FR118" s="227"/>
      <c r="FS118" s="227"/>
      <c r="FT118" s="227"/>
      <c r="FU118" s="227"/>
      <c r="FV118" s="227"/>
      <c r="FW118" s="227"/>
      <c r="FX118" s="227"/>
      <c r="FY118" s="227"/>
      <c r="FZ118" s="227"/>
      <c r="GA118" s="227"/>
      <c r="GB118" s="227"/>
      <c r="GC118" s="227"/>
      <c r="GD118" s="227"/>
      <c r="GE118" s="227"/>
      <c r="GF118" s="227"/>
      <c r="GG118" s="227"/>
      <c r="GH118" s="227"/>
      <c r="GI118" s="227"/>
      <c r="GJ118" s="227"/>
      <c r="GK118" s="227"/>
      <c r="GL118" s="227"/>
      <c r="GM118" s="227"/>
      <c r="GN118" s="227"/>
      <c r="GO118" s="227"/>
      <c r="GP118" s="227"/>
      <c r="GQ118" s="227"/>
      <c r="GR118" s="227"/>
      <c r="GS118" s="227"/>
      <c r="GT118" s="227"/>
      <c r="GU118" s="227"/>
      <c r="GV118" s="227"/>
      <c r="GW118" s="227"/>
      <c r="GX118" s="227"/>
      <c r="GY118" s="227"/>
      <c r="GZ118" s="227"/>
      <c r="HA118" s="227"/>
      <c r="HB118" s="227"/>
      <c r="HC118" s="227"/>
      <c r="HD118" s="227"/>
      <c r="HE118" s="227"/>
      <c r="HF118" s="227"/>
      <c r="HG118" s="227"/>
      <c r="HH118" s="227"/>
      <c r="HI118" s="227"/>
      <c r="HJ118" s="227"/>
      <c r="HK118" s="227"/>
      <c r="HL118" s="227"/>
      <c r="HM118" s="227"/>
      <c r="HN118" s="227"/>
      <c r="HO118" s="227"/>
      <c r="HP118" s="227"/>
      <c r="HQ118" s="227"/>
      <c r="HR118" s="227"/>
    </row>
    <row r="119" spans="3:226" ht="20.100000000000001" customHeight="1" x14ac:dyDescent="0.15">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c r="CR119" s="227"/>
      <c r="CS119" s="227"/>
      <c r="CT119" s="227"/>
      <c r="CU119" s="227"/>
      <c r="CV119" s="227"/>
      <c r="CW119" s="227"/>
      <c r="CX119" s="227"/>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27"/>
      <c r="DV119" s="227"/>
      <c r="DW119" s="227"/>
      <c r="DX119" s="227"/>
      <c r="DY119" s="227"/>
      <c r="DZ119" s="227"/>
      <c r="EA119" s="227"/>
      <c r="EB119" s="227"/>
      <c r="EC119" s="227"/>
      <c r="ED119" s="227"/>
      <c r="EE119" s="227"/>
      <c r="EF119" s="227"/>
      <c r="EG119" s="227"/>
      <c r="EH119" s="227"/>
      <c r="EI119" s="227"/>
      <c r="EJ119" s="227"/>
      <c r="EK119" s="227"/>
      <c r="EL119" s="227"/>
      <c r="EM119" s="227"/>
      <c r="EN119" s="227"/>
      <c r="EO119" s="227"/>
      <c r="EP119" s="227"/>
      <c r="EQ119" s="227"/>
      <c r="ER119" s="227"/>
      <c r="ES119" s="227"/>
      <c r="ET119" s="227"/>
      <c r="EU119" s="227"/>
      <c r="EV119" s="227"/>
      <c r="EW119" s="227"/>
      <c r="EX119" s="227"/>
      <c r="EY119" s="227"/>
      <c r="EZ119" s="227"/>
      <c r="FA119" s="227"/>
      <c r="FB119" s="227"/>
      <c r="FC119" s="227"/>
      <c r="FD119" s="227"/>
      <c r="FE119" s="227"/>
      <c r="FF119" s="227"/>
      <c r="FG119" s="227"/>
      <c r="FH119" s="227"/>
      <c r="FI119" s="227"/>
      <c r="FJ119" s="227"/>
      <c r="FK119" s="227"/>
      <c r="FL119" s="227"/>
      <c r="FM119" s="227"/>
      <c r="FN119" s="227"/>
      <c r="FO119" s="227"/>
      <c r="FP119" s="227"/>
      <c r="FQ119" s="227"/>
      <c r="FR119" s="227"/>
      <c r="FS119" s="227"/>
      <c r="FT119" s="227"/>
      <c r="FU119" s="227"/>
      <c r="FV119" s="227"/>
      <c r="FW119" s="227"/>
      <c r="FX119" s="227"/>
      <c r="FY119" s="227"/>
      <c r="FZ119" s="227"/>
      <c r="GA119" s="227"/>
      <c r="GB119" s="227"/>
      <c r="GC119" s="227"/>
      <c r="GD119" s="227"/>
      <c r="GE119" s="227"/>
      <c r="GF119" s="227"/>
      <c r="GG119" s="227"/>
      <c r="GH119" s="227"/>
      <c r="GI119" s="227"/>
      <c r="GJ119" s="227"/>
      <c r="GK119" s="227"/>
      <c r="GL119" s="227"/>
      <c r="GM119" s="227"/>
      <c r="GN119" s="227"/>
      <c r="GO119" s="227"/>
      <c r="GP119" s="227"/>
      <c r="GQ119" s="227"/>
      <c r="GR119" s="227"/>
      <c r="GS119" s="227"/>
      <c r="GT119" s="227"/>
      <c r="GU119" s="227"/>
      <c r="GV119" s="227"/>
      <c r="GW119" s="227"/>
      <c r="GX119" s="227"/>
      <c r="GY119" s="227"/>
      <c r="GZ119" s="227"/>
      <c r="HA119" s="227"/>
      <c r="HB119" s="227"/>
      <c r="HC119" s="227"/>
      <c r="HD119" s="227"/>
      <c r="HE119" s="227"/>
      <c r="HF119" s="227"/>
      <c r="HG119" s="227"/>
      <c r="HH119" s="227"/>
      <c r="HI119" s="227"/>
      <c r="HJ119" s="227"/>
      <c r="HK119" s="227"/>
      <c r="HL119" s="227"/>
      <c r="HM119" s="227"/>
      <c r="HN119" s="227"/>
      <c r="HO119" s="227"/>
      <c r="HP119" s="227"/>
      <c r="HQ119" s="227"/>
      <c r="HR119" s="227"/>
    </row>
    <row r="120" spans="3:226" ht="20.100000000000001" customHeight="1" x14ac:dyDescent="0.15">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c r="BU120" s="227"/>
      <c r="BV120" s="227"/>
      <c r="BW120" s="227"/>
      <c r="BX120" s="227"/>
      <c r="BY120" s="227"/>
      <c r="BZ120" s="227"/>
      <c r="CA120" s="227"/>
      <c r="CB120" s="227"/>
      <c r="CC120" s="227"/>
      <c r="CD120" s="227"/>
      <c r="CE120" s="227"/>
      <c r="CF120" s="227"/>
      <c r="CG120" s="227"/>
      <c r="CH120" s="227"/>
      <c r="CI120" s="227"/>
      <c r="CJ120" s="227"/>
      <c r="CK120" s="227"/>
      <c r="CL120" s="227"/>
      <c r="CM120" s="227"/>
      <c r="CN120" s="227"/>
      <c r="CO120" s="227"/>
      <c r="CP120" s="227"/>
      <c r="CQ120" s="227"/>
      <c r="CR120" s="227"/>
      <c r="CS120" s="227"/>
      <c r="CT120" s="227"/>
      <c r="CU120" s="227"/>
      <c r="CV120" s="227"/>
      <c r="CW120" s="227"/>
      <c r="CX120" s="227"/>
      <c r="CY120" s="22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27"/>
      <c r="DV120" s="227"/>
      <c r="DW120" s="227"/>
      <c r="DX120" s="227"/>
      <c r="DY120" s="227"/>
      <c r="DZ120" s="227"/>
      <c r="EA120" s="227"/>
      <c r="EB120" s="227"/>
      <c r="EC120" s="227"/>
      <c r="ED120" s="227"/>
      <c r="EE120" s="227"/>
      <c r="EF120" s="227"/>
      <c r="EG120" s="227"/>
      <c r="EH120" s="227"/>
      <c r="EI120" s="227"/>
      <c r="EJ120" s="227"/>
      <c r="EK120" s="227"/>
      <c r="EL120" s="227"/>
      <c r="EM120" s="227"/>
      <c r="EN120" s="227"/>
      <c r="EO120" s="227"/>
      <c r="EP120" s="227"/>
      <c r="EQ120" s="227"/>
      <c r="ER120" s="227"/>
      <c r="ES120" s="227"/>
      <c r="ET120" s="227"/>
      <c r="EU120" s="227"/>
      <c r="EV120" s="227"/>
      <c r="EW120" s="227"/>
      <c r="EX120" s="227"/>
      <c r="EY120" s="227"/>
      <c r="EZ120" s="227"/>
      <c r="FA120" s="227"/>
      <c r="FB120" s="227"/>
      <c r="FC120" s="227"/>
      <c r="FD120" s="227"/>
      <c r="FE120" s="227"/>
      <c r="FF120" s="227"/>
      <c r="FG120" s="227"/>
      <c r="FH120" s="227"/>
      <c r="FI120" s="227"/>
      <c r="FJ120" s="227"/>
      <c r="FK120" s="227"/>
      <c r="FL120" s="227"/>
      <c r="FM120" s="227"/>
      <c r="FN120" s="227"/>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W120" s="227"/>
      <c r="GX120" s="227"/>
      <c r="GY120" s="227"/>
      <c r="GZ120" s="227"/>
      <c r="HA120" s="227"/>
      <c r="HB120" s="227"/>
      <c r="HC120" s="227"/>
      <c r="HD120" s="227"/>
      <c r="HE120" s="227"/>
      <c r="HF120" s="227"/>
      <c r="HG120" s="227"/>
      <c r="HH120" s="227"/>
      <c r="HI120" s="227"/>
      <c r="HJ120" s="227"/>
      <c r="HK120" s="227"/>
      <c r="HL120" s="227"/>
      <c r="HM120" s="227"/>
      <c r="HN120" s="227"/>
      <c r="HO120" s="227"/>
      <c r="HP120" s="227"/>
      <c r="HQ120" s="227"/>
      <c r="HR120" s="227"/>
    </row>
    <row r="121" spans="3:226" ht="20.100000000000001" customHeight="1" x14ac:dyDescent="0.15">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c r="BU121" s="227"/>
      <c r="BV121" s="227"/>
      <c r="BW121" s="227"/>
      <c r="BX121" s="227"/>
      <c r="BY121" s="227"/>
      <c r="BZ121" s="227"/>
      <c r="CA121" s="227"/>
      <c r="CB121" s="227"/>
      <c r="CC121" s="227"/>
      <c r="CD121" s="227"/>
      <c r="CE121" s="227"/>
      <c r="CF121" s="227"/>
      <c r="CG121" s="227"/>
      <c r="CH121" s="227"/>
      <c r="CI121" s="227"/>
      <c r="CJ121" s="227"/>
      <c r="CK121" s="227"/>
      <c r="CL121" s="227"/>
      <c r="CM121" s="227"/>
      <c r="CN121" s="227"/>
      <c r="CO121" s="227"/>
      <c r="CP121" s="227"/>
      <c r="CQ121" s="227"/>
      <c r="CR121" s="227"/>
      <c r="CS121" s="227"/>
      <c r="CT121" s="227"/>
      <c r="CU121" s="227"/>
      <c r="CV121" s="227"/>
      <c r="CW121" s="227"/>
      <c r="CX121" s="227"/>
      <c r="CY121" s="227"/>
      <c r="CZ121" s="227"/>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27"/>
      <c r="DV121" s="227"/>
      <c r="DW121" s="227"/>
      <c r="DX121" s="227"/>
      <c r="DY121" s="227"/>
      <c r="DZ121" s="227"/>
      <c r="EA121" s="227"/>
      <c r="EB121" s="227"/>
      <c r="EC121" s="227"/>
      <c r="ED121" s="227"/>
      <c r="EE121" s="227"/>
      <c r="EF121" s="227"/>
      <c r="EG121" s="227"/>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c r="FG121" s="227"/>
      <c r="FH121" s="227"/>
      <c r="FI121" s="227"/>
      <c r="FJ121" s="227"/>
      <c r="FK121" s="227"/>
      <c r="FL121" s="227"/>
      <c r="FM121" s="227"/>
      <c r="FN121" s="227"/>
      <c r="FO121" s="227"/>
      <c r="FP121" s="227"/>
      <c r="FQ121" s="227"/>
      <c r="FR121" s="227"/>
      <c r="FS121" s="227"/>
      <c r="FT121" s="227"/>
      <c r="FU121" s="227"/>
      <c r="FV121" s="227"/>
      <c r="FW121" s="227"/>
      <c r="FX121" s="227"/>
      <c r="FY121" s="227"/>
      <c r="FZ121" s="227"/>
      <c r="GA121" s="227"/>
      <c r="GB121" s="227"/>
      <c r="GC121" s="227"/>
      <c r="GD121" s="227"/>
      <c r="GE121" s="227"/>
      <c r="GF121" s="227"/>
      <c r="GG121" s="227"/>
      <c r="GH121" s="227"/>
      <c r="GI121" s="227"/>
      <c r="GJ121" s="227"/>
      <c r="GK121" s="227"/>
      <c r="GL121" s="227"/>
      <c r="GM121" s="227"/>
      <c r="GN121" s="227"/>
      <c r="GO121" s="227"/>
      <c r="GP121" s="227"/>
      <c r="GQ121" s="227"/>
      <c r="GR121" s="227"/>
      <c r="GS121" s="227"/>
      <c r="GT121" s="227"/>
      <c r="GU121" s="227"/>
      <c r="GV121" s="227"/>
      <c r="GW121" s="227"/>
      <c r="GX121" s="227"/>
      <c r="GY121" s="227"/>
      <c r="GZ121" s="227"/>
      <c r="HA121" s="227"/>
      <c r="HB121" s="227"/>
      <c r="HC121" s="227"/>
      <c r="HD121" s="227"/>
      <c r="HE121" s="227"/>
      <c r="HF121" s="227"/>
      <c r="HG121" s="227"/>
      <c r="HH121" s="227"/>
      <c r="HI121" s="227"/>
      <c r="HJ121" s="227"/>
      <c r="HK121" s="227"/>
      <c r="HL121" s="227"/>
      <c r="HM121" s="227"/>
      <c r="HN121" s="227"/>
      <c r="HO121" s="227"/>
      <c r="HP121" s="227"/>
      <c r="HQ121" s="227"/>
      <c r="HR121" s="227"/>
    </row>
    <row r="122" spans="3:226" ht="20.100000000000001" customHeight="1" x14ac:dyDescent="0.15">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7"/>
      <c r="BN122" s="227"/>
      <c r="BO122" s="227"/>
      <c r="BP122" s="227"/>
      <c r="BQ122" s="227"/>
      <c r="BR122" s="227"/>
      <c r="BS122" s="227"/>
      <c r="BT122" s="227"/>
      <c r="BU122" s="227"/>
      <c r="BV122" s="227"/>
      <c r="BW122" s="227"/>
      <c r="BX122" s="227"/>
      <c r="BY122" s="227"/>
      <c r="BZ122" s="227"/>
      <c r="CA122" s="227"/>
      <c r="CB122" s="227"/>
      <c r="CC122" s="227"/>
      <c r="CD122" s="227"/>
      <c r="CE122" s="227"/>
      <c r="CF122" s="227"/>
      <c r="CG122" s="227"/>
      <c r="CH122" s="227"/>
      <c r="CI122" s="227"/>
      <c r="CJ122" s="227"/>
      <c r="CK122" s="227"/>
      <c r="CL122" s="227"/>
      <c r="CM122" s="227"/>
      <c r="CN122" s="227"/>
      <c r="CO122" s="227"/>
      <c r="CP122" s="227"/>
      <c r="CQ122" s="227"/>
      <c r="CR122" s="227"/>
      <c r="CS122" s="227"/>
      <c r="CT122" s="227"/>
      <c r="CU122" s="227"/>
      <c r="CV122" s="227"/>
      <c r="CW122" s="227"/>
      <c r="CX122" s="227"/>
      <c r="CY122" s="227"/>
      <c r="CZ122" s="227"/>
      <c r="DA122" s="227"/>
      <c r="DB122" s="227"/>
      <c r="DC122" s="227"/>
      <c r="DD122" s="227"/>
      <c r="DE122" s="227"/>
      <c r="DF122" s="227"/>
      <c r="DG122" s="227"/>
      <c r="DH122" s="227"/>
      <c r="DI122" s="227"/>
      <c r="DJ122" s="227"/>
      <c r="DK122" s="227"/>
      <c r="DL122" s="227"/>
      <c r="DM122" s="227"/>
      <c r="DN122" s="227"/>
      <c r="DO122" s="227"/>
      <c r="DP122" s="227"/>
      <c r="DQ122" s="227"/>
      <c r="DR122" s="227"/>
      <c r="DS122" s="227"/>
      <c r="DT122" s="227"/>
      <c r="DU122" s="227"/>
      <c r="DV122" s="227"/>
      <c r="DW122" s="227"/>
      <c r="DX122" s="227"/>
      <c r="DY122" s="227"/>
      <c r="DZ122" s="227"/>
      <c r="EA122" s="227"/>
      <c r="EB122" s="227"/>
      <c r="EC122" s="227"/>
      <c r="ED122" s="227"/>
      <c r="EE122" s="227"/>
      <c r="EF122" s="227"/>
      <c r="EG122" s="227"/>
      <c r="EH122" s="227"/>
      <c r="EI122" s="227"/>
      <c r="EJ122" s="227"/>
      <c r="EK122" s="227"/>
      <c r="EL122" s="227"/>
      <c r="EM122" s="227"/>
      <c r="EN122" s="227"/>
      <c r="EO122" s="227"/>
      <c r="EP122" s="227"/>
      <c r="EQ122" s="227"/>
      <c r="ER122" s="227"/>
      <c r="ES122" s="227"/>
      <c r="ET122" s="227"/>
      <c r="EU122" s="227"/>
      <c r="EV122" s="227"/>
      <c r="EW122" s="227"/>
      <c r="EX122" s="227"/>
      <c r="EY122" s="227"/>
      <c r="EZ122" s="227"/>
      <c r="FA122" s="227"/>
      <c r="FB122" s="227"/>
      <c r="FC122" s="227"/>
      <c r="FD122" s="227"/>
      <c r="FE122" s="227"/>
      <c r="FF122" s="227"/>
      <c r="FG122" s="227"/>
      <c r="FH122" s="227"/>
      <c r="FI122" s="227"/>
      <c r="FJ122" s="227"/>
      <c r="FK122" s="227"/>
      <c r="FL122" s="227"/>
      <c r="FM122" s="227"/>
      <c r="FN122" s="227"/>
      <c r="FO122" s="227"/>
      <c r="FP122" s="227"/>
      <c r="FQ122" s="227"/>
      <c r="FR122" s="227"/>
      <c r="FS122" s="227"/>
      <c r="FT122" s="227"/>
      <c r="FU122" s="227"/>
      <c r="FV122" s="227"/>
      <c r="FW122" s="227"/>
      <c r="FX122" s="227"/>
      <c r="FY122" s="227"/>
      <c r="FZ122" s="227"/>
      <c r="GA122" s="227"/>
      <c r="GB122" s="227"/>
      <c r="GC122" s="227"/>
      <c r="GD122" s="227"/>
      <c r="GE122" s="227"/>
      <c r="GF122" s="227"/>
      <c r="GG122" s="227"/>
      <c r="GH122" s="227"/>
      <c r="GI122" s="227"/>
      <c r="GJ122" s="227"/>
      <c r="GK122" s="227"/>
      <c r="GL122" s="227"/>
      <c r="GM122" s="227"/>
      <c r="GN122" s="227"/>
      <c r="GO122" s="227"/>
      <c r="GP122" s="227"/>
      <c r="GQ122" s="227"/>
      <c r="GR122" s="227"/>
      <c r="GS122" s="227"/>
      <c r="GT122" s="227"/>
      <c r="GU122" s="227"/>
      <c r="GV122" s="227"/>
      <c r="GW122" s="227"/>
      <c r="GX122" s="227"/>
      <c r="GY122" s="227"/>
      <c r="GZ122" s="227"/>
      <c r="HA122" s="227"/>
      <c r="HB122" s="227"/>
      <c r="HC122" s="227"/>
      <c r="HD122" s="227"/>
      <c r="HE122" s="227"/>
      <c r="HF122" s="227"/>
      <c r="HG122" s="227"/>
      <c r="HH122" s="227"/>
      <c r="HI122" s="227"/>
      <c r="HJ122" s="227"/>
      <c r="HK122" s="227"/>
      <c r="HL122" s="227"/>
      <c r="HM122" s="227"/>
      <c r="HN122" s="227"/>
      <c r="HO122" s="227"/>
      <c r="HP122" s="227"/>
      <c r="HQ122" s="227"/>
      <c r="HR122" s="227"/>
    </row>
    <row r="123" spans="3:226" ht="20.100000000000001" customHeight="1" x14ac:dyDescent="0.15">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227"/>
      <c r="CQ123" s="227"/>
      <c r="CR123" s="227"/>
      <c r="CS123" s="227"/>
      <c r="CT123" s="2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c r="DQ123" s="227"/>
      <c r="DR123" s="227"/>
      <c r="DS123" s="227"/>
      <c r="DT123" s="227"/>
      <c r="DU123" s="227"/>
      <c r="DV123" s="227"/>
      <c r="DW123" s="227"/>
      <c r="DX123" s="227"/>
      <c r="DY123" s="227"/>
      <c r="DZ123" s="227"/>
      <c r="EA123" s="227"/>
      <c r="EB123" s="227"/>
      <c r="EC123" s="227"/>
      <c r="ED123" s="227"/>
      <c r="EE123" s="227"/>
      <c r="EF123" s="227"/>
      <c r="EG123" s="227"/>
      <c r="EH123" s="227"/>
      <c r="EI123" s="227"/>
      <c r="EJ123" s="227"/>
      <c r="EK123" s="227"/>
      <c r="EL123" s="227"/>
      <c r="EM123" s="227"/>
      <c r="EN123" s="227"/>
      <c r="EO123" s="227"/>
      <c r="EP123" s="227"/>
      <c r="EQ123" s="227"/>
      <c r="ER123" s="227"/>
      <c r="ES123" s="227"/>
      <c r="ET123" s="227"/>
      <c r="EU123" s="227"/>
      <c r="EV123" s="227"/>
      <c r="EW123" s="227"/>
      <c r="EX123" s="227"/>
      <c r="EY123" s="227"/>
      <c r="EZ123" s="227"/>
      <c r="FA123" s="227"/>
      <c r="FB123" s="227"/>
      <c r="FC123" s="227"/>
      <c r="FD123" s="227"/>
      <c r="FE123" s="227"/>
      <c r="FF123" s="227"/>
      <c r="FG123" s="227"/>
      <c r="FH123" s="227"/>
      <c r="FI123" s="227"/>
      <c r="FJ123" s="227"/>
      <c r="FK123" s="227"/>
      <c r="FL123" s="227"/>
      <c r="FM123" s="227"/>
      <c r="FN123" s="227"/>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W123" s="227"/>
      <c r="GX123" s="227"/>
      <c r="GY123" s="227"/>
      <c r="GZ123" s="227"/>
      <c r="HA123" s="227"/>
      <c r="HB123" s="227"/>
      <c r="HC123" s="227"/>
      <c r="HD123" s="227"/>
      <c r="HE123" s="227"/>
      <c r="HF123" s="227"/>
      <c r="HG123" s="227"/>
      <c r="HH123" s="227"/>
      <c r="HI123" s="227"/>
      <c r="HJ123" s="227"/>
      <c r="HK123" s="227"/>
      <c r="HL123" s="227"/>
      <c r="HM123" s="227"/>
      <c r="HN123" s="227"/>
      <c r="HO123" s="227"/>
      <c r="HP123" s="227"/>
      <c r="HQ123" s="227"/>
      <c r="HR123" s="227"/>
    </row>
    <row r="124" spans="3:226" ht="20.100000000000001" customHeight="1" x14ac:dyDescent="0.15">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227"/>
      <c r="CQ124" s="227"/>
      <c r="CR124" s="227"/>
      <c r="CS124" s="227"/>
      <c r="CT124" s="2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c r="DQ124" s="227"/>
      <c r="DR124" s="227"/>
      <c r="DS124" s="227"/>
      <c r="DT124" s="227"/>
      <c r="DU124" s="227"/>
      <c r="DV124" s="227"/>
      <c r="DW124" s="227"/>
      <c r="DX124" s="227"/>
      <c r="DY124" s="227"/>
      <c r="DZ124" s="227"/>
      <c r="EA124" s="227"/>
      <c r="EB124" s="227"/>
      <c r="EC124" s="227"/>
      <c r="ED124" s="227"/>
      <c r="EE124" s="227"/>
      <c r="EF124" s="227"/>
      <c r="EG124" s="227"/>
      <c r="EH124" s="227"/>
      <c r="EI124" s="227"/>
      <c r="EJ124" s="227"/>
      <c r="EK124" s="227"/>
      <c r="EL124" s="227"/>
      <c r="EM124" s="227"/>
      <c r="EN124" s="227"/>
      <c r="EO124" s="227"/>
      <c r="EP124" s="227"/>
      <c r="EQ124" s="227"/>
      <c r="ER124" s="227"/>
      <c r="ES124" s="227"/>
      <c r="ET124" s="227"/>
      <c r="EU124" s="227"/>
      <c r="EV124" s="227"/>
      <c r="EW124" s="227"/>
      <c r="EX124" s="227"/>
      <c r="EY124" s="227"/>
      <c r="EZ124" s="227"/>
      <c r="FA124" s="227"/>
      <c r="FB124" s="227"/>
      <c r="FC124" s="227"/>
      <c r="FD124" s="227"/>
      <c r="FE124" s="227"/>
      <c r="FF124" s="227"/>
      <c r="FG124" s="227"/>
      <c r="FH124" s="227"/>
      <c r="FI124" s="227"/>
      <c r="FJ124" s="227"/>
      <c r="FK124" s="227"/>
      <c r="FL124" s="227"/>
      <c r="FM124" s="227"/>
      <c r="FN124" s="227"/>
      <c r="FO124" s="227"/>
      <c r="FP124" s="227"/>
      <c r="FQ124" s="227"/>
      <c r="FR124" s="227"/>
      <c r="FS124" s="227"/>
      <c r="FT124" s="227"/>
      <c r="FU124" s="227"/>
      <c r="FV124" s="227"/>
      <c r="FW124" s="227"/>
      <c r="FX124" s="227"/>
      <c r="FY124" s="227"/>
      <c r="FZ124" s="227"/>
      <c r="GA124" s="227"/>
      <c r="GB124" s="227"/>
      <c r="GC124" s="227"/>
      <c r="GD124" s="227"/>
      <c r="GE124" s="227"/>
      <c r="GF124" s="227"/>
      <c r="GG124" s="227"/>
      <c r="GH124" s="227"/>
      <c r="GI124" s="227"/>
      <c r="GJ124" s="227"/>
      <c r="GK124" s="227"/>
      <c r="GL124" s="227"/>
      <c r="GM124" s="227"/>
      <c r="GN124" s="227"/>
      <c r="GO124" s="227"/>
      <c r="GP124" s="227"/>
      <c r="GQ124" s="227"/>
      <c r="GR124" s="227"/>
      <c r="GS124" s="227"/>
      <c r="GT124" s="227"/>
      <c r="GU124" s="227"/>
      <c r="GV124" s="227"/>
      <c r="GW124" s="227"/>
      <c r="GX124" s="227"/>
      <c r="GY124" s="227"/>
      <c r="GZ124" s="227"/>
      <c r="HA124" s="227"/>
      <c r="HB124" s="227"/>
      <c r="HC124" s="227"/>
      <c r="HD124" s="227"/>
      <c r="HE124" s="227"/>
      <c r="HF124" s="227"/>
      <c r="HG124" s="227"/>
      <c r="HH124" s="227"/>
      <c r="HI124" s="227"/>
      <c r="HJ124" s="227"/>
      <c r="HK124" s="227"/>
      <c r="HL124" s="227"/>
      <c r="HM124" s="227"/>
      <c r="HN124" s="227"/>
      <c r="HO124" s="227"/>
      <c r="HP124" s="227"/>
      <c r="HQ124" s="227"/>
      <c r="HR124" s="227"/>
    </row>
    <row r="125" spans="3:226" ht="20.100000000000001" customHeight="1" x14ac:dyDescent="0.15">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227"/>
      <c r="CQ125" s="227"/>
      <c r="CR125" s="227"/>
      <c r="CS125" s="227"/>
      <c r="CT125" s="2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c r="DQ125" s="227"/>
      <c r="DR125" s="227"/>
      <c r="DS125" s="227"/>
      <c r="DT125" s="227"/>
      <c r="DU125" s="227"/>
      <c r="DV125" s="227"/>
      <c r="DW125" s="227"/>
      <c r="DX125" s="227"/>
      <c r="DY125" s="227"/>
      <c r="DZ125" s="227"/>
      <c r="EA125" s="227"/>
      <c r="EB125" s="227"/>
      <c r="EC125" s="227"/>
      <c r="ED125" s="227"/>
      <c r="EE125" s="227"/>
      <c r="EF125" s="227"/>
      <c r="EG125" s="227"/>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c r="FG125" s="227"/>
      <c r="FH125" s="227"/>
      <c r="FI125" s="227"/>
      <c r="FJ125" s="227"/>
      <c r="FK125" s="227"/>
      <c r="FL125" s="227"/>
      <c r="FM125" s="227"/>
      <c r="FN125" s="227"/>
      <c r="FO125" s="227"/>
      <c r="FP125" s="227"/>
      <c r="FQ125" s="227"/>
      <c r="FR125" s="227"/>
      <c r="FS125" s="227"/>
      <c r="FT125" s="227"/>
      <c r="FU125" s="227"/>
      <c r="FV125" s="227"/>
      <c r="FW125" s="227"/>
      <c r="FX125" s="227"/>
      <c r="FY125" s="227"/>
      <c r="FZ125" s="227"/>
      <c r="GA125" s="227"/>
      <c r="GB125" s="227"/>
      <c r="GC125" s="227"/>
      <c r="GD125" s="227"/>
      <c r="GE125" s="227"/>
      <c r="GF125" s="227"/>
      <c r="GG125" s="227"/>
      <c r="GH125" s="227"/>
      <c r="GI125" s="227"/>
      <c r="GJ125" s="227"/>
      <c r="GK125" s="227"/>
      <c r="GL125" s="227"/>
      <c r="GM125" s="227"/>
      <c r="GN125" s="227"/>
      <c r="GO125" s="227"/>
      <c r="GP125" s="227"/>
      <c r="GQ125" s="227"/>
      <c r="GR125" s="227"/>
      <c r="GS125" s="227"/>
      <c r="GT125" s="227"/>
      <c r="GU125" s="227"/>
      <c r="GV125" s="227"/>
      <c r="GW125" s="227"/>
      <c r="GX125" s="227"/>
      <c r="GY125" s="227"/>
      <c r="GZ125" s="227"/>
      <c r="HA125" s="227"/>
      <c r="HB125" s="227"/>
      <c r="HC125" s="227"/>
      <c r="HD125" s="227"/>
      <c r="HE125" s="227"/>
      <c r="HF125" s="227"/>
      <c r="HG125" s="227"/>
      <c r="HH125" s="227"/>
      <c r="HI125" s="227"/>
      <c r="HJ125" s="227"/>
      <c r="HK125" s="227"/>
      <c r="HL125" s="227"/>
      <c r="HM125" s="227"/>
      <c r="HN125" s="227"/>
      <c r="HO125" s="227"/>
      <c r="HP125" s="227"/>
      <c r="HQ125" s="227"/>
      <c r="HR125" s="227"/>
    </row>
    <row r="126" spans="3:226" ht="20.100000000000001" customHeight="1" x14ac:dyDescent="0.15">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227"/>
      <c r="CQ126" s="227"/>
      <c r="CR126" s="227"/>
      <c r="CS126" s="227"/>
      <c r="CT126" s="2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c r="EV126" s="227"/>
      <c r="EW126" s="227"/>
      <c r="EX126" s="227"/>
      <c r="EY126" s="227"/>
      <c r="EZ126" s="227"/>
      <c r="FA126" s="227"/>
      <c r="FB126" s="227"/>
      <c r="FC126" s="227"/>
      <c r="FD126" s="227"/>
      <c r="FE126" s="227"/>
      <c r="FF126" s="227"/>
      <c r="FG126" s="227"/>
      <c r="FH126" s="227"/>
      <c r="FI126" s="227"/>
      <c r="FJ126" s="227"/>
      <c r="FK126" s="227"/>
      <c r="FL126" s="227"/>
      <c r="FM126" s="227"/>
      <c r="FN126" s="227"/>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W126" s="227"/>
      <c r="GX126" s="227"/>
      <c r="GY126" s="227"/>
      <c r="GZ126" s="227"/>
      <c r="HA126" s="227"/>
      <c r="HB126" s="227"/>
      <c r="HC126" s="227"/>
      <c r="HD126" s="227"/>
      <c r="HE126" s="227"/>
      <c r="HF126" s="227"/>
      <c r="HG126" s="227"/>
      <c r="HH126" s="227"/>
      <c r="HI126" s="227"/>
      <c r="HJ126" s="227"/>
      <c r="HK126" s="227"/>
      <c r="HL126" s="227"/>
      <c r="HM126" s="227"/>
      <c r="HN126" s="227"/>
      <c r="HO126" s="227"/>
      <c r="HP126" s="227"/>
      <c r="HQ126" s="227"/>
      <c r="HR126" s="227"/>
    </row>
    <row r="127" spans="3:226" ht="20.100000000000001" customHeight="1" x14ac:dyDescent="0.15">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227"/>
      <c r="CQ127" s="227"/>
      <c r="CR127" s="227"/>
      <c r="CS127" s="227"/>
      <c r="CT127" s="2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227"/>
      <c r="EJ127" s="227"/>
      <c r="EK127" s="227"/>
      <c r="EL127" s="227"/>
      <c r="EM127" s="227"/>
      <c r="EN127" s="227"/>
      <c r="EO127" s="227"/>
      <c r="EP127" s="227"/>
      <c r="EQ127" s="227"/>
      <c r="ER127" s="227"/>
      <c r="ES127" s="227"/>
      <c r="ET127" s="227"/>
      <c r="EU127" s="227"/>
      <c r="EV127" s="227"/>
      <c r="EW127" s="227"/>
      <c r="EX127" s="227"/>
      <c r="EY127" s="227"/>
      <c r="EZ127" s="227"/>
      <c r="FA127" s="227"/>
      <c r="FB127" s="227"/>
      <c r="FC127" s="227"/>
      <c r="FD127" s="227"/>
      <c r="FE127" s="227"/>
      <c r="FF127" s="227"/>
      <c r="FG127" s="227"/>
      <c r="FH127" s="227"/>
      <c r="FI127" s="227"/>
      <c r="FJ127" s="227"/>
      <c r="FK127" s="227"/>
      <c r="FL127" s="227"/>
      <c r="FM127" s="227"/>
      <c r="FN127" s="227"/>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W127" s="227"/>
      <c r="GX127" s="227"/>
      <c r="GY127" s="227"/>
      <c r="GZ127" s="227"/>
      <c r="HA127" s="227"/>
      <c r="HB127" s="227"/>
      <c r="HC127" s="227"/>
      <c r="HD127" s="227"/>
      <c r="HE127" s="227"/>
      <c r="HF127" s="227"/>
      <c r="HG127" s="227"/>
      <c r="HH127" s="227"/>
      <c r="HI127" s="227"/>
      <c r="HJ127" s="227"/>
      <c r="HK127" s="227"/>
      <c r="HL127" s="227"/>
      <c r="HM127" s="227"/>
      <c r="HN127" s="227"/>
      <c r="HO127" s="227"/>
      <c r="HP127" s="227"/>
      <c r="HQ127" s="227"/>
      <c r="HR127" s="227"/>
    </row>
    <row r="128" spans="3:226" ht="20.100000000000001" customHeight="1" x14ac:dyDescent="0.15">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227"/>
      <c r="CQ128" s="227"/>
      <c r="CR128" s="227"/>
      <c r="CS128" s="227"/>
      <c r="CT128" s="2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227"/>
      <c r="EJ128" s="227"/>
      <c r="EK128" s="227"/>
      <c r="EL128" s="227"/>
      <c r="EM128" s="227"/>
      <c r="EN128" s="227"/>
      <c r="EO128" s="227"/>
      <c r="EP128" s="227"/>
      <c r="EQ128" s="227"/>
      <c r="ER128" s="227"/>
      <c r="ES128" s="227"/>
      <c r="ET128" s="227"/>
      <c r="EU128" s="227"/>
      <c r="EV128" s="227"/>
      <c r="EW128" s="227"/>
      <c r="EX128" s="227"/>
      <c r="EY128" s="227"/>
      <c r="EZ128" s="227"/>
      <c r="FA128" s="227"/>
      <c r="FB128" s="227"/>
      <c r="FC128" s="227"/>
      <c r="FD128" s="227"/>
      <c r="FE128" s="227"/>
      <c r="FF128" s="227"/>
      <c r="FG128" s="227"/>
      <c r="FH128" s="227"/>
      <c r="FI128" s="227"/>
      <c r="FJ128" s="227"/>
      <c r="FK128" s="227"/>
      <c r="FL128" s="227"/>
      <c r="FM128" s="227"/>
      <c r="FN128" s="227"/>
      <c r="FO128" s="227"/>
      <c r="FP128" s="227"/>
      <c r="FQ128" s="227"/>
      <c r="FR128" s="227"/>
      <c r="FS128" s="227"/>
      <c r="FT128" s="227"/>
      <c r="FU128" s="227"/>
      <c r="FV128" s="227"/>
      <c r="FW128" s="227"/>
      <c r="FX128" s="227"/>
      <c r="FY128" s="227"/>
      <c r="FZ128" s="227"/>
      <c r="GA128" s="227"/>
      <c r="GB128" s="227"/>
      <c r="GC128" s="227"/>
      <c r="GD128" s="227"/>
      <c r="GE128" s="227"/>
      <c r="GF128" s="227"/>
      <c r="GG128" s="227"/>
      <c r="GH128" s="227"/>
      <c r="GI128" s="227"/>
      <c r="GJ128" s="227"/>
      <c r="GK128" s="227"/>
      <c r="GL128" s="227"/>
      <c r="GM128" s="227"/>
      <c r="GN128" s="227"/>
      <c r="GO128" s="227"/>
      <c r="GP128" s="227"/>
      <c r="GQ128" s="227"/>
      <c r="GR128" s="227"/>
      <c r="GS128" s="227"/>
      <c r="GT128" s="227"/>
      <c r="GU128" s="227"/>
      <c r="GV128" s="227"/>
      <c r="GW128" s="227"/>
      <c r="GX128" s="227"/>
      <c r="GY128" s="227"/>
      <c r="GZ128" s="227"/>
      <c r="HA128" s="227"/>
      <c r="HB128" s="227"/>
      <c r="HC128" s="227"/>
      <c r="HD128" s="227"/>
      <c r="HE128" s="227"/>
      <c r="HF128" s="227"/>
      <c r="HG128" s="227"/>
      <c r="HH128" s="227"/>
      <c r="HI128" s="227"/>
      <c r="HJ128" s="227"/>
      <c r="HK128" s="227"/>
      <c r="HL128" s="227"/>
      <c r="HM128" s="227"/>
      <c r="HN128" s="227"/>
      <c r="HO128" s="227"/>
      <c r="HP128" s="227"/>
      <c r="HQ128" s="227"/>
      <c r="HR128" s="227"/>
    </row>
    <row r="129" spans="3:226" ht="20.100000000000001" customHeight="1" x14ac:dyDescent="0.15">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227"/>
      <c r="CQ129" s="227"/>
      <c r="CR129" s="227"/>
      <c r="CS129" s="227"/>
      <c r="CT129" s="2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c r="DQ129" s="227"/>
      <c r="DR129" s="227"/>
      <c r="DS129" s="227"/>
      <c r="DT129" s="227"/>
      <c r="DU129" s="227"/>
      <c r="DV129" s="227"/>
      <c r="DW129" s="227"/>
      <c r="DX129" s="227"/>
      <c r="DY129" s="227"/>
      <c r="DZ129" s="227"/>
      <c r="EA129" s="227"/>
      <c r="EB129" s="227"/>
      <c r="EC129" s="227"/>
      <c r="ED129" s="227"/>
      <c r="EE129" s="227"/>
      <c r="EF129" s="227"/>
      <c r="EG129" s="227"/>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c r="FG129" s="227"/>
      <c r="FH129" s="227"/>
      <c r="FI129" s="227"/>
      <c r="FJ129" s="227"/>
      <c r="FK129" s="227"/>
      <c r="FL129" s="227"/>
      <c r="FM129" s="227"/>
      <c r="FN129" s="227"/>
      <c r="FO129" s="227"/>
      <c r="FP129" s="227"/>
      <c r="FQ129" s="227"/>
      <c r="FR129" s="227"/>
      <c r="FS129" s="227"/>
      <c r="FT129" s="227"/>
      <c r="FU129" s="227"/>
      <c r="FV129" s="227"/>
      <c r="FW129" s="227"/>
      <c r="FX129" s="227"/>
      <c r="FY129" s="227"/>
      <c r="FZ129" s="227"/>
      <c r="GA129" s="227"/>
      <c r="GB129" s="227"/>
      <c r="GC129" s="227"/>
      <c r="GD129" s="227"/>
      <c r="GE129" s="227"/>
      <c r="GF129" s="227"/>
      <c r="GG129" s="227"/>
      <c r="GH129" s="227"/>
      <c r="GI129" s="227"/>
      <c r="GJ129" s="227"/>
      <c r="GK129" s="227"/>
      <c r="GL129" s="227"/>
      <c r="GM129" s="227"/>
      <c r="GN129" s="227"/>
      <c r="GO129" s="227"/>
      <c r="GP129" s="227"/>
      <c r="GQ129" s="227"/>
      <c r="GR129" s="227"/>
      <c r="GS129" s="227"/>
      <c r="GT129" s="227"/>
      <c r="GU129" s="227"/>
      <c r="GV129" s="227"/>
      <c r="GW129" s="227"/>
      <c r="GX129" s="227"/>
      <c r="GY129" s="227"/>
      <c r="GZ129" s="227"/>
      <c r="HA129" s="227"/>
      <c r="HB129" s="227"/>
      <c r="HC129" s="227"/>
      <c r="HD129" s="227"/>
      <c r="HE129" s="227"/>
      <c r="HF129" s="227"/>
      <c r="HG129" s="227"/>
      <c r="HH129" s="227"/>
      <c r="HI129" s="227"/>
      <c r="HJ129" s="227"/>
      <c r="HK129" s="227"/>
      <c r="HL129" s="227"/>
      <c r="HM129" s="227"/>
      <c r="HN129" s="227"/>
      <c r="HO129" s="227"/>
      <c r="HP129" s="227"/>
      <c r="HQ129" s="227"/>
      <c r="HR129" s="227"/>
    </row>
    <row r="130" spans="3:226" ht="20.100000000000001" customHeight="1" x14ac:dyDescent="0.15">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227"/>
      <c r="CQ130" s="227"/>
      <c r="CR130" s="227"/>
      <c r="CS130" s="227"/>
      <c r="CT130" s="2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c r="DQ130" s="227"/>
      <c r="DR130" s="227"/>
      <c r="DS130" s="227"/>
      <c r="DT130" s="227"/>
      <c r="DU130" s="227"/>
      <c r="DV130" s="227"/>
      <c r="DW130" s="227"/>
      <c r="DX130" s="227"/>
      <c r="DY130" s="227"/>
      <c r="DZ130" s="227"/>
      <c r="EA130" s="227"/>
      <c r="EB130" s="227"/>
      <c r="EC130" s="227"/>
      <c r="ED130" s="227"/>
      <c r="EE130" s="227"/>
      <c r="EF130" s="227"/>
      <c r="EG130" s="227"/>
      <c r="EH130" s="227"/>
      <c r="EI130" s="227"/>
      <c r="EJ130" s="227"/>
      <c r="EK130" s="227"/>
      <c r="EL130" s="227"/>
      <c r="EM130" s="227"/>
      <c r="EN130" s="227"/>
      <c r="EO130" s="227"/>
      <c r="EP130" s="227"/>
      <c r="EQ130" s="227"/>
      <c r="ER130" s="227"/>
      <c r="ES130" s="227"/>
      <c r="ET130" s="227"/>
      <c r="EU130" s="227"/>
      <c r="EV130" s="227"/>
      <c r="EW130" s="227"/>
      <c r="EX130" s="227"/>
      <c r="EY130" s="227"/>
      <c r="EZ130" s="227"/>
      <c r="FA130" s="227"/>
      <c r="FB130" s="227"/>
      <c r="FC130" s="227"/>
      <c r="FD130" s="227"/>
      <c r="FE130" s="227"/>
      <c r="FF130" s="227"/>
      <c r="FG130" s="227"/>
      <c r="FH130" s="227"/>
      <c r="FI130" s="227"/>
      <c r="FJ130" s="227"/>
      <c r="FK130" s="227"/>
      <c r="FL130" s="227"/>
      <c r="FM130" s="227"/>
      <c r="FN130" s="227"/>
      <c r="FO130" s="227"/>
      <c r="FP130" s="227"/>
      <c r="FQ130" s="227"/>
      <c r="FR130" s="227"/>
      <c r="FS130" s="227"/>
      <c r="FT130" s="227"/>
      <c r="FU130" s="227"/>
      <c r="FV130" s="227"/>
      <c r="FW130" s="227"/>
      <c r="FX130" s="227"/>
      <c r="FY130" s="227"/>
      <c r="FZ130" s="227"/>
      <c r="GA130" s="227"/>
      <c r="GB130" s="227"/>
      <c r="GC130" s="227"/>
      <c r="GD130" s="227"/>
      <c r="GE130" s="227"/>
      <c r="GF130" s="227"/>
      <c r="GG130" s="227"/>
      <c r="GH130" s="227"/>
      <c r="GI130" s="227"/>
      <c r="GJ130" s="227"/>
      <c r="GK130" s="227"/>
      <c r="GL130" s="227"/>
      <c r="GM130" s="227"/>
      <c r="GN130" s="227"/>
      <c r="GO130" s="227"/>
      <c r="GP130" s="227"/>
      <c r="GQ130" s="227"/>
      <c r="GR130" s="227"/>
      <c r="GS130" s="227"/>
      <c r="GT130" s="227"/>
      <c r="GU130" s="227"/>
      <c r="GV130" s="227"/>
      <c r="GW130" s="227"/>
      <c r="GX130" s="227"/>
      <c r="GY130" s="227"/>
      <c r="GZ130" s="227"/>
      <c r="HA130" s="227"/>
      <c r="HB130" s="227"/>
      <c r="HC130" s="227"/>
      <c r="HD130" s="227"/>
      <c r="HE130" s="227"/>
      <c r="HF130" s="227"/>
      <c r="HG130" s="227"/>
      <c r="HH130" s="227"/>
      <c r="HI130" s="227"/>
      <c r="HJ130" s="227"/>
      <c r="HK130" s="227"/>
      <c r="HL130" s="227"/>
      <c r="HM130" s="227"/>
      <c r="HN130" s="227"/>
      <c r="HO130" s="227"/>
      <c r="HP130" s="227"/>
      <c r="HQ130" s="227"/>
      <c r="HR130" s="227"/>
    </row>
    <row r="131" spans="3:226" ht="20.100000000000001" customHeight="1" x14ac:dyDescent="0.15">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227"/>
      <c r="CQ131" s="227"/>
      <c r="CR131" s="227"/>
      <c r="CS131" s="227"/>
      <c r="CT131" s="2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c r="DQ131" s="227"/>
      <c r="DR131" s="227"/>
      <c r="DS131" s="227"/>
      <c r="DT131" s="227"/>
      <c r="DU131" s="227"/>
      <c r="DV131" s="227"/>
      <c r="DW131" s="227"/>
      <c r="DX131" s="227"/>
      <c r="DY131" s="227"/>
      <c r="DZ131" s="227"/>
      <c r="EA131" s="227"/>
      <c r="EB131" s="227"/>
      <c r="EC131" s="227"/>
      <c r="ED131" s="227"/>
      <c r="EE131" s="227"/>
      <c r="EF131" s="227"/>
      <c r="EG131" s="227"/>
      <c r="EH131" s="227"/>
      <c r="EI131" s="227"/>
      <c r="EJ131" s="227"/>
      <c r="EK131" s="227"/>
      <c r="EL131" s="227"/>
      <c r="EM131" s="227"/>
      <c r="EN131" s="227"/>
      <c r="EO131" s="227"/>
      <c r="EP131" s="227"/>
      <c r="EQ131" s="227"/>
      <c r="ER131" s="227"/>
      <c r="ES131" s="227"/>
      <c r="ET131" s="227"/>
      <c r="EU131" s="227"/>
      <c r="EV131" s="227"/>
      <c r="EW131" s="227"/>
      <c r="EX131" s="227"/>
      <c r="EY131" s="227"/>
      <c r="EZ131" s="227"/>
      <c r="FA131" s="227"/>
      <c r="FB131" s="227"/>
      <c r="FC131" s="227"/>
      <c r="FD131" s="227"/>
      <c r="FE131" s="227"/>
      <c r="FF131" s="227"/>
      <c r="FG131" s="227"/>
      <c r="FH131" s="227"/>
      <c r="FI131" s="227"/>
      <c r="FJ131" s="227"/>
      <c r="FK131" s="227"/>
      <c r="FL131" s="227"/>
      <c r="FM131" s="227"/>
      <c r="FN131" s="227"/>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W131" s="227"/>
      <c r="GX131" s="227"/>
      <c r="GY131" s="227"/>
      <c r="GZ131" s="227"/>
      <c r="HA131" s="227"/>
      <c r="HB131" s="227"/>
      <c r="HC131" s="227"/>
      <c r="HD131" s="227"/>
      <c r="HE131" s="227"/>
      <c r="HF131" s="227"/>
      <c r="HG131" s="227"/>
      <c r="HH131" s="227"/>
      <c r="HI131" s="227"/>
      <c r="HJ131" s="227"/>
      <c r="HK131" s="227"/>
      <c r="HL131" s="227"/>
      <c r="HM131" s="227"/>
      <c r="HN131" s="227"/>
      <c r="HO131" s="227"/>
      <c r="HP131" s="227"/>
      <c r="HQ131" s="227"/>
      <c r="HR131" s="227"/>
    </row>
    <row r="132" spans="3:226" ht="20.100000000000001" customHeight="1" x14ac:dyDescent="0.15">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227"/>
      <c r="CQ132" s="227"/>
      <c r="CR132" s="227"/>
      <c r="CS132" s="227"/>
      <c r="CT132" s="2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c r="DQ132" s="227"/>
      <c r="DR132" s="227"/>
      <c r="DS132" s="227"/>
      <c r="DT132" s="227"/>
      <c r="DU132" s="227"/>
      <c r="DV132" s="227"/>
      <c r="DW132" s="227"/>
      <c r="DX132" s="227"/>
      <c r="DY132" s="227"/>
      <c r="DZ132" s="227"/>
      <c r="EA132" s="227"/>
      <c r="EB132" s="227"/>
      <c r="EC132" s="227"/>
      <c r="ED132" s="227"/>
      <c r="EE132" s="227"/>
      <c r="EF132" s="227"/>
      <c r="EG132" s="227"/>
      <c r="EH132" s="227"/>
      <c r="EI132" s="227"/>
      <c r="EJ132" s="227"/>
      <c r="EK132" s="227"/>
      <c r="EL132" s="227"/>
      <c r="EM132" s="227"/>
      <c r="EN132" s="227"/>
      <c r="EO132" s="227"/>
      <c r="EP132" s="227"/>
      <c r="EQ132" s="227"/>
      <c r="ER132" s="227"/>
      <c r="ES132" s="227"/>
      <c r="ET132" s="227"/>
      <c r="EU132" s="227"/>
      <c r="EV132" s="227"/>
      <c r="EW132" s="227"/>
      <c r="EX132" s="227"/>
      <c r="EY132" s="227"/>
      <c r="EZ132" s="227"/>
      <c r="FA132" s="227"/>
      <c r="FB132" s="227"/>
      <c r="FC132" s="227"/>
      <c r="FD132" s="227"/>
      <c r="FE132" s="227"/>
      <c r="FF132" s="227"/>
      <c r="FG132" s="227"/>
      <c r="FH132" s="227"/>
      <c r="FI132" s="227"/>
      <c r="FJ132" s="227"/>
      <c r="FK132" s="227"/>
      <c r="FL132" s="227"/>
      <c r="FM132" s="227"/>
      <c r="FN132" s="227"/>
      <c r="FO132" s="227"/>
      <c r="FP132" s="227"/>
      <c r="FQ132" s="227"/>
      <c r="FR132" s="227"/>
      <c r="FS132" s="227"/>
      <c r="FT132" s="227"/>
      <c r="FU132" s="227"/>
      <c r="FV132" s="227"/>
      <c r="FW132" s="227"/>
      <c r="FX132" s="227"/>
      <c r="FY132" s="227"/>
      <c r="FZ132" s="227"/>
      <c r="GA132" s="227"/>
      <c r="GB132" s="227"/>
      <c r="GC132" s="227"/>
      <c r="GD132" s="227"/>
      <c r="GE132" s="227"/>
      <c r="GF132" s="227"/>
      <c r="GG132" s="227"/>
      <c r="GH132" s="227"/>
      <c r="GI132" s="227"/>
      <c r="GJ132" s="227"/>
      <c r="GK132" s="227"/>
      <c r="GL132" s="227"/>
      <c r="GM132" s="227"/>
      <c r="GN132" s="227"/>
      <c r="GO132" s="227"/>
      <c r="GP132" s="227"/>
      <c r="GQ132" s="227"/>
      <c r="GR132" s="227"/>
      <c r="GS132" s="227"/>
      <c r="GT132" s="227"/>
      <c r="GU132" s="227"/>
      <c r="GV132" s="227"/>
      <c r="GW132" s="227"/>
      <c r="GX132" s="227"/>
      <c r="GY132" s="227"/>
      <c r="GZ132" s="227"/>
      <c r="HA132" s="227"/>
      <c r="HB132" s="227"/>
      <c r="HC132" s="227"/>
      <c r="HD132" s="227"/>
      <c r="HE132" s="227"/>
      <c r="HF132" s="227"/>
      <c r="HG132" s="227"/>
      <c r="HH132" s="227"/>
      <c r="HI132" s="227"/>
      <c r="HJ132" s="227"/>
      <c r="HK132" s="227"/>
      <c r="HL132" s="227"/>
      <c r="HM132" s="227"/>
      <c r="HN132" s="227"/>
      <c r="HO132" s="227"/>
      <c r="HP132" s="227"/>
      <c r="HQ132" s="227"/>
      <c r="HR132" s="227"/>
    </row>
    <row r="133" spans="3:226" ht="20.100000000000001" customHeight="1" x14ac:dyDescent="0.15">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227"/>
      <c r="CQ133" s="227"/>
      <c r="CR133" s="227"/>
      <c r="CS133" s="227"/>
      <c r="CT133" s="2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c r="FG133" s="227"/>
      <c r="FH133" s="227"/>
      <c r="FI133" s="227"/>
      <c r="FJ133" s="227"/>
      <c r="FK133" s="227"/>
      <c r="FL133" s="227"/>
      <c r="FM133" s="227"/>
      <c r="FN133" s="227"/>
      <c r="FO133" s="227"/>
      <c r="FP133" s="227"/>
      <c r="FQ133" s="227"/>
      <c r="FR133" s="227"/>
      <c r="FS133" s="227"/>
      <c r="FT133" s="227"/>
      <c r="FU133" s="227"/>
      <c r="FV133" s="227"/>
      <c r="FW133" s="227"/>
      <c r="FX133" s="227"/>
      <c r="FY133" s="227"/>
      <c r="FZ133" s="227"/>
      <c r="GA133" s="227"/>
      <c r="GB133" s="227"/>
      <c r="GC133" s="227"/>
      <c r="GD133" s="227"/>
      <c r="GE133" s="227"/>
      <c r="GF133" s="227"/>
      <c r="GG133" s="227"/>
      <c r="GH133" s="227"/>
      <c r="GI133" s="227"/>
      <c r="GJ133" s="227"/>
      <c r="GK133" s="227"/>
      <c r="GL133" s="227"/>
      <c r="GM133" s="227"/>
      <c r="GN133" s="227"/>
      <c r="GO133" s="227"/>
      <c r="GP133" s="227"/>
      <c r="GQ133" s="227"/>
      <c r="GR133" s="227"/>
      <c r="GS133" s="227"/>
      <c r="GT133" s="227"/>
      <c r="GU133" s="227"/>
      <c r="GV133" s="227"/>
      <c r="GW133" s="227"/>
      <c r="GX133" s="227"/>
      <c r="GY133" s="227"/>
      <c r="GZ133" s="227"/>
      <c r="HA133" s="227"/>
      <c r="HB133" s="227"/>
      <c r="HC133" s="227"/>
      <c r="HD133" s="227"/>
      <c r="HE133" s="227"/>
      <c r="HF133" s="227"/>
      <c r="HG133" s="227"/>
      <c r="HH133" s="227"/>
      <c r="HI133" s="227"/>
      <c r="HJ133" s="227"/>
      <c r="HK133" s="227"/>
      <c r="HL133" s="227"/>
      <c r="HM133" s="227"/>
      <c r="HN133" s="227"/>
      <c r="HO133" s="227"/>
      <c r="HP133" s="227"/>
      <c r="HQ133" s="227"/>
      <c r="HR133" s="227"/>
    </row>
    <row r="134" spans="3:226" ht="20.100000000000001" customHeight="1" x14ac:dyDescent="0.15">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227"/>
      <c r="CQ134" s="227"/>
      <c r="CR134" s="227"/>
      <c r="CS134" s="227"/>
      <c r="CT134" s="2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27"/>
      <c r="EJ134" s="227"/>
      <c r="EK134" s="227"/>
      <c r="EL134" s="227"/>
      <c r="EM134" s="227"/>
      <c r="EN134" s="227"/>
      <c r="EO134" s="227"/>
      <c r="EP134" s="227"/>
      <c r="EQ134" s="227"/>
      <c r="ER134" s="227"/>
      <c r="ES134" s="227"/>
      <c r="ET134" s="227"/>
      <c r="EU134" s="227"/>
      <c r="EV134" s="227"/>
      <c r="EW134" s="227"/>
      <c r="EX134" s="227"/>
      <c r="EY134" s="227"/>
      <c r="EZ134" s="227"/>
      <c r="FA134" s="227"/>
      <c r="FB134" s="227"/>
      <c r="FC134" s="227"/>
      <c r="FD134" s="227"/>
      <c r="FE134" s="227"/>
      <c r="FF134" s="227"/>
      <c r="FG134" s="227"/>
      <c r="FH134" s="227"/>
      <c r="FI134" s="227"/>
      <c r="FJ134" s="227"/>
      <c r="FK134" s="227"/>
      <c r="FL134" s="227"/>
      <c r="FM134" s="227"/>
      <c r="FN134" s="227"/>
      <c r="FO134" s="227"/>
      <c r="FP134" s="227"/>
      <c r="FQ134" s="227"/>
      <c r="FR134" s="227"/>
      <c r="FS134" s="227"/>
      <c r="FT134" s="227"/>
      <c r="FU134" s="227"/>
      <c r="FV134" s="227"/>
      <c r="FW134" s="227"/>
      <c r="FX134" s="227"/>
      <c r="FY134" s="227"/>
      <c r="FZ134" s="227"/>
      <c r="GA134" s="227"/>
      <c r="GB134" s="227"/>
      <c r="GC134" s="227"/>
      <c r="GD134" s="227"/>
      <c r="GE134" s="227"/>
      <c r="GF134" s="227"/>
      <c r="GG134" s="227"/>
      <c r="GH134" s="227"/>
      <c r="GI134" s="227"/>
      <c r="GJ134" s="227"/>
      <c r="GK134" s="227"/>
      <c r="GL134" s="227"/>
      <c r="GM134" s="227"/>
      <c r="GN134" s="227"/>
      <c r="GO134" s="227"/>
      <c r="GP134" s="227"/>
      <c r="GQ134" s="227"/>
      <c r="GR134" s="227"/>
      <c r="GS134" s="227"/>
      <c r="GT134" s="227"/>
      <c r="GU134" s="227"/>
      <c r="GV134" s="227"/>
      <c r="GW134" s="227"/>
      <c r="GX134" s="227"/>
      <c r="GY134" s="227"/>
      <c r="GZ134" s="227"/>
      <c r="HA134" s="227"/>
      <c r="HB134" s="227"/>
      <c r="HC134" s="227"/>
      <c r="HD134" s="227"/>
      <c r="HE134" s="227"/>
      <c r="HF134" s="227"/>
      <c r="HG134" s="227"/>
      <c r="HH134" s="227"/>
      <c r="HI134" s="227"/>
      <c r="HJ134" s="227"/>
      <c r="HK134" s="227"/>
      <c r="HL134" s="227"/>
      <c r="HM134" s="227"/>
      <c r="HN134" s="227"/>
      <c r="HO134" s="227"/>
      <c r="HP134" s="227"/>
      <c r="HQ134" s="227"/>
      <c r="HR134" s="227"/>
    </row>
    <row r="135" spans="3:226" ht="20.100000000000001" customHeight="1" x14ac:dyDescent="0.15">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227"/>
      <c r="CQ135" s="227"/>
      <c r="CR135" s="227"/>
      <c r="CS135" s="227"/>
      <c r="CT135" s="2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c r="DQ135" s="227"/>
      <c r="DR135" s="227"/>
      <c r="DS135" s="227"/>
      <c r="DT135" s="227"/>
      <c r="DU135" s="227"/>
      <c r="DV135" s="227"/>
      <c r="DW135" s="227"/>
      <c r="DX135" s="227"/>
      <c r="DY135" s="227"/>
      <c r="DZ135" s="227"/>
      <c r="EA135" s="227"/>
      <c r="EB135" s="227"/>
      <c r="EC135" s="227"/>
      <c r="ED135" s="227"/>
      <c r="EE135" s="227"/>
      <c r="EF135" s="227"/>
      <c r="EG135" s="227"/>
      <c r="EH135" s="227"/>
      <c r="EI135" s="227"/>
      <c r="EJ135" s="227"/>
      <c r="EK135" s="227"/>
      <c r="EL135" s="227"/>
      <c r="EM135" s="227"/>
      <c r="EN135" s="227"/>
      <c r="EO135" s="227"/>
      <c r="EP135" s="227"/>
      <c r="EQ135" s="227"/>
      <c r="ER135" s="227"/>
      <c r="ES135" s="227"/>
      <c r="ET135" s="227"/>
      <c r="EU135" s="227"/>
      <c r="EV135" s="227"/>
      <c r="EW135" s="227"/>
      <c r="EX135" s="227"/>
      <c r="EY135" s="227"/>
      <c r="EZ135" s="227"/>
      <c r="FA135" s="227"/>
      <c r="FB135" s="227"/>
      <c r="FC135" s="227"/>
      <c r="FD135" s="227"/>
      <c r="FE135" s="227"/>
      <c r="FF135" s="227"/>
      <c r="FG135" s="227"/>
      <c r="FH135" s="227"/>
      <c r="FI135" s="227"/>
      <c r="FJ135" s="227"/>
      <c r="FK135" s="227"/>
      <c r="FL135" s="227"/>
      <c r="FM135" s="227"/>
      <c r="FN135" s="227"/>
      <c r="FO135" s="227"/>
      <c r="FP135" s="227"/>
      <c r="FQ135" s="227"/>
      <c r="FR135" s="227"/>
      <c r="FS135" s="227"/>
      <c r="FT135" s="227"/>
      <c r="FU135" s="227"/>
      <c r="FV135" s="227"/>
      <c r="FW135" s="227"/>
      <c r="FX135" s="227"/>
      <c r="FY135" s="227"/>
      <c r="FZ135" s="227"/>
      <c r="GA135" s="227"/>
      <c r="GB135" s="227"/>
      <c r="GC135" s="227"/>
      <c r="GD135" s="227"/>
      <c r="GE135" s="227"/>
      <c r="GF135" s="227"/>
      <c r="GG135" s="227"/>
      <c r="GH135" s="227"/>
      <c r="GI135" s="227"/>
      <c r="GJ135" s="227"/>
      <c r="GK135" s="227"/>
      <c r="GL135" s="227"/>
      <c r="GM135" s="227"/>
      <c r="GN135" s="227"/>
      <c r="GO135" s="227"/>
      <c r="GP135" s="227"/>
      <c r="GQ135" s="227"/>
      <c r="GR135" s="227"/>
      <c r="GS135" s="227"/>
      <c r="GT135" s="227"/>
      <c r="GU135" s="227"/>
      <c r="GV135" s="227"/>
      <c r="GW135" s="227"/>
      <c r="GX135" s="227"/>
      <c r="GY135" s="227"/>
      <c r="GZ135" s="227"/>
      <c r="HA135" s="227"/>
      <c r="HB135" s="227"/>
      <c r="HC135" s="227"/>
      <c r="HD135" s="227"/>
      <c r="HE135" s="227"/>
      <c r="HF135" s="227"/>
      <c r="HG135" s="227"/>
      <c r="HH135" s="227"/>
      <c r="HI135" s="227"/>
      <c r="HJ135" s="227"/>
      <c r="HK135" s="227"/>
      <c r="HL135" s="227"/>
      <c r="HM135" s="227"/>
      <c r="HN135" s="227"/>
      <c r="HO135" s="227"/>
      <c r="HP135" s="227"/>
      <c r="HQ135" s="227"/>
      <c r="HR135" s="227"/>
    </row>
    <row r="136" spans="3:226" ht="20.100000000000001" customHeight="1" x14ac:dyDescent="0.15">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227"/>
      <c r="CQ136" s="227"/>
      <c r="CR136" s="227"/>
      <c r="CS136" s="227"/>
      <c r="CT136" s="2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c r="EV136" s="227"/>
      <c r="EW136" s="227"/>
      <c r="EX136" s="227"/>
      <c r="EY136" s="227"/>
      <c r="EZ136" s="227"/>
      <c r="FA136" s="227"/>
      <c r="FB136" s="227"/>
      <c r="FC136" s="227"/>
      <c r="FD136" s="227"/>
      <c r="FE136" s="227"/>
      <c r="FF136" s="227"/>
      <c r="FG136" s="227"/>
      <c r="FH136" s="227"/>
      <c r="FI136" s="227"/>
      <c r="FJ136" s="227"/>
      <c r="FK136" s="227"/>
      <c r="FL136" s="227"/>
      <c r="FM136" s="227"/>
      <c r="FN136" s="227"/>
      <c r="FO136" s="227"/>
      <c r="FP136" s="227"/>
      <c r="FQ136" s="227"/>
      <c r="FR136" s="227"/>
      <c r="FS136" s="227"/>
      <c r="FT136" s="227"/>
      <c r="FU136" s="227"/>
      <c r="FV136" s="227"/>
      <c r="FW136" s="227"/>
      <c r="FX136" s="227"/>
      <c r="FY136" s="227"/>
      <c r="FZ136" s="227"/>
      <c r="GA136" s="227"/>
      <c r="GB136" s="227"/>
      <c r="GC136" s="227"/>
      <c r="GD136" s="227"/>
      <c r="GE136" s="227"/>
      <c r="GF136" s="227"/>
      <c r="GG136" s="227"/>
      <c r="GH136" s="227"/>
      <c r="GI136" s="227"/>
      <c r="GJ136" s="227"/>
      <c r="GK136" s="227"/>
      <c r="GL136" s="227"/>
      <c r="GM136" s="227"/>
      <c r="GN136" s="227"/>
      <c r="GO136" s="227"/>
      <c r="GP136" s="227"/>
      <c r="GQ136" s="227"/>
      <c r="GR136" s="227"/>
      <c r="GS136" s="227"/>
      <c r="GT136" s="227"/>
      <c r="GU136" s="227"/>
      <c r="GV136" s="227"/>
      <c r="GW136" s="227"/>
      <c r="GX136" s="227"/>
      <c r="GY136" s="227"/>
      <c r="GZ136" s="227"/>
      <c r="HA136" s="227"/>
      <c r="HB136" s="227"/>
      <c r="HC136" s="227"/>
      <c r="HD136" s="227"/>
      <c r="HE136" s="227"/>
      <c r="HF136" s="227"/>
      <c r="HG136" s="227"/>
      <c r="HH136" s="227"/>
      <c r="HI136" s="227"/>
      <c r="HJ136" s="227"/>
      <c r="HK136" s="227"/>
      <c r="HL136" s="227"/>
      <c r="HM136" s="227"/>
      <c r="HN136" s="227"/>
      <c r="HO136" s="227"/>
      <c r="HP136" s="227"/>
      <c r="HQ136" s="227"/>
      <c r="HR136" s="227"/>
    </row>
    <row r="137" spans="3:226" ht="20.100000000000001" customHeight="1" x14ac:dyDescent="0.15">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227"/>
      <c r="CQ137" s="227"/>
      <c r="CR137" s="227"/>
      <c r="CS137" s="227"/>
      <c r="CT137" s="2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c r="DQ137" s="227"/>
      <c r="DR137" s="227"/>
      <c r="DS137" s="227"/>
      <c r="DT137" s="227"/>
      <c r="DU137" s="227"/>
      <c r="DV137" s="227"/>
      <c r="DW137" s="227"/>
      <c r="DX137" s="227"/>
      <c r="DY137" s="227"/>
      <c r="DZ137" s="227"/>
      <c r="EA137" s="227"/>
      <c r="EB137" s="227"/>
      <c r="EC137" s="227"/>
      <c r="ED137" s="227"/>
      <c r="EE137" s="227"/>
      <c r="EF137" s="227"/>
      <c r="EG137" s="227"/>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c r="FG137" s="227"/>
      <c r="FH137" s="227"/>
      <c r="FI137" s="227"/>
      <c r="FJ137" s="227"/>
      <c r="FK137" s="227"/>
      <c r="FL137" s="227"/>
      <c r="FM137" s="227"/>
      <c r="FN137" s="227"/>
      <c r="FO137" s="227"/>
      <c r="FP137" s="227"/>
      <c r="FQ137" s="227"/>
      <c r="FR137" s="227"/>
      <c r="FS137" s="227"/>
      <c r="FT137" s="227"/>
      <c r="FU137" s="227"/>
      <c r="FV137" s="227"/>
      <c r="FW137" s="227"/>
      <c r="FX137" s="227"/>
      <c r="FY137" s="227"/>
      <c r="FZ137" s="227"/>
      <c r="GA137" s="227"/>
      <c r="GB137" s="227"/>
      <c r="GC137" s="227"/>
      <c r="GD137" s="227"/>
      <c r="GE137" s="227"/>
      <c r="GF137" s="227"/>
      <c r="GG137" s="227"/>
      <c r="GH137" s="227"/>
      <c r="GI137" s="227"/>
      <c r="GJ137" s="227"/>
      <c r="GK137" s="227"/>
      <c r="GL137" s="227"/>
      <c r="GM137" s="227"/>
      <c r="GN137" s="227"/>
      <c r="GO137" s="227"/>
      <c r="GP137" s="227"/>
      <c r="GQ137" s="227"/>
      <c r="GR137" s="227"/>
      <c r="GS137" s="227"/>
      <c r="GT137" s="227"/>
      <c r="GU137" s="227"/>
      <c r="GV137" s="227"/>
      <c r="GW137" s="227"/>
      <c r="GX137" s="227"/>
      <c r="GY137" s="227"/>
      <c r="GZ137" s="227"/>
      <c r="HA137" s="227"/>
      <c r="HB137" s="227"/>
      <c r="HC137" s="227"/>
      <c r="HD137" s="227"/>
      <c r="HE137" s="227"/>
      <c r="HF137" s="227"/>
      <c r="HG137" s="227"/>
      <c r="HH137" s="227"/>
      <c r="HI137" s="227"/>
      <c r="HJ137" s="227"/>
      <c r="HK137" s="227"/>
      <c r="HL137" s="227"/>
      <c r="HM137" s="227"/>
      <c r="HN137" s="227"/>
      <c r="HO137" s="227"/>
      <c r="HP137" s="227"/>
      <c r="HQ137" s="227"/>
      <c r="HR137" s="227"/>
    </row>
    <row r="138" spans="3:226" ht="20.100000000000001" customHeight="1" x14ac:dyDescent="0.15">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227"/>
      <c r="CQ138" s="227"/>
      <c r="CR138" s="227"/>
      <c r="CS138" s="227"/>
      <c r="CT138" s="2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c r="DQ138" s="227"/>
      <c r="DR138" s="227"/>
      <c r="DS138" s="227"/>
      <c r="DT138" s="227"/>
      <c r="DU138" s="227"/>
      <c r="DV138" s="227"/>
      <c r="DW138" s="227"/>
      <c r="DX138" s="227"/>
      <c r="DY138" s="227"/>
      <c r="DZ138" s="227"/>
      <c r="EA138" s="227"/>
      <c r="EB138" s="227"/>
      <c r="EC138" s="227"/>
      <c r="ED138" s="227"/>
      <c r="EE138" s="227"/>
      <c r="EF138" s="227"/>
      <c r="EG138" s="227"/>
      <c r="EH138" s="227"/>
      <c r="EI138" s="227"/>
      <c r="EJ138" s="227"/>
      <c r="EK138" s="227"/>
      <c r="EL138" s="227"/>
      <c r="EM138" s="227"/>
      <c r="EN138" s="227"/>
      <c r="EO138" s="227"/>
      <c r="EP138" s="227"/>
      <c r="EQ138" s="227"/>
      <c r="ER138" s="227"/>
      <c r="ES138" s="227"/>
      <c r="ET138" s="227"/>
      <c r="EU138" s="227"/>
      <c r="EV138" s="227"/>
      <c r="EW138" s="227"/>
      <c r="EX138" s="227"/>
      <c r="EY138" s="227"/>
      <c r="EZ138" s="227"/>
      <c r="FA138" s="227"/>
      <c r="FB138" s="227"/>
      <c r="FC138" s="227"/>
      <c r="FD138" s="227"/>
      <c r="FE138" s="227"/>
      <c r="FF138" s="227"/>
      <c r="FG138" s="227"/>
      <c r="FH138" s="227"/>
      <c r="FI138" s="227"/>
      <c r="FJ138" s="227"/>
      <c r="FK138" s="227"/>
      <c r="FL138" s="227"/>
      <c r="FM138" s="227"/>
      <c r="FN138" s="227"/>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W138" s="227"/>
      <c r="GX138" s="227"/>
      <c r="GY138" s="227"/>
      <c r="GZ138" s="227"/>
      <c r="HA138" s="227"/>
      <c r="HB138" s="227"/>
      <c r="HC138" s="227"/>
      <c r="HD138" s="227"/>
      <c r="HE138" s="227"/>
      <c r="HF138" s="227"/>
      <c r="HG138" s="227"/>
      <c r="HH138" s="227"/>
      <c r="HI138" s="227"/>
      <c r="HJ138" s="227"/>
      <c r="HK138" s="227"/>
      <c r="HL138" s="227"/>
      <c r="HM138" s="227"/>
      <c r="HN138" s="227"/>
      <c r="HO138" s="227"/>
      <c r="HP138" s="227"/>
      <c r="HQ138" s="227"/>
      <c r="HR138" s="227"/>
    </row>
    <row r="139" spans="3:226" ht="20.100000000000001" customHeight="1" x14ac:dyDescent="0.15">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227"/>
      <c r="CQ139" s="227"/>
      <c r="CR139" s="227"/>
      <c r="CS139" s="227"/>
      <c r="CT139" s="2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227"/>
      <c r="EJ139" s="227"/>
      <c r="EK139" s="227"/>
      <c r="EL139" s="227"/>
      <c r="EM139" s="227"/>
      <c r="EN139" s="227"/>
      <c r="EO139" s="227"/>
      <c r="EP139" s="227"/>
      <c r="EQ139" s="227"/>
      <c r="ER139" s="227"/>
      <c r="ES139" s="227"/>
      <c r="ET139" s="227"/>
      <c r="EU139" s="227"/>
      <c r="EV139" s="227"/>
      <c r="EW139" s="227"/>
      <c r="EX139" s="227"/>
      <c r="EY139" s="227"/>
      <c r="EZ139" s="227"/>
      <c r="FA139" s="227"/>
      <c r="FB139" s="227"/>
      <c r="FC139" s="227"/>
      <c r="FD139" s="227"/>
      <c r="FE139" s="227"/>
      <c r="FF139" s="227"/>
      <c r="FG139" s="227"/>
      <c r="FH139" s="227"/>
      <c r="FI139" s="227"/>
      <c r="FJ139" s="227"/>
      <c r="FK139" s="227"/>
      <c r="FL139" s="227"/>
      <c r="FM139" s="227"/>
      <c r="FN139" s="227"/>
      <c r="FO139" s="227"/>
      <c r="FP139" s="227"/>
      <c r="FQ139" s="227"/>
      <c r="FR139" s="227"/>
      <c r="FS139" s="227"/>
      <c r="FT139" s="227"/>
      <c r="FU139" s="227"/>
      <c r="FV139" s="227"/>
      <c r="FW139" s="227"/>
      <c r="FX139" s="227"/>
      <c r="FY139" s="227"/>
      <c r="FZ139" s="227"/>
      <c r="GA139" s="227"/>
      <c r="GB139" s="227"/>
      <c r="GC139" s="227"/>
      <c r="GD139" s="227"/>
      <c r="GE139" s="227"/>
      <c r="GF139" s="227"/>
      <c r="GG139" s="227"/>
      <c r="GH139" s="227"/>
      <c r="GI139" s="227"/>
      <c r="GJ139" s="227"/>
      <c r="GK139" s="227"/>
      <c r="GL139" s="227"/>
      <c r="GM139" s="227"/>
      <c r="GN139" s="227"/>
      <c r="GO139" s="227"/>
      <c r="GP139" s="227"/>
      <c r="GQ139" s="227"/>
      <c r="GR139" s="227"/>
      <c r="GS139" s="227"/>
      <c r="GT139" s="227"/>
      <c r="GU139" s="227"/>
      <c r="GV139" s="227"/>
      <c r="GW139" s="227"/>
      <c r="GX139" s="227"/>
      <c r="GY139" s="227"/>
      <c r="GZ139" s="227"/>
      <c r="HA139" s="227"/>
      <c r="HB139" s="227"/>
      <c r="HC139" s="227"/>
      <c r="HD139" s="227"/>
      <c r="HE139" s="227"/>
      <c r="HF139" s="227"/>
      <c r="HG139" s="227"/>
      <c r="HH139" s="227"/>
      <c r="HI139" s="227"/>
      <c r="HJ139" s="227"/>
      <c r="HK139" s="227"/>
      <c r="HL139" s="227"/>
      <c r="HM139" s="227"/>
      <c r="HN139" s="227"/>
      <c r="HO139" s="227"/>
      <c r="HP139" s="227"/>
      <c r="HQ139" s="227"/>
      <c r="HR139" s="227"/>
    </row>
    <row r="140" spans="3:226" ht="20.100000000000001" customHeight="1" x14ac:dyDescent="0.15">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227"/>
      <c r="CQ140" s="227"/>
      <c r="CR140" s="227"/>
      <c r="CS140" s="227"/>
      <c r="CT140" s="2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227"/>
      <c r="EJ140" s="227"/>
      <c r="EK140" s="227"/>
      <c r="EL140" s="227"/>
      <c r="EM140" s="227"/>
      <c r="EN140" s="227"/>
      <c r="EO140" s="227"/>
      <c r="EP140" s="227"/>
      <c r="EQ140" s="227"/>
      <c r="ER140" s="227"/>
      <c r="ES140" s="227"/>
      <c r="ET140" s="227"/>
      <c r="EU140" s="227"/>
      <c r="EV140" s="227"/>
      <c r="EW140" s="227"/>
      <c r="EX140" s="227"/>
      <c r="EY140" s="227"/>
      <c r="EZ140" s="227"/>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W140" s="227"/>
      <c r="GX140" s="227"/>
      <c r="GY140" s="227"/>
      <c r="GZ140" s="227"/>
      <c r="HA140" s="227"/>
      <c r="HB140" s="227"/>
      <c r="HC140" s="227"/>
      <c r="HD140" s="227"/>
      <c r="HE140" s="227"/>
      <c r="HF140" s="227"/>
      <c r="HG140" s="227"/>
      <c r="HH140" s="227"/>
      <c r="HI140" s="227"/>
      <c r="HJ140" s="227"/>
      <c r="HK140" s="227"/>
      <c r="HL140" s="227"/>
      <c r="HM140" s="227"/>
      <c r="HN140" s="227"/>
      <c r="HO140" s="227"/>
      <c r="HP140" s="227"/>
      <c r="HQ140" s="227"/>
      <c r="HR140" s="227"/>
    </row>
    <row r="141" spans="3:226" ht="20.100000000000001" customHeight="1" x14ac:dyDescent="0.15">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227"/>
      <c r="CQ141" s="227"/>
      <c r="CR141" s="227"/>
      <c r="CS141" s="227"/>
      <c r="CT141" s="2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7"/>
      <c r="FM141" s="227"/>
      <c r="FN141" s="227"/>
      <c r="FO141" s="227"/>
      <c r="FP141" s="227"/>
      <c r="FQ141" s="227"/>
      <c r="FR141" s="227"/>
      <c r="FS141" s="227"/>
      <c r="FT141" s="227"/>
      <c r="FU141" s="227"/>
      <c r="FV141" s="227"/>
      <c r="FW141" s="227"/>
      <c r="FX141" s="227"/>
      <c r="FY141" s="227"/>
      <c r="FZ141" s="227"/>
      <c r="GA141" s="227"/>
      <c r="GB141" s="227"/>
      <c r="GC141" s="227"/>
      <c r="GD141" s="227"/>
      <c r="GE141" s="227"/>
      <c r="GF141" s="227"/>
      <c r="GG141" s="227"/>
      <c r="GH141" s="227"/>
      <c r="GI141" s="227"/>
      <c r="GJ141" s="227"/>
      <c r="GK141" s="227"/>
      <c r="GL141" s="227"/>
      <c r="GM141" s="227"/>
      <c r="GN141" s="227"/>
      <c r="GO141" s="227"/>
      <c r="GP141" s="227"/>
      <c r="GQ141" s="227"/>
      <c r="GR141" s="227"/>
      <c r="GS141" s="227"/>
      <c r="GT141" s="227"/>
      <c r="GU141" s="227"/>
      <c r="GV141" s="227"/>
      <c r="GW141" s="227"/>
      <c r="GX141" s="227"/>
      <c r="GY141" s="227"/>
      <c r="GZ141" s="227"/>
      <c r="HA141" s="227"/>
      <c r="HB141" s="227"/>
      <c r="HC141" s="227"/>
      <c r="HD141" s="227"/>
      <c r="HE141" s="227"/>
      <c r="HF141" s="227"/>
      <c r="HG141" s="227"/>
      <c r="HH141" s="227"/>
      <c r="HI141" s="227"/>
      <c r="HJ141" s="227"/>
      <c r="HK141" s="227"/>
      <c r="HL141" s="227"/>
      <c r="HM141" s="227"/>
      <c r="HN141" s="227"/>
      <c r="HO141" s="227"/>
      <c r="HP141" s="227"/>
      <c r="HQ141" s="227"/>
      <c r="HR141" s="227"/>
    </row>
    <row r="142" spans="3:226" ht="20.100000000000001" customHeight="1" x14ac:dyDescent="0.15">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227"/>
      <c r="CQ142" s="227"/>
      <c r="CR142" s="227"/>
      <c r="CS142" s="227"/>
      <c r="CT142" s="2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227"/>
      <c r="EJ142" s="227"/>
      <c r="EK142" s="227"/>
      <c r="EL142" s="227"/>
      <c r="EM142" s="227"/>
      <c r="EN142" s="227"/>
      <c r="EO142" s="227"/>
      <c r="EP142" s="227"/>
      <c r="EQ142" s="227"/>
      <c r="ER142" s="227"/>
      <c r="ES142" s="227"/>
      <c r="ET142" s="227"/>
      <c r="EU142" s="227"/>
      <c r="EV142" s="227"/>
      <c r="EW142" s="227"/>
      <c r="EX142" s="227"/>
      <c r="EY142" s="227"/>
      <c r="EZ142" s="227"/>
      <c r="FA142" s="227"/>
      <c r="FB142" s="227"/>
      <c r="FC142" s="227"/>
      <c r="FD142" s="227"/>
      <c r="FE142" s="227"/>
      <c r="FF142" s="227"/>
      <c r="FG142" s="227"/>
      <c r="FH142" s="227"/>
      <c r="FI142" s="227"/>
      <c r="FJ142" s="227"/>
      <c r="FK142" s="227"/>
      <c r="FL142" s="227"/>
      <c r="FM142" s="227"/>
      <c r="FN142" s="227"/>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W142" s="227"/>
      <c r="GX142" s="227"/>
      <c r="GY142" s="227"/>
      <c r="GZ142" s="227"/>
      <c r="HA142" s="227"/>
      <c r="HB142" s="227"/>
      <c r="HC142" s="227"/>
      <c r="HD142" s="227"/>
      <c r="HE142" s="227"/>
      <c r="HF142" s="227"/>
      <c r="HG142" s="227"/>
      <c r="HH142" s="227"/>
      <c r="HI142" s="227"/>
      <c r="HJ142" s="227"/>
      <c r="HK142" s="227"/>
      <c r="HL142" s="227"/>
      <c r="HM142" s="227"/>
      <c r="HN142" s="227"/>
      <c r="HO142" s="227"/>
      <c r="HP142" s="227"/>
      <c r="HQ142" s="227"/>
      <c r="HR142" s="227"/>
    </row>
    <row r="143" spans="3:226" ht="20.100000000000001" customHeight="1" x14ac:dyDescent="0.15">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227"/>
      <c r="CQ143" s="227"/>
      <c r="CR143" s="227"/>
      <c r="CS143" s="227"/>
      <c r="CT143" s="2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c r="DQ143" s="227"/>
      <c r="DR143" s="227"/>
      <c r="DS143" s="227"/>
      <c r="DT143" s="227"/>
      <c r="DU143" s="227"/>
      <c r="DV143" s="227"/>
      <c r="DW143" s="227"/>
      <c r="DX143" s="227"/>
      <c r="DY143" s="227"/>
      <c r="DZ143" s="227"/>
      <c r="EA143" s="227"/>
      <c r="EB143" s="227"/>
      <c r="EC143" s="227"/>
      <c r="ED143" s="227"/>
      <c r="EE143" s="227"/>
      <c r="EF143" s="227"/>
      <c r="EG143" s="227"/>
      <c r="EH143" s="227"/>
      <c r="EI143" s="227"/>
      <c r="EJ143" s="227"/>
      <c r="EK143" s="227"/>
      <c r="EL143" s="227"/>
      <c r="EM143" s="227"/>
      <c r="EN143" s="227"/>
      <c r="EO143" s="227"/>
      <c r="EP143" s="227"/>
      <c r="EQ143" s="227"/>
      <c r="ER143" s="227"/>
      <c r="ES143" s="227"/>
      <c r="ET143" s="227"/>
      <c r="EU143" s="227"/>
      <c r="EV143" s="227"/>
      <c r="EW143" s="227"/>
      <c r="EX143" s="227"/>
      <c r="EY143" s="227"/>
      <c r="EZ143" s="227"/>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W143" s="227"/>
      <c r="GX143" s="227"/>
      <c r="GY143" s="227"/>
      <c r="GZ143" s="227"/>
      <c r="HA143" s="227"/>
      <c r="HB143" s="227"/>
      <c r="HC143" s="227"/>
      <c r="HD143" s="227"/>
      <c r="HE143" s="227"/>
      <c r="HF143" s="227"/>
      <c r="HG143" s="227"/>
      <c r="HH143" s="227"/>
      <c r="HI143" s="227"/>
      <c r="HJ143" s="227"/>
      <c r="HK143" s="227"/>
      <c r="HL143" s="227"/>
      <c r="HM143" s="227"/>
      <c r="HN143" s="227"/>
      <c r="HO143" s="227"/>
      <c r="HP143" s="227"/>
      <c r="HQ143" s="227"/>
      <c r="HR143" s="227"/>
    </row>
    <row r="144" spans="3:226" ht="20.100000000000001" customHeight="1" x14ac:dyDescent="0.15">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227"/>
      <c r="CQ144" s="227"/>
      <c r="CR144" s="227"/>
      <c r="CS144" s="227"/>
      <c r="CT144" s="2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c r="DQ144" s="227"/>
      <c r="DR144" s="227"/>
      <c r="DS144" s="227"/>
      <c r="DT144" s="227"/>
      <c r="DU144" s="227"/>
      <c r="DV144" s="227"/>
      <c r="DW144" s="227"/>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W144" s="227"/>
      <c r="GX144" s="227"/>
      <c r="GY144" s="227"/>
      <c r="GZ144" s="227"/>
      <c r="HA144" s="227"/>
      <c r="HB144" s="227"/>
      <c r="HC144" s="227"/>
      <c r="HD144" s="227"/>
      <c r="HE144" s="227"/>
      <c r="HF144" s="227"/>
      <c r="HG144" s="227"/>
      <c r="HH144" s="227"/>
      <c r="HI144" s="227"/>
      <c r="HJ144" s="227"/>
      <c r="HK144" s="227"/>
      <c r="HL144" s="227"/>
      <c r="HM144" s="227"/>
      <c r="HN144" s="227"/>
      <c r="HO144" s="227"/>
      <c r="HP144" s="227"/>
      <c r="HQ144" s="227"/>
      <c r="HR144" s="227"/>
    </row>
    <row r="145" spans="3:226" ht="20.100000000000001" customHeight="1" x14ac:dyDescent="0.15">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227"/>
      <c r="CQ145" s="227"/>
      <c r="CR145" s="227"/>
      <c r="CS145" s="227"/>
      <c r="CT145" s="2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227"/>
      <c r="HO145" s="227"/>
      <c r="HP145" s="227"/>
      <c r="HQ145" s="227"/>
      <c r="HR145" s="227"/>
    </row>
    <row r="146" spans="3:226" ht="20.100000000000001" customHeight="1" x14ac:dyDescent="0.15">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227"/>
      <c r="CQ146" s="227"/>
      <c r="CR146" s="227"/>
      <c r="CS146" s="227"/>
      <c r="CT146" s="2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c r="DQ146" s="227"/>
      <c r="DR146" s="227"/>
      <c r="DS146" s="227"/>
      <c r="DT146" s="227"/>
      <c r="DU146" s="227"/>
      <c r="DV146" s="227"/>
      <c r="DW146" s="227"/>
      <c r="DX146" s="227"/>
      <c r="DY146" s="227"/>
      <c r="DZ146" s="227"/>
      <c r="EA146" s="227"/>
      <c r="EB146" s="227"/>
      <c r="EC146" s="227"/>
      <c r="ED146" s="227"/>
      <c r="EE146" s="227"/>
      <c r="EF146" s="227"/>
      <c r="EG146" s="227"/>
      <c r="EH146" s="227"/>
      <c r="EI146" s="227"/>
      <c r="EJ146" s="227"/>
      <c r="EK146" s="227"/>
      <c r="EL146" s="227"/>
      <c r="EM146" s="227"/>
      <c r="EN146" s="227"/>
      <c r="EO146" s="227"/>
      <c r="EP146" s="227"/>
      <c r="EQ146" s="227"/>
      <c r="ER146" s="227"/>
      <c r="ES146" s="227"/>
      <c r="ET146" s="227"/>
      <c r="EU146" s="227"/>
      <c r="EV146" s="227"/>
      <c r="EW146" s="227"/>
      <c r="EX146" s="227"/>
      <c r="EY146" s="227"/>
      <c r="EZ146" s="227"/>
      <c r="FA146" s="227"/>
      <c r="FB146" s="227"/>
      <c r="FC146" s="227"/>
      <c r="FD146" s="227"/>
      <c r="FE146" s="227"/>
      <c r="FF146" s="227"/>
      <c r="FG146" s="227"/>
      <c r="FH146" s="227"/>
      <c r="FI146" s="227"/>
      <c r="FJ146" s="227"/>
      <c r="FK146" s="227"/>
      <c r="FL146" s="227"/>
      <c r="FM146" s="227"/>
      <c r="FN146" s="227"/>
      <c r="FO146" s="227"/>
      <c r="FP146" s="227"/>
      <c r="FQ146" s="227"/>
      <c r="FR146" s="227"/>
      <c r="FS146" s="227"/>
      <c r="FT146" s="227"/>
      <c r="FU146" s="227"/>
      <c r="FV146" s="227"/>
      <c r="FW146" s="227"/>
      <c r="FX146" s="227"/>
      <c r="FY146" s="227"/>
      <c r="FZ146" s="227"/>
      <c r="GA146" s="227"/>
      <c r="GB146" s="227"/>
      <c r="GC146" s="227"/>
      <c r="GD146" s="227"/>
      <c r="GE146" s="227"/>
      <c r="GF146" s="227"/>
      <c r="GG146" s="227"/>
      <c r="GH146" s="227"/>
      <c r="GI146" s="227"/>
      <c r="GJ146" s="227"/>
      <c r="GK146" s="227"/>
      <c r="GL146" s="227"/>
      <c r="GM146" s="227"/>
      <c r="GN146" s="227"/>
      <c r="GO146" s="227"/>
      <c r="GP146" s="227"/>
      <c r="GQ146" s="227"/>
      <c r="GR146" s="227"/>
      <c r="GS146" s="227"/>
      <c r="GT146" s="227"/>
      <c r="GU146" s="227"/>
      <c r="GV146" s="227"/>
      <c r="GW146" s="227"/>
      <c r="GX146" s="227"/>
      <c r="GY146" s="227"/>
      <c r="GZ146" s="227"/>
      <c r="HA146" s="227"/>
      <c r="HB146" s="227"/>
      <c r="HC146" s="227"/>
      <c r="HD146" s="227"/>
      <c r="HE146" s="227"/>
      <c r="HF146" s="227"/>
      <c r="HG146" s="227"/>
      <c r="HH146" s="227"/>
      <c r="HI146" s="227"/>
      <c r="HJ146" s="227"/>
      <c r="HK146" s="227"/>
      <c r="HL146" s="227"/>
      <c r="HM146" s="227"/>
      <c r="HN146" s="227"/>
      <c r="HO146" s="227"/>
      <c r="HP146" s="227"/>
      <c r="HQ146" s="227"/>
      <c r="HR146" s="227"/>
    </row>
    <row r="147" spans="3:226" ht="20.100000000000001" customHeight="1" x14ac:dyDescent="0.15">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227"/>
      <c r="CQ147" s="227"/>
      <c r="CR147" s="227"/>
      <c r="CS147" s="227"/>
      <c r="CT147" s="2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c r="DQ147" s="227"/>
      <c r="DR147" s="227"/>
      <c r="DS147" s="227"/>
      <c r="DT147" s="227"/>
      <c r="DU147" s="227"/>
      <c r="DV147" s="227"/>
      <c r="DW147" s="227"/>
      <c r="DX147" s="227"/>
      <c r="DY147" s="227"/>
      <c r="DZ147" s="227"/>
      <c r="EA147" s="227"/>
      <c r="EB147" s="227"/>
      <c r="EC147" s="227"/>
      <c r="ED147" s="227"/>
      <c r="EE147" s="227"/>
      <c r="EF147" s="227"/>
      <c r="EG147" s="227"/>
      <c r="EH147" s="227"/>
      <c r="EI147" s="227"/>
      <c r="EJ147" s="227"/>
      <c r="EK147" s="227"/>
      <c r="EL147" s="227"/>
      <c r="EM147" s="227"/>
      <c r="EN147" s="227"/>
      <c r="EO147" s="227"/>
      <c r="EP147" s="227"/>
      <c r="EQ147" s="227"/>
      <c r="ER147" s="227"/>
      <c r="ES147" s="227"/>
      <c r="ET147" s="227"/>
      <c r="EU147" s="227"/>
      <c r="EV147" s="227"/>
      <c r="EW147" s="227"/>
      <c r="EX147" s="227"/>
      <c r="EY147" s="227"/>
      <c r="EZ147" s="227"/>
      <c r="FA147" s="227"/>
      <c r="FB147" s="227"/>
      <c r="FC147" s="227"/>
      <c r="FD147" s="227"/>
      <c r="FE147" s="227"/>
      <c r="FF147" s="227"/>
      <c r="FG147" s="227"/>
      <c r="FH147" s="227"/>
      <c r="FI147" s="227"/>
      <c r="FJ147" s="227"/>
      <c r="FK147" s="227"/>
      <c r="FL147" s="227"/>
      <c r="FM147" s="227"/>
      <c r="FN147" s="227"/>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W147" s="227"/>
      <c r="GX147" s="227"/>
      <c r="GY147" s="227"/>
      <c r="GZ147" s="227"/>
      <c r="HA147" s="227"/>
      <c r="HB147" s="227"/>
      <c r="HC147" s="227"/>
      <c r="HD147" s="227"/>
      <c r="HE147" s="227"/>
      <c r="HF147" s="227"/>
      <c r="HG147" s="227"/>
      <c r="HH147" s="227"/>
      <c r="HI147" s="227"/>
      <c r="HJ147" s="227"/>
      <c r="HK147" s="227"/>
      <c r="HL147" s="227"/>
      <c r="HM147" s="227"/>
      <c r="HN147" s="227"/>
      <c r="HO147" s="227"/>
      <c r="HP147" s="227"/>
      <c r="HQ147" s="227"/>
      <c r="HR147" s="227"/>
    </row>
    <row r="148" spans="3:226" ht="20.100000000000001" customHeight="1" x14ac:dyDescent="0.15">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227"/>
      <c r="CQ148" s="227"/>
      <c r="CR148" s="227"/>
      <c r="CS148" s="227"/>
      <c r="CT148" s="2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227"/>
      <c r="EJ148" s="227"/>
      <c r="EK148" s="227"/>
      <c r="EL148" s="227"/>
      <c r="EM148" s="227"/>
      <c r="EN148" s="227"/>
      <c r="EO148" s="227"/>
      <c r="EP148" s="227"/>
      <c r="EQ148" s="227"/>
      <c r="ER148" s="227"/>
      <c r="ES148" s="227"/>
      <c r="ET148" s="227"/>
      <c r="EU148" s="227"/>
      <c r="EV148" s="227"/>
      <c r="EW148" s="227"/>
      <c r="EX148" s="227"/>
      <c r="EY148" s="227"/>
      <c r="EZ148" s="227"/>
      <c r="FA148" s="227"/>
      <c r="FB148" s="227"/>
      <c r="FC148" s="227"/>
      <c r="FD148" s="227"/>
      <c r="FE148" s="227"/>
      <c r="FF148" s="227"/>
      <c r="FG148" s="227"/>
      <c r="FH148" s="227"/>
      <c r="FI148" s="227"/>
      <c r="FJ148" s="227"/>
      <c r="FK148" s="227"/>
      <c r="FL148" s="227"/>
      <c r="FM148" s="227"/>
      <c r="FN148" s="227"/>
      <c r="FO148" s="227"/>
      <c r="FP148" s="227"/>
      <c r="FQ148" s="227"/>
      <c r="FR148" s="227"/>
      <c r="FS148" s="227"/>
      <c r="FT148" s="227"/>
      <c r="FU148" s="227"/>
      <c r="FV148" s="227"/>
      <c r="FW148" s="227"/>
      <c r="FX148" s="227"/>
      <c r="FY148" s="227"/>
      <c r="FZ148" s="227"/>
      <c r="GA148" s="227"/>
      <c r="GB148" s="227"/>
      <c r="GC148" s="227"/>
      <c r="GD148" s="227"/>
      <c r="GE148" s="227"/>
      <c r="GF148" s="227"/>
      <c r="GG148" s="227"/>
      <c r="GH148" s="227"/>
      <c r="GI148" s="227"/>
      <c r="GJ148" s="227"/>
      <c r="GK148" s="227"/>
      <c r="GL148" s="227"/>
      <c r="GM148" s="227"/>
      <c r="GN148" s="227"/>
      <c r="GO148" s="227"/>
      <c r="GP148" s="227"/>
      <c r="GQ148" s="227"/>
      <c r="GR148" s="227"/>
      <c r="GS148" s="227"/>
      <c r="GT148" s="227"/>
      <c r="GU148" s="227"/>
      <c r="GV148" s="227"/>
      <c r="GW148" s="227"/>
      <c r="GX148" s="227"/>
      <c r="GY148" s="227"/>
      <c r="GZ148" s="227"/>
      <c r="HA148" s="227"/>
      <c r="HB148" s="227"/>
      <c r="HC148" s="227"/>
      <c r="HD148" s="227"/>
      <c r="HE148" s="227"/>
      <c r="HF148" s="227"/>
      <c r="HG148" s="227"/>
      <c r="HH148" s="227"/>
      <c r="HI148" s="227"/>
      <c r="HJ148" s="227"/>
      <c r="HK148" s="227"/>
      <c r="HL148" s="227"/>
      <c r="HM148" s="227"/>
      <c r="HN148" s="227"/>
      <c r="HO148" s="227"/>
      <c r="HP148" s="227"/>
      <c r="HQ148" s="227"/>
      <c r="HR148" s="227"/>
    </row>
    <row r="149" spans="3:226" ht="20.100000000000001" customHeight="1" x14ac:dyDescent="0.15">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227"/>
      <c r="CQ149" s="227"/>
      <c r="CR149" s="227"/>
      <c r="CS149" s="227"/>
      <c r="CT149" s="2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227"/>
      <c r="EJ149" s="227"/>
      <c r="EK149" s="227"/>
      <c r="EL149" s="227"/>
      <c r="EM149" s="227"/>
      <c r="EN149" s="227"/>
      <c r="EO149" s="227"/>
      <c r="EP149" s="227"/>
      <c r="EQ149" s="227"/>
      <c r="ER149" s="227"/>
      <c r="ES149" s="227"/>
      <c r="ET149" s="227"/>
      <c r="EU149" s="227"/>
      <c r="EV149" s="227"/>
      <c r="EW149" s="227"/>
      <c r="EX149" s="227"/>
      <c r="EY149" s="227"/>
      <c r="EZ149" s="227"/>
      <c r="FA149" s="227"/>
      <c r="FB149" s="227"/>
      <c r="FC149" s="227"/>
      <c r="FD149" s="227"/>
      <c r="FE149" s="227"/>
      <c r="FF149" s="227"/>
      <c r="FG149" s="227"/>
      <c r="FH149" s="227"/>
      <c r="FI149" s="227"/>
      <c r="FJ149" s="227"/>
      <c r="FK149" s="227"/>
      <c r="FL149" s="227"/>
      <c r="FM149" s="227"/>
      <c r="FN149" s="227"/>
      <c r="FO149" s="227"/>
      <c r="FP149" s="227"/>
      <c r="FQ149" s="227"/>
      <c r="FR149" s="227"/>
      <c r="FS149" s="227"/>
      <c r="FT149" s="227"/>
      <c r="FU149" s="227"/>
      <c r="FV149" s="227"/>
      <c r="FW149" s="227"/>
      <c r="FX149" s="227"/>
      <c r="FY149" s="227"/>
      <c r="FZ149" s="227"/>
      <c r="GA149" s="227"/>
      <c r="GB149" s="227"/>
      <c r="GC149" s="227"/>
      <c r="GD149" s="227"/>
      <c r="GE149" s="227"/>
      <c r="GF149" s="227"/>
      <c r="GG149" s="227"/>
      <c r="GH149" s="227"/>
      <c r="GI149" s="227"/>
      <c r="GJ149" s="227"/>
      <c r="GK149" s="227"/>
      <c r="GL149" s="227"/>
      <c r="GM149" s="227"/>
      <c r="GN149" s="227"/>
      <c r="GO149" s="227"/>
      <c r="GP149" s="227"/>
      <c r="GQ149" s="227"/>
      <c r="GR149" s="227"/>
      <c r="GS149" s="227"/>
      <c r="GT149" s="227"/>
      <c r="GU149" s="227"/>
      <c r="GV149" s="227"/>
      <c r="GW149" s="227"/>
      <c r="GX149" s="227"/>
      <c r="GY149" s="227"/>
      <c r="GZ149" s="227"/>
      <c r="HA149" s="227"/>
      <c r="HB149" s="227"/>
      <c r="HC149" s="227"/>
      <c r="HD149" s="227"/>
      <c r="HE149" s="227"/>
      <c r="HF149" s="227"/>
      <c r="HG149" s="227"/>
      <c r="HH149" s="227"/>
      <c r="HI149" s="227"/>
      <c r="HJ149" s="227"/>
      <c r="HK149" s="227"/>
      <c r="HL149" s="227"/>
      <c r="HM149" s="227"/>
      <c r="HN149" s="227"/>
      <c r="HO149" s="227"/>
      <c r="HP149" s="227"/>
      <c r="HQ149" s="227"/>
      <c r="HR149" s="227"/>
    </row>
    <row r="150" spans="3:226" ht="20.100000000000001" customHeight="1" x14ac:dyDescent="0.15">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227"/>
      <c r="CQ150" s="227"/>
      <c r="CR150" s="227"/>
      <c r="CS150" s="227"/>
      <c r="CT150" s="2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227"/>
      <c r="EJ150" s="227"/>
      <c r="EK150" s="227"/>
      <c r="EL150" s="227"/>
      <c r="EM150" s="227"/>
      <c r="EN150" s="227"/>
      <c r="EO150" s="227"/>
      <c r="EP150" s="227"/>
      <c r="EQ150" s="227"/>
      <c r="ER150" s="227"/>
      <c r="ES150" s="227"/>
      <c r="ET150" s="227"/>
      <c r="EU150" s="227"/>
      <c r="EV150" s="227"/>
      <c r="EW150" s="227"/>
      <c r="EX150" s="227"/>
      <c r="EY150" s="227"/>
      <c r="EZ150" s="227"/>
      <c r="FA150" s="227"/>
      <c r="FB150" s="227"/>
      <c r="FC150" s="227"/>
      <c r="FD150" s="227"/>
      <c r="FE150" s="227"/>
      <c r="FF150" s="227"/>
      <c r="FG150" s="227"/>
      <c r="FH150" s="227"/>
      <c r="FI150" s="227"/>
      <c r="FJ150" s="227"/>
      <c r="FK150" s="227"/>
      <c r="FL150" s="227"/>
      <c r="FM150" s="227"/>
      <c r="FN150" s="227"/>
      <c r="FO150" s="227"/>
      <c r="FP150" s="227"/>
      <c r="FQ150" s="227"/>
      <c r="FR150" s="227"/>
      <c r="FS150" s="227"/>
      <c r="FT150" s="227"/>
      <c r="FU150" s="227"/>
      <c r="FV150" s="227"/>
      <c r="FW150" s="227"/>
      <c r="FX150" s="227"/>
      <c r="FY150" s="227"/>
      <c r="FZ150" s="227"/>
      <c r="GA150" s="227"/>
      <c r="GB150" s="227"/>
      <c r="GC150" s="227"/>
      <c r="GD150" s="227"/>
      <c r="GE150" s="227"/>
      <c r="GF150" s="227"/>
      <c r="GG150" s="227"/>
      <c r="GH150" s="227"/>
      <c r="GI150" s="227"/>
      <c r="GJ150" s="227"/>
      <c r="GK150" s="227"/>
      <c r="GL150" s="227"/>
      <c r="GM150" s="227"/>
      <c r="GN150" s="227"/>
      <c r="GO150" s="227"/>
      <c r="GP150" s="227"/>
      <c r="GQ150" s="227"/>
      <c r="GR150" s="227"/>
      <c r="GS150" s="227"/>
      <c r="GT150" s="227"/>
      <c r="GU150" s="227"/>
      <c r="GV150" s="227"/>
      <c r="GW150" s="227"/>
      <c r="GX150" s="227"/>
      <c r="GY150" s="227"/>
      <c r="GZ150" s="227"/>
      <c r="HA150" s="227"/>
      <c r="HB150" s="227"/>
      <c r="HC150" s="227"/>
      <c r="HD150" s="227"/>
      <c r="HE150" s="227"/>
      <c r="HF150" s="227"/>
      <c r="HG150" s="227"/>
      <c r="HH150" s="227"/>
      <c r="HI150" s="227"/>
      <c r="HJ150" s="227"/>
      <c r="HK150" s="227"/>
      <c r="HL150" s="227"/>
      <c r="HM150" s="227"/>
      <c r="HN150" s="227"/>
      <c r="HO150" s="227"/>
      <c r="HP150" s="227"/>
      <c r="HQ150" s="227"/>
      <c r="HR150" s="227"/>
    </row>
    <row r="151" spans="3:226" ht="20.100000000000001" customHeight="1" x14ac:dyDescent="0.15">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227"/>
      <c r="CQ151" s="227"/>
      <c r="CR151" s="227"/>
      <c r="CS151" s="227"/>
      <c r="CT151" s="2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c r="DQ151" s="227"/>
      <c r="DR151" s="227"/>
      <c r="DS151" s="227"/>
      <c r="DT151" s="227"/>
      <c r="DU151" s="227"/>
      <c r="DV151" s="227"/>
      <c r="DW151" s="227"/>
      <c r="DX151" s="227"/>
      <c r="DY151" s="227"/>
      <c r="DZ151" s="227"/>
      <c r="EA151" s="227"/>
      <c r="EB151" s="227"/>
      <c r="EC151" s="227"/>
      <c r="ED151" s="227"/>
      <c r="EE151" s="227"/>
      <c r="EF151" s="227"/>
      <c r="EG151" s="227"/>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7"/>
      <c r="FM151" s="227"/>
      <c r="FN151" s="227"/>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W151" s="227"/>
      <c r="GX151" s="227"/>
      <c r="GY151" s="227"/>
      <c r="GZ151" s="227"/>
      <c r="HA151" s="227"/>
      <c r="HB151" s="227"/>
      <c r="HC151" s="227"/>
      <c r="HD151" s="227"/>
      <c r="HE151" s="227"/>
      <c r="HF151" s="227"/>
      <c r="HG151" s="227"/>
      <c r="HH151" s="227"/>
      <c r="HI151" s="227"/>
      <c r="HJ151" s="227"/>
      <c r="HK151" s="227"/>
      <c r="HL151" s="227"/>
      <c r="HM151" s="227"/>
      <c r="HN151" s="227"/>
      <c r="HO151" s="227"/>
      <c r="HP151" s="227"/>
      <c r="HQ151" s="227"/>
      <c r="HR151" s="227"/>
    </row>
    <row r="152" spans="3:226" ht="20.100000000000001" customHeight="1" x14ac:dyDescent="0.15">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227"/>
      <c r="CQ152" s="227"/>
      <c r="CR152" s="227"/>
      <c r="CS152" s="227"/>
      <c r="CT152" s="2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227"/>
      <c r="EJ152" s="227"/>
      <c r="EK152" s="227"/>
      <c r="EL152" s="227"/>
      <c r="EM152" s="227"/>
      <c r="EN152" s="227"/>
      <c r="EO152" s="227"/>
      <c r="EP152" s="227"/>
      <c r="EQ152" s="227"/>
      <c r="ER152" s="227"/>
      <c r="ES152" s="227"/>
      <c r="ET152" s="227"/>
      <c r="EU152" s="227"/>
      <c r="EV152" s="227"/>
      <c r="EW152" s="227"/>
      <c r="EX152" s="227"/>
      <c r="EY152" s="227"/>
      <c r="EZ152" s="227"/>
      <c r="FA152" s="227"/>
      <c r="FB152" s="227"/>
      <c r="FC152" s="227"/>
      <c r="FD152" s="227"/>
      <c r="FE152" s="227"/>
      <c r="FF152" s="227"/>
      <c r="FG152" s="227"/>
      <c r="FH152" s="227"/>
      <c r="FI152" s="227"/>
      <c r="FJ152" s="227"/>
      <c r="FK152" s="227"/>
      <c r="FL152" s="227"/>
      <c r="FM152" s="227"/>
      <c r="FN152" s="227"/>
      <c r="FO152" s="227"/>
      <c r="FP152" s="227"/>
      <c r="FQ152" s="227"/>
      <c r="FR152" s="227"/>
      <c r="FS152" s="227"/>
      <c r="FT152" s="227"/>
      <c r="FU152" s="227"/>
      <c r="FV152" s="227"/>
      <c r="FW152" s="227"/>
      <c r="FX152" s="227"/>
      <c r="FY152" s="227"/>
      <c r="FZ152" s="227"/>
      <c r="GA152" s="227"/>
      <c r="GB152" s="227"/>
      <c r="GC152" s="227"/>
      <c r="GD152" s="227"/>
      <c r="GE152" s="227"/>
      <c r="GF152" s="227"/>
      <c r="GG152" s="227"/>
      <c r="GH152" s="227"/>
      <c r="GI152" s="227"/>
      <c r="GJ152" s="227"/>
      <c r="GK152" s="227"/>
      <c r="GL152" s="227"/>
      <c r="GM152" s="227"/>
      <c r="GN152" s="227"/>
      <c r="GO152" s="227"/>
      <c r="GP152" s="227"/>
      <c r="GQ152" s="227"/>
      <c r="GR152" s="227"/>
      <c r="GS152" s="227"/>
      <c r="GT152" s="227"/>
      <c r="GU152" s="227"/>
      <c r="GV152" s="227"/>
      <c r="GW152" s="227"/>
      <c r="GX152" s="227"/>
      <c r="GY152" s="227"/>
      <c r="GZ152" s="227"/>
      <c r="HA152" s="227"/>
      <c r="HB152" s="227"/>
      <c r="HC152" s="227"/>
      <c r="HD152" s="227"/>
      <c r="HE152" s="227"/>
      <c r="HF152" s="227"/>
      <c r="HG152" s="227"/>
      <c r="HH152" s="227"/>
      <c r="HI152" s="227"/>
      <c r="HJ152" s="227"/>
      <c r="HK152" s="227"/>
      <c r="HL152" s="227"/>
      <c r="HM152" s="227"/>
      <c r="HN152" s="227"/>
      <c r="HO152" s="227"/>
      <c r="HP152" s="227"/>
      <c r="HQ152" s="227"/>
      <c r="HR152" s="227"/>
    </row>
    <row r="153" spans="3:226" ht="20.100000000000001" customHeight="1" x14ac:dyDescent="0.15">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227"/>
      <c r="CQ153" s="227"/>
      <c r="CR153" s="227"/>
      <c r="CS153" s="227"/>
      <c r="CT153" s="2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c r="DQ153" s="227"/>
      <c r="DR153" s="227"/>
      <c r="DS153" s="227"/>
      <c r="DT153" s="227"/>
      <c r="DU153" s="227"/>
      <c r="DV153" s="227"/>
      <c r="DW153" s="227"/>
      <c r="DX153" s="227"/>
      <c r="DY153" s="227"/>
      <c r="DZ153" s="227"/>
      <c r="EA153" s="227"/>
      <c r="EB153" s="227"/>
      <c r="EC153" s="227"/>
      <c r="ED153" s="227"/>
      <c r="EE153" s="227"/>
      <c r="EF153" s="227"/>
      <c r="EG153" s="227"/>
      <c r="EH153" s="227"/>
      <c r="EI153" s="227"/>
      <c r="EJ153" s="227"/>
      <c r="EK153" s="227"/>
      <c r="EL153" s="227"/>
      <c r="EM153" s="227"/>
      <c r="EN153" s="227"/>
      <c r="EO153" s="227"/>
      <c r="EP153" s="227"/>
      <c r="EQ153" s="227"/>
      <c r="ER153" s="227"/>
      <c r="ES153" s="227"/>
      <c r="ET153" s="227"/>
      <c r="EU153" s="227"/>
      <c r="EV153" s="227"/>
      <c r="EW153" s="227"/>
      <c r="EX153" s="227"/>
      <c r="EY153" s="227"/>
      <c r="EZ153" s="227"/>
      <c r="FA153" s="227"/>
      <c r="FB153" s="227"/>
      <c r="FC153" s="227"/>
      <c r="FD153" s="227"/>
      <c r="FE153" s="227"/>
      <c r="FF153" s="227"/>
      <c r="FG153" s="227"/>
      <c r="FH153" s="227"/>
      <c r="FI153" s="227"/>
      <c r="FJ153" s="227"/>
      <c r="FK153" s="227"/>
      <c r="FL153" s="227"/>
      <c r="FM153" s="227"/>
      <c r="FN153" s="227"/>
      <c r="FO153" s="227"/>
      <c r="FP153" s="227"/>
      <c r="FQ153" s="227"/>
      <c r="FR153" s="227"/>
      <c r="FS153" s="227"/>
      <c r="FT153" s="227"/>
      <c r="FU153" s="227"/>
      <c r="FV153" s="227"/>
      <c r="FW153" s="227"/>
      <c r="FX153" s="227"/>
      <c r="FY153" s="227"/>
      <c r="FZ153" s="227"/>
      <c r="GA153" s="227"/>
      <c r="GB153" s="227"/>
      <c r="GC153" s="227"/>
      <c r="GD153" s="227"/>
      <c r="GE153" s="227"/>
      <c r="GF153" s="227"/>
      <c r="GG153" s="227"/>
      <c r="GH153" s="227"/>
      <c r="GI153" s="227"/>
      <c r="GJ153" s="227"/>
      <c r="GK153" s="227"/>
      <c r="GL153" s="227"/>
      <c r="GM153" s="227"/>
      <c r="GN153" s="227"/>
      <c r="GO153" s="227"/>
      <c r="GP153" s="227"/>
      <c r="GQ153" s="227"/>
      <c r="GR153" s="227"/>
      <c r="GS153" s="227"/>
      <c r="GT153" s="227"/>
      <c r="GU153" s="227"/>
      <c r="GV153" s="227"/>
      <c r="GW153" s="227"/>
      <c r="GX153" s="227"/>
      <c r="GY153" s="227"/>
      <c r="GZ153" s="227"/>
      <c r="HA153" s="227"/>
      <c r="HB153" s="227"/>
      <c r="HC153" s="227"/>
      <c r="HD153" s="227"/>
      <c r="HE153" s="227"/>
      <c r="HF153" s="227"/>
      <c r="HG153" s="227"/>
      <c r="HH153" s="227"/>
      <c r="HI153" s="227"/>
      <c r="HJ153" s="227"/>
      <c r="HK153" s="227"/>
      <c r="HL153" s="227"/>
      <c r="HM153" s="227"/>
      <c r="HN153" s="227"/>
      <c r="HO153" s="227"/>
      <c r="HP153" s="227"/>
      <c r="HQ153" s="227"/>
      <c r="HR153" s="227"/>
    </row>
    <row r="154" spans="3:226" ht="20.100000000000001" customHeight="1" x14ac:dyDescent="0.15">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227"/>
      <c r="CQ154" s="227"/>
      <c r="CR154" s="227"/>
      <c r="CS154" s="227"/>
      <c r="CT154" s="2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c r="DQ154" s="227"/>
      <c r="DR154" s="227"/>
      <c r="DS154" s="227"/>
      <c r="DT154" s="227"/>
      <c r="DU154" s="227"/>
      <c r="DV154" s="227"/>
      <c r="DW154" s="227"/>
      <c r="DX154" s="227"/>
      <c r="DY154" s="227"/>
      <c r="DZ154" s="227"/>
      <c r="EA154" s="227"/>
      <c r="EB154" s="227"/>
      <c r="EC154" s="227"/>
      <c r="ED154" s="227"/>
      <c r="EE154" s="227"/>
      <c r="EF154" s="227"/>
      <c r="EG154" s="227"/>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227"/>
      <c r="FL154" s="227"/>
      <c r="FM154" s="227"/>
      <c r="FN154" s="227"/>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W154" s="227"/>
      <c r="GX154" s="227"/>
      <c r="GY154" s="227"/>
      <c r="GZ154" s="227"/>
      <c r="HA154" s="227"/>
      <c r="HB154" s="227"/>
      <c r="HC154" s="227"/>
      <c r="HD154" s="227"/>
      <c r="HE154" s="227"/>
      <c r="HF154" s="227"/>
      <c r="HG154" s="227"/>
      <c r="HH154" s="227"/>
      <c r="HI154" s="227"/>
      <c r="HJ154" s="227"/>
      <c r="HK154" s="227"/>
      <c r="HL154" s="227"/>
      <c r="HM154" s="227"/>
      <c r="HN154" s="227"/>
      <c r="HO154" s="227"/>
      <c r="HP154" s="227"/>
      <c r="HQ154" s="227"/>
      <c r="HR154" s="227"/>
    </row>
    <row r="155" spans="3:226" ht="20.100000000000001" customHeight="1" x14ac:dyDescent="0.15">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227"/>
      <c r="CQ155" s="227"/>
      <c r="CR155" s="227"/>
      <c r="CS155" s="227"/>
      <c r="CT155" s="2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227"/>
      <c r="EJ155" s="227"/>
      <c r="EK155" s="227"/>
      <c r="EL155" s="227"/>
      <c r="EM155" s="227"/>
      <c r="EN155" s="227"/>
      <c r="EO155" s="227"/>
      <c r="EP155" s="227"/>
      <c r="EQ155" s="227"/>
      <c r="ER155" s="227"/>
      <c r="ES155" s="227"/>
      <c r="ET155" s="227"/>
      <c r="EU155" s="227"/>
      <c r="EV155" s="227"/>
      <c r="EW155" s="227"/>
      <c r="EX155" s="227"/>
      <c r="EY155" s="227"/>
      <c r="EZ155" s="227"/>
      <c r="FA155" s="227"/>
      <c r="FB155" s="227"/>
      <c r="FC155" s="227"/>
      <c r="FD155" s="227"/>
      <c r="FE155" s="227"/>
      <c r="FF155" s="227"/>
      <c r="FG155" s="227"/>
      <c r="FH155" s="227"/>
      <c r="FI155" s="227"/>
      <c r="FJ155" s="227"/>
      <c r="FK155" s="227"/>
      <c r="FL155" s="227"/>
      <c r="FM155" s="227"/>
      <c r="FN155" s="227"/>
      <c r="FO155" s="227"/>
      <c r="FP155" s="227"/>
      <c r="FQ155" s="227"/>
      <c r="FR155" s="227"/>
      <c r="FS155" s="227"/>
      <c r="FT155" s="227"/>
      <c r="FU155" s="227"/>
      <c r="FV155" s="227"/>
      <c r="FW155" s="227"/>
      <c r="FX155" s="227"/>
      <c r="FY155" s="227"/>
      <c r="FZ155" s="227"/>
      <c r="GA155" s="227"/>
      <c r="GB155" s="227"/>
      <c r="GC155" s="227"/>
      <c r="GD155" s="227"/>
      <c r="GE155" s="227"/>
      <c r="GF155" s="227"/>
      <c r="GG155" s="227"/>
      <c r="GH155" s="227"/>
      <c r="GI155" s="227"/>
      <c r="GJ155" s="227"/>
      <c r="GK155" s="227"/>
      <c r="GL155" s="227"/>
      <c r="GM155" s="227"/>
      <c r="GN155" s="227"/>
      <c r="GO155" s="227"/>
      <c r="GP155" s="227"/>
      <c r="GQ155" s="227"/>
      <c r="GR155" s="227"/>
      <c r="GS155" s="227"/>
      <c r="GT155" s="227"/>
      <c r="GU155" s="227"/>
      <c r="GV155" s="227"/>
      <c r="GW155" s="227"/>
      <c r="GX155" s="227"/>
      <c r="GY155" s="227"/>
      <c r="GZ155" s="227"/>
      <c r="HA155" s="227"/>
      <c r="HB155" s="227"/>
      <c r="HC155" s="227"/>
      <c r="HD155" s="227"/>
      <c r="HE155" s="227"/>
      <c r="HF155" s="227"/>
      <c r="HG155" s="227"/>
      <c r="HH155" s="227"/>
      <c r="HI155" s="227"/>
      <c r="HJ155" s="227"/>
      <c r="HK155" s="227"/>
      <c r="HL155" s="227"/>
      <c r="HM155" s="227"/>
      <c r="HN155" s="227"/>
      <c r="HO155" s="227"/>
      <c r="HP155" s="227"/>
      <c r="HQ155" s="227"/>
      <c r="HR155" s="227"/>
    </row>
    <row r="156" spans="3:226" ht="20.100000000000001" customHeight="1" x14ac:dyDescent="0.15">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227"/>
      <c r="CQ156" s="227"/>
      <c r="CR156" s="227"/>
      <c r="CS156" s="227"/>
      <c r="CT156" s="2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227"/>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W156" s="227"/>
      <c r="GX156" s="227"/>
      <c r="GY156" s="227"/>
      <c r="GZ156" s="227"/>
      <c r="HA156" s="227"/>
      <c r="HB156" s="227"/>
      <c r="HC156" s="227"/>
      <c r="HD156" s="227"/>
      <c r="HE156" s="227"/>
      <c r="HF156" s="227"/>
      <c r="HG156" s="227"/>
      <c r="HH156" s="227"/>
      <c r="HI156" s="227"/>
      <c r="HJ156" s="227"/>
      <c r="HK156" s="227"/>
      <c r="HL156" s="227"/>
      <c r="HM156" s="227"/>
      <c r="HN156" s="227"/>
      <c r="HO156" s="227"/>
      <c r="HP156" s="227"/>
      <c r="HQ156" s="227"/>
      <c r="HR156" s="227"/>
    </row>
    <row r="157" spans="3:226" ht="20.100000000000001" customHeight="1" x14ac:dyDescent="0.15">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7"/>
      <c r="BN157" s="227"/>
      <c r="BO157" s="227"/>
      <c r="BP157" s="227"/>
      <c r="BQ157" s="227"/>
      <c r="BR157" s="227"/>
      <c r="BS157" s="227"/>
      <c r="BT157" s="227"/>
      <c r="BU157" s="227"/>
      <c r="BV157" s="227"/>
      <c r="BW157" s="227"/>
      <c r="BX157" s="227"/>
      <c r="BY157" s="227"/>
      <c r="BZ157" s="227"/>
      <c r="CA157" s="227"/>
      <c r="CB157" s="227"/>
      <c r="CC157" s="227"/>
      <c r="CD157" s="227"/>
      <c r="CE157" s="227"/>
      <c r="CF157" s="227"/>
      <c r="CG157" s="227"/>
      <c r="CH157" s="227"/>
      <c r="CI157" s="227"/>
      <c r="CJ157" s="227"/>
      <c r="CK157" s="227"/>
      <c r="CL157" s="227"/>
      <c r="CM157" s="227"/>
      <c r="CN157" s="227"/>
      <c r="CO157" s="227"/>
      <c r="CP157" s="227"/>
      <c r="CQ157" s="227"/>
      <c r="CR157" s="227"/>
      <c r="CS157" s="227"/>
      <c r="CT157" s="227"/>
      <c r="CU157" s="227"/>
      <c r="CV157" s="227"/>
      <c r="CW157" s="227"/>
      <c r="CX157" s="227"/>
      <c r="CY157" s="227"/>
      <c r="CZ157" s="227"/>
      <c r="DA157" s="227"/>
      <c r="DB157" s="227"/>
      <c r="DC157" s="227"/>
      <c r="DD157" s="227"/>
      <c r="DE157" s="227"/>
      <c r="DF157" s="227"/>
      <c r="DG157" s="227"/>
      <c r="DH157" s="227"/>
      <c r="DI157" s="227"/>
      <c r="DJ157" s="227"/>
      <c r="DK157" s="227"/>
      <c r="DL157" s="227"/>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227"/>
      <c r="EJ157" s="227"/>
      <c r="EK157" s="227"/>
      <c r="EL157" s="227"/>
      <c r="EM157" s="227"/>
      <c r="EN157" s="227"/>
      <c r="EO157" s="227"/>
      <c r="EP157" s="227"/>
      <c r="EQ157" s="227"/>
      <c r="ER157" s="227"/>
      <c r="ES157" s="227"/>
      <c r="ET157" s="227"/>
      <c r="EU157" s="227"/>
      <c r="EV157" s="227"/>
      <c r="EW157" s="227"/>
      <c r="EX157" s="227"/>
      <c r="EY157" s="227"/>
      <c r="EZ157" s="227"/>
      <c r="FA157" s="227"/>
      <c r="FB157" s="227"/>
      <c r="FC157" s="227"/>
      <c r="FD157" s="227"/>
      <c r="FE157" s="227"/>
      <c r="FF157" s="227"/>
    </row>
    <row r="158" spans="3:226" ht="20.100000000000001" customHeight="1" x14ac:dyDescent="0.15">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7"/>
      <c r="BN158" s="227"/>
      <c r="BO158" s="227"/>
      <c r="BP158" s="227"/>
      <c r="BQ158" s="227"/>
      <c r="BR158" s="227"/>
      <c r="BS158" s="227"/>
      <c r="BT158" s="227"/>
      <c r="BU158" s="227"/>
      <c r="BV158" s="227"/>
      <c r="BW158" s="227"/>
      <c r="BX158" s="227"/>
      <c r="BY158" s="227"/>
      <c r="BZ158" s="227"/>
      <c r="CA158" s="227"/>
      <c r="CB158" s="227"/>
      <c r="CC158" s="227"/>
      <c r="CD158" s="227"/>
      <c r="CE158" s="227"/>
      <c r="CF158" s="227"/>
      <c r="CG158" s="227"/>
      <c r="CH158" s="227"/>
      <c r="CI158" s="227"/>
      <c r="CJ158" s="227"/>
      <c r="CK158" s="227"/>
      <c r="CL158" s="227"/>
      <c r="CM158" s="227"/>
      <c r="CN158" s="227"/>
      <c r="CO158" s="227"/>
      <c r="CP158" s="227"/>
      <c r="CQ158" s="227"/>
      <c r="CR158" s="227"/>
      <c r="CS158" s="227"/>
      <c r="CT158" s="227"/>
      <c r="CU158" s="227"/>
      <c r="CV158" s="227"/>
      <c r="CW158" s="227"/>
      <c r="CX158" s="227"/>
      <c r="CY158" s="227"/>
      <c r="CZ158" s="227"/>
      <c r="DA158" s="227"/>
      <c r="DB158" s="227"/>
      <c r="DC158" s="227"/>
      <c r="DD158" s="227"/>
      <c r="DE158" s="227"/>
      <c r="DF158" s="227"/>
      <c r="DG158" s="227"/>
      <c r="DH158" s="227"/>
      <c r="DI158" s="227"/>
      <c r="DJ158" s="227"/>
      <c r="DK158" s="227"/>
      <c r="DL158" s="227"/>
      <c r="DM158" s="227"/>
      <c r="DN158" s="227"/>
      <c r="DO158" s="227"/>
      <c r="DP158" s="227"/>
      <c r="DQ158" s="227"/>
      <c r="DR158" s="227"/>
      <c r="DS158" s="227"/>
      <c r="DT158" s="227"/>
      <c r="DU158" s="227"/>
      <c r="DV158" s="227"/>
      <c r="DW158" s="227"/>
      <c r="DX158" s="227"/>
      <c r="DY158" s="227"/>
      <c r="DZ158" s="227"/>
      <c r="EA158" s="227"/>
      <c r="EB158" s="227"/>
      <c r="EC158" s="227"/>
      <c r="ED158" s="227"/>
      <c r="EE158" s="227"/>
      <c r="EF158" s="227"/>
      <c r="EG158" s="227"/>
      <c r="EH158" s="227"/>
      <c r="EI158" s="227"/>
      <c r="EJ158" s="227"/>
      <c r="EK158" s="227"/>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row>
    <row r="159" spans="3:226" ht="20.100000000000001" customHeight="1" x14ac:dyDescent="0.15">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c r="BU159" s="227"/>
      <c r="BV159" s="227"/>
      <c r="BW159" s="227"/>
      <c r="BX159" s="227"/>
      <c r="BY159" s="227"/>
      <c r="BZ159" s="227"/>
      <c r="CA159" s="227"/>
      <c r="CB159" s="227"/>
      <c r="CC159" s="227"/>
      <c r="CD159" s="227"/>
      <c r="CE159" s="227"/>
      <c r="CF159" s="227"/>
      <c r="CG159" s="227"/>
      <c r="CH159" s="227"/>
      <c r="CI159" s="227"/>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row>
    <row r="160" spans="3:226" ht="20.100000000000001" customHeight="1" x14ac:dyDescent="0.15">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c r="DA160" s="227"/>
      <c r="DB160" s="227"/>
      <c r="DC160" s="227"/>
      <c r="DD160" s="227"/>
      <c r="DE160" s="227"/>
      <c r="DF160" s="227"/>
      <c r="DG160" s="227"/>
      <c r="DH160" s="227"/>
      <c r="DI160" s="227"/>
      <c r="DJ160" s="227"/>
      <c r="DK160" s="227"/>
      <c r="DL160" s="227"/>
      <c r="DM160" s="227"/>
      <c r="DN160" s="227"/>
      <c r="DO160" s="227"/>
      <c r="DP160" s="227"/>
      <c r="DQ160" s="227"/>
      <c r="DR160" s="227"/>
      <c r="DS160" s="227"/>
      <c r="DT160" s="227"/>
      <c r="DU160" s="227"/>
      <c r="DV160" s="227"/>
      <c r="DW160" s="227"/>
      <c r="DX160" s="227"/>
      <c r="DY160" s="227"/>
      <c r="DZ160" s="227"/>
      <c r="EA160" s="227"/>
      <c r="EB160" s="227"/>
      <c r="EC160" s="227"/>
      <c r="ED160" s="227"/>
      <c r="EE160" s="227"/>
      <c r="EF160" s="227"/>
      <c r="EG160" s="227"/>
      <c r="EH160" s="227"/>
      <c r="EI160" s="227"/>
      <c r="EJ160" s="227"/>
      <c r="EK160" s="227"/>
      <c r="EL160" s="227"/>
      <c r="EM160" s="227"/>
      <c r="EN160" s="227"/>
      <c r="EO160" s="227"/>
      <c r="EP160" s="227"/>
      <c r="EQ160" s="227"/>
      <c r="ER160" s="227"/>
      <c r="ES160" s="227"/>
      <c r="ET160" s="227"/>
      <c r="EU160" s="227"/>
      <c r="EV160" s="227"/>
      <c r="EW160" s="227"/>
      <c r="EX160" s="227"/>
      <c r="EY160" s="227"/>
      <c r="EZ160" s="227"/>
      <c r="FA160" s="227"/>
      <c r="FB160" s="227"/>
      <c r="FC160" s="227"/>
      <c r="FD160" s="227"/>
      <c r="FE160" s="227"/>
      <c r="FF160" s="227"/>
    </row>
    <row r="161" spans="3:162" ht="20.100000000000001" customHeight="1" x14ac:dyDescent="0.15">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c r="BU161" s="227"/>
      <c r="BV161" s="227"/>
      <c r="BW161" s="227"/>
      <c r="BX161" s="227"/>
      <c r="BY161" s="227"/>
      <c r="BZ161" s="227"/>
      <c r="CA161" s="227"/>
      <c r="CB161" s="227"/>
      <c r="CC161" s="227"/>
      <c r="CD161" s="227"/>
      <c r="CE161" s="227"/>
      <c r="CF161" s="227"/>
      <c r="CG161" s="227"/>
      <c r="CH161" s="227"/>
      <c r="CI161" s="227"/>
      <c r="CJ161" s="227"/>
      <c r="CK161" s="227"/>
      <c r="CL161" s="227"/>
      <c r="CM161" s="227"/>
      <c r="CN161" s="227"/>
      <c r="CO161" s="227"/>
      <c r="CP161" s="227"/>
      <c r="CQ161" s="227"/>
      <c r="CR161" s="227"/>
      <c r="CS161" s="227"/>
      <c r="CT161" s="227"/>
      <c r="CU161" s="227"/>
      <c r="CV161" s="227"/>
      <c r="CW161" s="227"/>
      <c r="CX161" s="227"/>
      <c r="CY161" s="227"/>
      <c r="CZ161" s="227"/>
      <c r="DA161" s="227"/>
      <c r="DB161" s="227"/>
      <c r="DC161" s="227"/>
      <c r="DD161" s="227"/>
      <c r="DE161" s="227"/>
      <c r="DF161" s="227"/>
      <c r="DG161" s="227"/>
      <c r="DH161" s="227"/>
      <c r="DI161" s="227"/>
      <c r="DJ161" s="227"/>
      <c r="DK161" s="227"/>
      <c r="DL161" s="227"/>
      <c r="DM161" s="227"/>
      <c r="DN161" s="227"/>
      <c r="DO161" s="227"/>
      <c r="DP161" s="227"/>
      <c r="DQ161" s="227"/>
      <c r="DR161" s="227"/>
      <c r="DS161" s="227"/>
      <c r="DT161" s="227"/>
      <c r="DU161" s="227"/>
      <c r="DV161" s="227"/>
      <c r="DW161" s="227"/>
      <c r="DX161" s="227"/>
      <c r="DY161" s="227"/>
      <c r="DZ161" s="227"/>
      <c r="EA161" s="227"/>
      <c r="EB161" s="227"/>
      <c r="EC161" s="227"/>
      <c r="ED161" s="227"/>
      <c r="EE161" s="227"/>
      <c r="EF161" s="227"/>
      <c r="EG161" s="227"/>
      <c r="EH161" s="227"/>
      <c r="EI161" s="227"/>
      <c r="EJ161" s="227"/>
      <c r="EK161" s="227"/>
      <c r="EL161" s="227"/>
      <c r="EM161" s="227"/>
      <c r="EN161" s="227"/>
      <c r="EO161" s="227"/>
      <c r="EP161" s="227"/>
      <c r="EQ161" s="227"/>
      <c r="ER161" s="227"/>
      <c r="ES161" s="227"/>
      <c r="ET161" s="227"/>
      <c r="EU161" s="227"/>
      <c r="EV161" s="227"/>
      <c r="EW161" s="227"/>
      <c r="EX161" s="227"/>
      <c r="EY161" s="227"/>
      <c r="EZ161" s="227"/>
      <c r="FA161" s="227"/>
      <c r="FB161" s="227"/>
      <c r="FC161" s="227"/>
      <c r="FD161" s="227"/>
      <c r="FE161" s="227"/>
      <c r="FF161" s="227"/>
    </row>
    <row r="162" spans="3:162" ht="20.100000000000001" customHeight="1" x14ac:dyDescent="0.15">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7"/>
      <c r="CN162" s="227"/>
      <c r="CO162" s="227"/>
      <c r="CP162" s="227"/>
      <c r="CQ162" s="227"/>
      <c r="CR162" s="227"/>
      <c r="CS162" s="227"/>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c r="DQ162" s="227"/>
      <c r="DR162" s="227"/>
      <c r="DS162" s="227"/>
      <c r="DT162" s="227"/>
      <c r="DU162" s="227"/>
      <c r="DV162" s="227"/>
      <c r="DW162" s="227"/>
      <c r="DX162" s="227"/>
      <c r="DY162" s="227"/>
      <c r="DZ162" s="227"/>
      <c r="EA162" s="227"/>
      <c r="EB162" s="227"/>
      <c r="EC162" s="227"/>
      <c r="ED162" s="227"/>
      <c r="EE162" s="227"/>
      <c r="EF162" s="227"/>
      <c r="EG162" s="227"/>
      <c r="EH162" s="227"/>
      <c r="EI162" s="227"/>
      <c r="EJ162" s="227"/>
      <c r="EK162" s="227"/>
      <c r="EL162" s="227"/>
      <c r="EM162" s="227"/>
      <c r="EN162" s="227"/>
      <c r="EO162" s="227"/>
      <c r="EP162" s="227"/>
      <c r="EQ162" s="227"/>
      <c r="ER162" s="227"/>
      <c r="ES162" s="227"/>
      <c r="ET162" s="227"/>
      <c r="EU162" s="227"/>
      <c r="EV162" s="227"/>
      <c r="EW162" s="227"/>
      <c r="EX162" s="227"/>
      <c r="EY162" s="227"/>
      <c r="EZ162" s="227"/>
      <c r="FA162" s="227"/>
      <c r="FB162" s="227"/>
      <c r="FC162" s="227"/>
      <c r="FD162" s="227"/>
      <c r="FE162" s="227"/>
      <c r="FF162" s="227"/>
    </row>
    <row r="163" spans="3:162" ht="20.100000000000001" customHeight="1" x14ac:dyDescent="0.15">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7"/>
      <c r="CN163" s="227"/>
      <c r="CO163" s="227"/>
      <c r="CP163" s="227"/>
      <c r="CQ163" s="227"/>
      <c r="CR163" s="227"/>
      <c r="CS163" s="227"/>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c r="DQ163" s="227"/>
      <c r="DR163" s="227"/>
      <c r="DS163" s="227"/>
      <c r="DT163" s="227"/>
      <c r="DU163" s="227"/>
      <c r="DV163" s="227"/>
      <c r="DW163" s="227"/>
      <c r="DX163" s="227"/>
      <c r="DY163" s="227"/>
      <c r="DZ163" s="227"/>
      <c r="EA163" s="227"/>
      <c r="EB163" s="227"/>
      <c r="EC163" s="227"/>
      <c r="ED163" s="227"/>
      <c r="EE163" s="227"/>
      <c r="EF163" s="227"/>
      <c r="EG163" s="227"/>
      <c r="EH163" s="227"/>
      <c r="EI163" s="227"/>
      <c r="EJ163" s="227"/>
      <c r="EK163" s="227"/>
      <c r="EL163" s="227"/>
      <c r="EM163" s="227"/>
      <c r="EN163" s="227"/>
      <c r="EO163" s="227"/>
      <c r="EP163" s="227"/>
      <c r="EQ163" s="227"/>
      <c r="ER163" s="227"/>
      <c r="ES163" s="227"/>
      <c r="ET163" s="227"/>
      <c r="EU163" s="227"/>
      <c r="EV163" s="227"/>
      <c r="EW163" s="227"/>
      <c r="EX163" s="227"/>
      <c r="EY163" s="227"/>
      <c r="EZ163" s="227"/>
      <c r="FA163" s="227"/>
      <c r="FB163" s="227"/>
      <c r="FC163" s="227"/>
      <c r="FD163" s="227"/>
      <c r="FE163" s="227"/>
      <c r="FF163" s="227"/>
    </row>
    <row r="164" spans="3:162" ht="20.100000000000001" customHeight="1" x14ac:dyDescent="0.15">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7"/>
      <c r="CN164" s="227"/>
      <c r="CO164" s="227"/>
      <c r="CP164" s="227"/>
      <c r="CQ164" s="227"/>
      <c r="CR164" s="227"/>
      <c r="CS164" s="227"/>
      <c r="CT164" s="227"/>
      <c r="CU164" s="227"/>
      <c r="CV164" s="227"/>
      <c r="CW164" s="227"/>
      <c r="CX164" s="227"/>
      <c r="CY164" s="227"/>
      <c r="CZ164" s="227"/>
      <c r="DA164" s="227"/>
      <c r="DB164" s="227"/>
      <c r="DC164" s="227"/>
      <c r="DD164" s="227"/>
      <c r="DE164" s="227"/>
      <c r="DF164" s="227"/>
      <c r="DG164" s="227"/>
      <c r="DH164" s="227"/>
      <c r="DI164" s="227"/>
      <c r="DJ164" s="227"/>
      <c r="DK164" s="227"/>
      <c r="DL164" s="227"/>
      <c r="DM164" s="227"/>
      <c r="DN164" s="227"/>
      <c r="DO164" s="227"/>
      <c r="DP164" s="227"/>
      <c r="DQ164" s="227"/>
      <c r="DR164" s="227"/>
      <c r="DS164" s="227"/>
      <c r="DT164" s="227"/>
      <c r="DU164" s="227"/>
      <c r="DV164" s="227"/>
      <c r="DW164" s="227"/>
      <c r="DX164" s="227"/>
      <c r="DY164" s="227"/>
      <c r="DZ164" s="227"/>
      <c r="EA164" s="227"/>
      <c r="EB164" s="227"/>
      <c r="EC164" s="227"/>
      <c r="ED164" s="227"/>
      <c r="EE164" s="227"/>
      <c r="EF164" s="227"/>
      <c r="EG164" s="227"/>
      <c r="EH164" s="227"/>
      <c r="EI164" s="227"/>
      <c r="EJ164" s="227"/>
      <c r="EK164" s="227"/>
      <c r="EL164" s="227"/>
      <c r="EM164" s="227"/>
      <c r="EN164" s="227"/>
      <c r="EO164" s="227"/>
      <c r="EP164" s="227"/>
      <c r="EQ164" s="227"/>
      <c r="ER164" s="227"/>
      <c r="ES164" s="227"/>
      <c r="ET164" s="227"/>
      <c r="EU164" s="227"/>
      <c r="EV164" s="227"/>
      <c r="EW164" s="227"/>
      <c r="EX164" s="227"/>
      <c r="EY164" s="227"/>
      <c r="EZ164" s="227"/>
      <c r="FA164" s="227"/>
      <c r="FB164" s="227"/>
      <c r="FC164" s="227"/>
      <c r="FD164" s="227"/>
      <c r="FE164" s="227"/>
      <c r="FF164" s="227"/>
    </row>
    <row r="165" spans="3:162" ht="20.100000000000001" customHeight="1" x14ac:dyDescent="0.15">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7"/>
      <c r="CN165" s="227"/>
      <c r="CO165" s="227"/>
      <c r="CP165" s="227"/>
      <c r="CQ165" s="227"/>
      <c r="CR165" s="227"/>
      <c r="CS165" s="227"/>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c r="DQ165" s="227"/>
      <c r="DR165" s="227"/>
      <c r="DS165" s="227"/>
      <c r="DT165" s="227"/>
      <c r="DU165" s="227"/>
      <c r="DV165" s="227"/>
      <c r="DW165" s="227"/>
      <c r="DX165" s="227"/>
      <c r="DY165" s="227"/>
      <c r="DZ165" s="227"/>
      <c r="EA165" s="227"/>
      <c r="EB165" s="227"/>
      <c r="EC165" s="227"/>
      <c r="ED165" s="227"/>
      <c r="EE165" s="227"/>
      <c r="EF165" s="227"/>
      <c r="EG165" s="227"/>
      <c r="EH165" s="227"/>
      <c r="EI165" s="227"/>
      <c r="EJ165" s="227"/>
      <c r="EK165" s="227"/>
      <c r="EL165" s="227"/>
      <c r="EM165" s="227"/>
      <c r="EN165" s="227"/>
      <c r="EO165" s="227"/>
      <c r="EP165" s="227"/>
      <c r="EQ165" s="227"/>
      <c r="ER165" s="227"/>
      <c r="ES165" s="227"/>
      <c r="ET165" s="227"/>
      <c r="EU165" s="227"/>
      <c r="EV165" s="227"/>
      <c r="EW165" s="227"/>
      <c r="EX165" s="227"/>
      <c r="EY165" s="227"/>
      <c r="EZ165" s="227"/>
      <c r="FA165" s="227"/>
      <c r="FB165" s="227"/>
      <c r="FC165" s="227"/>
      <c r="FD165" s="227"/>
      <c r="FE165" s="227"/>
      <c r="FF165" s="227"/>
    </row>
    <row r="166" spans="3:162" ht="20.100000000000001" customHeight="1" x14ac:dyDescent="0.15">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7"/>
      <c r="CN166" s="227"/>
      <c r="CO166" s="227"/>
      <c r="CP166" s="227"/>
      <c r="CQ166" s="227"/>
      <c r="CR166" s="227"/>
      <c r="CS166" s="227"/>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c r="DQ166" s="227"/>
      <c r="DR166" s="227"/>
      <c r="DS166" s="227"/>
      <c r="DT166" s="227"/>
      <c r="DU166" s="227"/>
      <c r="DV166" s="227"/>
      <c r="DW166" s="227"/>
      <c r="DX166" s="227"/>
      <c r="DY166" s="227"/>
      <c r="DZ166" s="227"/>
      <c r="EA166" s="227"/>
      <c r="EB166" s="227"/>
      <c r="EC166" s="227"/>
      <c r="ED166" s="227"/>
      <c r="EE166" s="227"/>
      <c r="EF166" s="227"/>
      <c r="EG166" s="227"/>
      <c r="EH166" s="227"/>
      <c r="EI166" s="227"/>
      <c r="EJ166" s="227"/>
      <c r="EK166" s="227"/>
      <c r="EL166" s="227"/>
      <c r="EM166" s="227"/>
      <c r="EN166" s="227"/>
      <c r="EO166" s="227"/>
      <c r="EP166" s="227"/>
      <c r="EQ166" s="227"/>
      <c r="ER166" s="227"/>
      <c r="ES166" s="227"/>
      <c r="ET166" s="227"/>
      <c r="EU166" s="227"/>
      <c r="EV166" s="227"/>
      <c r="EW166" s="227"/>
      <c r="EX166" s="227"/>
      <c r="EY166" s="227"/>
      <c r="EZ166" s="227"/>
      <c r="FA166" s="227"/>
      <c r="FB166" s="227"/>
      <c r="FC166" s="227"/>
      <c r="FD166" s="227"/>
      <c r="FE166" s="227"/>
      <c r="FF166" s="227"/>
    </row>
    <row r="167" spans="3:162" ht="20.100000000000001" customHeight="1" x14ac:dyDescent="0.15">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row>
    <row r="168" spans="3:162" ht="20.100000000000001" customHeight="1" x14ac:dyDescent="0.15">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7"/>
      <c r="CN168" s="227"/>
      <c r="CO168" s="227"/>
      <c r="CP168" s="227"/>
      <c r="CQ168" s="227"/>
      <c r="CR168" s="227"/>
      <c r="CS168" s="227"/>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c r="DQ168" s="227"/>
      <c r="DR168" s="227"/>
      <c r="DS168" s="227"/>
      <c r="DT168" s="227"/>
      <c r="DU168" s="227"/>
      <c r="DV168" s="227"/>
      <c r="DW168" s="227"/>
      <c r="DX168" s="227"/>
      <c r="DY168" s="227"/>
      <c r="DZ168" s="227"/>
      <c r="EA168" s="227"/>
      <c r="EB168" s="227"/>
      <c r="EC168" s="227"/>
      <c r="ED168" s="227"/>
      <c r="EE168" s="227"/>
      <c r="EF168" s="227"/>
      <c r="EG168" s="227"/>
      <c r="EH168" s="227"/>
      <c r="EI168" s="227"/>
      <c r="EJ168" s="227"/>
      <c r="EK168" s="227"/>
      <c r="EL168" s="227"/>
      <c r="EM168" s="227"/>
      <c r="EN168" s="227"/>
      <c r="EO168" s="227"/>
      <c r="EP168" s="227"/>
      <c r="EQ168" s="227"/>
      <c r="ER168" s="227"/>
      <c r="ES168" s="227"/>
      <c r="ET168" s="227"/>
      <c r="EU168" s="227"/>
      <c r="EV168" s="227"/>
      <c r="EW168" s="227"/>
      <c r="EX168" s="227"/>
      <c r="EY168" s="227"/>
      <c r="EZ168" s="227"/>
      <c r="FA168" s="227"/>
      <c r="FB168" s="227"/>
      <c r="FC168" s="227"/>
      <c r="FD168" s="227"/>
      <c r="FE168" s="227"/>
      <c r="FF168" s="227"/>
    </row>
    <row r="169" spans="3:162" ht="20.100000000000001" customHeight="1" x14ac:dyDescent="0.15">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7"/>
      <c r="CN169" s="227"/>
      <c r="CO169" s="227"/>
      <c r="CP169" s="227"/>
      <c r="CQ169" s="227"/>
      <c r="CR169" s="227"/>
      <c r="CS169" s="227"/>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c r="DQ169" s="227"/>
      <c r="DR169" s="227"/>
      <c r="DS169" s="227"/>
      <c r="DT169" s="227"/>
      <c r="DU169" s="227"/>
      <c r="DV169" s="227"/>
      <c r="DW169" s="227"/>
      <c r="DX169" s="227"/>
      <c r="DY169" s="227"/>
      <c r="DZ169" s="227"/>
      <c r="EA169" s="227"/>
      <c r="EB169" s="227"/>
      <c r="EC169" s="227"/>
      <c r="ED169" s="227"/>
      <c r="EE169" s="227"/>
      <c r="EF169" s="227"/>
      <c r="EG169" s="227"/>
      <c r="EH169" s="227"/>
      <c r="EI169" s="227"/>
      <c r="EJ169" s="227"/>
      <c r="EK169" s="227"/>
      <c r="EL169" s="227"/>
      <c r="EM169" s="227"/>
      <c r="EN169" s="227"/>
      <c r="EO169" s="227"/>
      <c r="EP169" s="227"/>
      <c r="EQ169" s="227"/>
      <c r="ER169" s="227"/>
      <c r="ES169" s="227"/>
      <c r="ET169" s="227"/>
      <c r="EU169" s="227"/>
      <c r="EV169" s="227"/>
      <c r="EW169" s="227"/>
      <c r="EX169" s="227"/>
      <c r="EY169" s="227"/>
      <c r="EZ169" s="227"/>
      <c r="FA169" s="227"/>
      <c r="FB169" s="227"/>
      <c r="FC169" s="227"/>
      <c r="FD169" s="227"/>
      <c r="FE169" s="227"/>
      <c r="FF169" s="227"/>
    </row>
    <row r="170" spans="3:162" ht="20.100000000000001" customHeight="1" x14ac:dyDescent="0.15">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7"/>
      <c r="CN170" s="227"/>
      <c r="CO170" s="227"/>
      <c r="CP170" s="227"/>
      <c r="CQ170" s="227"/>
      <c r="CR170" s="227"/>
      <c r="CS170" s="227"/>
      <c r="CT170" s="227"/>
      <c r="CU170" s="227"/>
      <c r="CV170" s="227"/>
      <c r="CW170" s="227"/>
      <c r="CX170" s="227"/>
      <c r="CY170" s="227"/>
      <c r="CZ170" s="227"/>
      <c r="DA170" s="227"/>
      <c r="DB170" s="227"/>
      <c r="DC170" s="227"/>
      <c r="DD170" s="227"/>
      <c r="DE170" s="227"/>
      <c r="DF170" s="227"/>
      <c r="DG170" s="227"/>
      <c r="DH170" s="227"/>
      <c r="DI170" s="227"/>
      <c r="DJ170" s="227"/>
      <c r="DK170" s="227"/>
      <c r="DL170" s="227"/>
      <c r="DM170" s="227"/>
      <c r="DN170" s="227"/>
      <c r="DO170" s="227"/>
      <c r="DP170" s="227"/>
      <c r="DQ170" s="227"/>
      <c r="DR170" s="227"/>
      <c r="DS170" s="227"/>
      <c r="DT170" s="227"/>
      <c r="DU170" s="227"/>
      <c r="DV170" s="227"/>
      <c r="DW170" s="227"/>
      <c r="DX170" s="227"/>
      <c r="DY170" s="227"/>
      <c r="DZ170" s="227"/>
      <c r="EA170" s="227"/>
      <c r="EB170" s="227"/>
      <c r="EC170" s="227"/>
      <c r="ED170" s="227"/>
      <c r="EE170" s="227"/>
      <c r="EF170" s="227"/>
      <c r="EG170" s="227"/>
      <c r="EH170" s="227"/>
      <c r="EI170" s="227"/>
      <c r="EJ170" s="227"/>
      <c r="EK170" s="227"/>
      <c r="EL170" s="227"/>
      <c r="EM170" s="227"/>
      <c r="EN170" s="227"/>
      <c r="EO170" s="227"/>
      <c r="EP170" s="227"/>
      <c r="EQ170" s="227"/>
      <c r="ER170" s="227"/>
      <c r="ES170" s="227"/>
      <c r="ET170" s="227"/>
      <c r="EU170" s="227"/>
      <c r="EV170" s="227"/>
      <c r="EW170" s="227"/>
      <c r="EX170" s="227"/>
      <c r="EY170" s="227"/>
      <c r="EZ170" s="227"/>
      <c r="FA170" s="227"/>
      <c r="FB170" s="227"/>
      <c r="FC170" s="227"/>
      <c r="FD170" s="227"/>
      <c r="FE170" s="227"/>
      <c r="FF170" s="227"/>
    </row>
    <row r="171" spans="3:162" ht="20.100000000000001" customHeight="1" x14ac:dyDescent="0.15">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7"/>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c r="DQ171" s="227"/>
      <c r="DR171" s="227"/>
      <c r="DS171" s="227"/>
      <c r="DT171" s="227"/>
      <c r="DU171" s="227"/>
      <c r="DV171" s="227"/>
      <c r="DW171" s="227"/>
      <c r="DX171" s="227"/>
      <c r="DY171" s="227"/>
      <c r="DZ171" s="227"/>
      <c r="EA171" s="227"/>
      <c r="EB171" s="227"/>
      <c r="EC171" s="227"/>
      <c r="ED171" s="227"/>
      <c r="EE171" s="227"/>
      <c r="EF171" s="227"/>
      <c r="EG171" s="227"/>
      <c r="EH171" s="227"/>
      <c r="EI171" s="227"/>
      <c r="EJ171" s="227"/>
      <c r="EK171" s="227"/>
      <c r="EL171" s="227"/>
      <c r="EM171" s="227"/>
      <c r="EN171" s="227"/>
      <c r="EO171" s="227"/>
      <c r="EP171" s="227"/>
      <c r="EQ171" s="227"/>
      <c r="ER171" s="227"/>
      <c r="ES171" s="227"/>
      <c r="ET171" s="227"/>
      <c r="EU171" s="227"/>
      <c r="EV171" s="227"/>
      <c r="EW171" s="227"/>
      <c r="EX171" s="227"/>
      <c r="EY171" s="227"/>
      <c r="EZ171" s="227"/>
      <c r="FA171" s="227"/>
      <c r="FB171" s="227"/>
      <c r="FC171" s="227"/>
      <c r="FD171" s="227"/>
      <c r="FE171" s="227"/>
      <c r="FF171" s="227"/>
    </row>
    <row r="172" spans="3:162" ht="20.100000000000001" customHeight="1" x14ac:dyDescent="0.15">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7"/>
      <c r="CN172" s="227"/>
      <c r="CO172" s="227"/>
      <c r="CP172" s="227"/>
      <c r="CQ172" s="227"/>
      <c r="CR172" s="227"/>
      <c r="CS172" s="227"/>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c r="DQ172" s="227"/>
      <c r="DR172" s="227"/>
      <c r="DS172" s="227"/>
      <c r="DT172" s="227"/>
      <c r="DU172" s="227"/>
      <c r="DV172" s="227"/>
      <c r="DW172" s="227"/>
      <c r="DX172" s="227"/>
      <c r="DY172" s="227"/>
      <c r="DZ172" s="227"/>
      <c r="EA172" s="227"/>
      <c r="EB172" s="227"/>
      <c r="EC172" s="227"/>
      <c r="ED172" s="227"/>
      <c r="EE172" s="227"/>
      <c r="EF172" s="227"/>
      <c r="EG172" s="227"/>
      <c r="EH172" s="227"/>
      <c r="EI172" s="227"/>
      <c r="EJ172" s="227"/>
      <c r="EK172" s="227"/>
      <c r="EL172" s="227"/>
      <c r="EM172" s="227"/>
      <c r="EN172" s="227"/>
      <c r="EO172" s="227"/>
      <c r="EP172" s="227"/>
      <c r="EQ172" s="227"/>
      <c r="ER172" s="227"/>
      <c r="ES172" s="227"/>
      <c r="ET172" s="227"/>
      <c r="EU172" s="227"/>
      <c r="EV172" s="227"/>
      <c r="EW172" s="227"/>
      <c r="EX172" s="227"/>
      <c r="EY172" s="227"/>
      <c r="EZ172" s="227"/>
      <c r="FA172" s="227"/>
      <c r="FB172" s="227"/>
      <c r="FC172" s="227"/>
      <c r="FD172" s="227"/>
      <c r="FE172" s="227"/>
      <c r="FF172" s="227"/>
    </row>
    <row r="173" spans="3:162" ht="20.100000000000001" customHeight="1" x14ac:dyDescent="0.15">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c r="DQ173" s="227"/>
      <c r="DR173" s="227"/>
      <c r="DS173" s="227"/>
      <c r="DT173" s="227"/>
      <c r="DU173" s="227"/>
      <c r="DV173" s="227"/>
      <c r="DW173" s="227"/>
      <c r="DX173" s="227"/>
      <c r="DY173" s="227"/>
      <c r="DZ173" s="227"/>
      <c r="EA173" s="227"/>
      <c r="EB173" s="227"/>
      <c r="EC173" s="227"/>
      <c r="ED173" s="227"/>
      <c r="EE173" s="227"/>
      <c r="EF173" s="227"/>
      <c r="EG173" s="227"/>
      <c r="EH173" s="227"/>
      <c r="EI173" s="227"/>
      <c r="EJ173" s="227"/>
      <c r="EK173" s="227"/>
      <c r="EL173" s="227"/>
      <c r="EM173" s="227"/>
      <c r="EN173" s="227"/>
      <c r="EO173" s="227"/>
      <c r="EP173" s="227"/>
      <c r="EQ173" s="227"/>
      <c r="ER173" s="227"/>
      <c r="ES173" s="227"/>
      <c r="ET173" s="227"/>
      <c r="EU173" s="227"/>
      <c r="EV173" s="227"/>
      <c r="EW173" s="227"/>
      <c r="EX173" s="227"/>
      <c r="EY173" s="227"/>
      <c r="EZ173" s="227"/>
      <c r="FA173" s="227"/>
      <c r="FB173" s="227"/>
      <c r="FC173" s="227"/>
      <c r="FD173" s="227"/>
      <c r="FE173" s="227"/>
      <c r="FF173" s="227"/>
    </row>
    <row r="174" spans="3:162" ht="20.100000000000001" customHeight="1" x14ac:dyDescent="0.15">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7"/>
      <c r="CN174" s="227"/>
      <c r="CO174" s="227"/>
      <c r="CP174" s="227"/>
      <c r="CQ174" s="227"/>
      <c r="CR174" s="227"/>
      <c r="CS174" s="227"/>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c r="DQ174" s="227"/>
      <c r="DR174" s="227"/>
      <c r="DS174" s="227"/>
      <c r="DT174" s="227"/>
      <c r="DU174" s="227"/>
      <c r="DV174" s="227"/>
      <c r="DW174" s="227"/>
      <c r="DX174" s="227"/>
      <c r="DY174" s="227"/>
      <c r="DZ174" s="227"/>
      <c r="EA174" s="227"/>
      <c r="EB174" s="227"/>
      <c r="EC174" s="227"/>
      <c r="ED174" s="227"/>
      <c r="EE174" s="227"/>
      <c r="EF174" s="227"/>
      <c r="EG174" s="227"/>
      <c r="EH174" s="227"/>
      <c r="EI174" s="227"/>
      <c r="EJ174" s="227"/>
      <c r="EK174" s="227"/>
      <c r="EL174" s="227"/>
      <c r="EM174" s="227"/>
      <c r="EN174" s="227"/>
      <c r="EO174" s="227"/>
      <c r="EP174" s="227"/>
      <c r="EQ174" s="227"/>
      <c r="ER174" s="227"/>
      <c r="ES174" s="227"/>
      <c r="ET174" s="227"/>
      <c r="EU174" s="227"/>
      <c r="EV174" s="227"/>
      <c r="EW174" s="227"/>
      <c r="EX174" s="227"/>
      <c r="EY174" s="227"/>
      <c r="EZ174" s="227"/>
      <c r="FA174" s="227"/>
      <c r="FB174" s="227"/>
      <c r="FC174" s="227"/>
      <c r="FD174" s="227"/>
      <c r="FE174" s="227"/>
      <c r="FF174" s="227"/>
    </row>
    <row r="175" spans="3:162" ht="20.100000000000001" customHeight="1" x14ac:dyDescent="0.15">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7"/>
      <c r="CN175" s="227"/>
      <c r="CO175" s="227"/>
      <c r="CP175" s="227"/>
      <c r="CQ175" s="227"/>
      <c r="CR175" s="227"/>
      <c r="CS175" s="227"/>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c r="DQ175" s="227"/>
      <c r="DR175" s="227"/>
      <c r="DS175" s="227"/>
      <c r="DT175" s="227"/>
      <c r="DU175" s="227"/>
      <c r="DV175" s="227"/>
      <c r="DW175" s="227"/>
      <c r="DX175" s="227"/>
      <c r="DY175" s="227"/>
      <c r="DZ175" s="227"/>
      <c r="EA175" s="227"/>
      <c r="EB175" s="227"/>
      <c r="EC175" s="227"/>
      <c r="ED175" s="227"/>
      <c r="EE175" s="227"/>
      <c r="EF175" s="227"/>
      <c r="EG175" s="227"/>
      <c r="EH175" s="227"/>
      <c r="EI175" s="227"/>
      <c r="EJ175" s="227"/>
      <c r="EK175" s="227"/>
      <c r="EL175" s="227"/>
      <c r="EM175" s="227"/>
      <c r="EN175" s="227"/>
      <c r="EO175" s="227"/>
      <c r="EP175" s="227"/>
      <c r="EQ175" s="227"/>
      <c r="ER175" s="227"/>
      <c r="ES175" s="227"/>
      <c r="ET175" s="227"/>
      <c r="EU175" s="227"/>
      <c r="EV175" s="227"/>
      <c r="EW175" s="227"/>
      <c r="EX175" s="227"/>
      <c r="EY175" s="227"/>
      <c r="EZ175" s="227"/>
      <c r="FA175" s="227"/>
      <c r="FB175" s="227"/>
      <c r="FC175" s="227"/>
      <c r="FD175" s="227"/>
      <c r="FE175" s="227"/>
      <c r="FF175" s="227"/>
    </row>
    <row r="176" spans="3:162" ht="20.100000000000001" customHeight="1" x14ac:dyDescent="0.15">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7"/>
      <c r="CN176" s="227"/>
      <c r="CO176" s="227"/>
      <c r="CP176" s="227"/>
      <c r="CQ176" s="227"/>
      <c r="CR176" s="227"/>
      <c r="CS176" s="227"/>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c r="DQ176" s="227"/>
      <c r="DR176" s="227"/>
      <c r="DS176" s="227"/>
      <c r="DT176" s="227"/>
      <c r="DU176" s="227"/>
      <c r="DV176" s="227"/>
      <c r="DW176" s="227"/>
      <c r="DX176" s="227"/>
      <c r="DY176" s="227"/>
      <c r="DZ176" s="227"/>
      <c r="EA176" s="227"/>
      <c r="EB176" s="227"/>
      <c r="EC176" s="227"/>
      <c r="ED176" s="227"/>
      <c r="EE176" s="227"/>
      <c r="EF176" s="227"/>
      <c r="EG176" s="227"/>
      <c r="EH176" s="227"/>
      <c r="EI176" s="227"/>
      <c r="EJ176" s="227"/>
      <c r="EK176" s="227"/>
      <c r="EL176" s="227"/>
      <c r="EM176" s="227"/>
      <c r="EN176" s="227"/>
      <c r="EO176" s="227"/>
      <c r="EP176" s="227"/>
      <c r="EQ176" s="227"/>
      <c r="ER176" s="227"/>
      <c r="ES176" s="227"/>
      <c r="ET176" s="227"/>
      <c r="EU176" s="227"/>
      <c r="EV176" s="227"/>
      <c r="EW176" s="227"/>
      <c r="EX176" s="227"/>
      <c r="EY176" s="227"/>
      <c r="EZ176" s="227"/>
      <c r="FA176" s="227"/>
      <c r="FB176" s="227"/>
      <c r="FC176" s="227"/>
      <c r="FD176" s="227"/>
      <c r="FE176" s="227"/>
      <c r="FF176" s="227"/>
    </row>
    <row r="177" spans="3:226" ht="20.100000000000001" customHeight="1" x14ac:dyDescent="0.15">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7"/>
      <c r="CN177" s="227"/>
      <c r="CO177" s="227"/>
      <c r="CP177" s="227"/>
      <c r="CQ177" s="227"/>
      <c r="CR177" s="227"/>
      <c r="CS177" s="227"/>
      <c r="CT177" s="227"/>
      <c r="CU177" s="227"/>
      <c r="CV177" s="227"/>
      <c r="CW177" s="227"/>
      <c r="CX177" s="227"/>
      <c r="CY177" s="227"/>
      <c r="CZ177" s="227"/>
      <c r="DA177" s="227"/>
      <c r="DB177" s="227"/>
      <c r="DC177" s="227"/>
      <c r="DD177" s="227"/>
      <c r="DE177" s="227"/>
      <c r="DF177" s="227"/>
      <c r="DG177" s="227"/>
      <c r="DH177" s="227"/>
      <c r="DI177" s="227"/>
      <c r="DJ177" s="227"/>
      <c r="DK177" s="227"/>
      <c r="DL177" s="227"/>
      <c r="DM177" s="227"/>
      <c r="DN177" s="227"/>
      <c r="DO177" s="227"/>
      <c r="DP177" s="227"/>
      <c r="DQ177" s="227"/>
      <c r="DR177" s="227"/>
      <c r="DS177" s="227"/>
      <c r="DT177" s="227"/>
      <c r="DU177" s="227"/>
      <c r="DV177" s="227"/>
      <c r="DW177" s="227"/>
      <c r="DX177" s="227"/>
      <c r="DY177" s="227"/>
      <c r="DZ177" s="227"/>
      <c r="EA177" s="227"/>
      <c r="EB177" s="227"/>
      <c r="EC177" s="227"/>
      <c r="ED177" s="227"/>
      <c r="EE177" s="227"/>
      <c r="EF177" s="227"/>
      <c r="EG177" s="227"/>
      <c r="EH177" s="227"/>
      <c r="EI177" s="227"/>
      <c r="EJ177" s="227"/>
      <c r="EK177" s="227"/>
      <c r="EL177" s="227"/>
      <c r="EM177" s="227"/>
      <c r="EN177" s="227"/>
      <c r="EO177" s="227"/>
      <c r="EP177" s="227"/>
      <c r="EQ177" s="227"/>
      <c r="ER177" s="227"/>
      <c r="ES177" s="227"/>
      <c r="ET177" s="227"/>
      <c r="EU177" s="227"/>
      <c r="EV177" s="227"/>
      <c r="EW177" s="227"/>
      <c r="EX177" s="227"/>
      <c r="EY177" s="227"/>
      <c r="EZ177" s="227"/>
      <c r="FA177" s="227"/>
      <c r="FB177" s="227"/>
      <c r="FC177" s="227"/>
      <c r="FD177" s="227"/>
      <c r="FE177" s="227"/>
      <c r="FF177" s="227"/>
    </row>
    <row r="178" spans="3:226" ht="20.100000000000001" customHeight="1" x14ac:dyDescent="0.15">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7"/>
      <c r="CN178" s="227"/>
      <c r="CO178" s="227"/>
      <c r="CP178" s="227"/>
      <c r="CQ178" s="227"/>
      <c r="CR178" s="227"/>
      <c r="CS178" s="227"/>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c r="DQ178" s="227"/>
      <c r="DR178" s="227"/>
      <c r="DS178" s="227"/>
      <c r="DT178" s="227"/>
      <c r="DU178" s="227"/>
      <c r="DV178" s="227"/>
      <c r="DW178" s="227"/>
      <c r="DX178" s="227"/>
      <c r="DY178" s="227"/>
      <c r="DZ178" s="227"/>
      <c r="EA178" s="227"/>
      <c r="EB178" s="227"/>
      <c r="EC178" s="227"/>
      <c r="ED178" s="227"/>
      <c r="EE178" s="227"/>
      <c r="EF178" s="227"/>
      <c r="EG178" s="227"/>
      <c r="EH178" s="227"/>
      <c r="EI178" s="227"/>
      <c r="EJ178" s="227"/>
      <c r="EK178" s="227"/>
      <c r="EL178" s="227"/>
      <c r="EM178" s="227"/>
      <c r="EN178" s="227"/>
      <c r="EO178" s="227"/>
      <c r="EP178" s="227"/>
      <c r="EQ178" s="227"/>
      <c r="ER178" s="227"/>
      <c r="ES178" s="227"/>
      <c r="ET178" s="227"/>
      <c r="EU178" s="227"/>
      <c r="EV178" s="227"/>
      <c r="EW178" s="227"/>
      <c r="EX178" s="227"/>
      <c r="EY178" s="227"/>
      <c r="EZ178" s="227"/>
      <c r="FA178" s="227"/>
      <c r="FB178" s="227"/>
      <c r="FC178" s="227"/>
      <c r="FD178" s="227"/>
      <c r="FE178" s="227"/>
      <c r="FF178" s="227"/>
    </row>
    <row r="179" spans="3:226" ht="20.100000000000001" customHeight="1" x14ac:dyDescent="0.15">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7"/>
      <c r="CN179" s="227"/>
      <c r="CO179" s="227"/>
      <c r="CP179" s="227"/>
      <c r="CQ179" s="227"/>
      <c r="CR179" s="227"/>
      <c r="CS179" s="227"/>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c r="DQ179" s="227"/>
      <c r="DR179" s="227"/>
      <c r="DS179" s="227"/>
      <c r="DT179" s="227"/>
      <c r="DU179" s="227"/>
      <c r="DV179" s="227"/>
      <c r="DW179" s="227"/>
      <c r="DX179" s="227"/>
      <c r="DY179" s="227"/>
      <c r="DZ179" s="227"/>
      <c r="EA179" s="227"/>
      <c r="EB179" s="227"/>
      <c r="EC179" s="227"/>
      <c r="ED179" s="227"/>
      <c r="EE179" s="227"/>
      <c r="EF179" s="227"/>
      <c r="EG179" s="227"/>
      <c r="EH179" s="227"/>
      <c r="EI179" s="227"/>
      <c r="EJ179" s="227"/>
      <c r="EK179" s="227"/>
      <c r="EL179" s="227"/>
      <c r="EM179" s="227"/>
      <c r="EN179" s="227"/>
      <c r="EO179" s="227"/>
      <c r="EP179" s="227"/>
      <c r="EQ179" s="227"/>
      <c r="ER179" s="227"/>
      <c r="ES179" s="227"/>
      <c r="ET179" s="227"/>
      <c r="EU179" s="227"/>
      <c r="EV179" s="227"/>
      <c r="EW179" s="227"/>
      <c r="EX179" s="227"/>
      <c r="EY179" s="227"/>
      <c r="EZ179" s="227"/>
      <c r="FA179" s="227"/>
      <c r="FB179" s="227"/>
      <c r="FC179" s="227"/>
      <c r="FD179" s="227"/>
      <c r="FE179" s="227"/>
      <c r="FF179" s="227"/>
    </row>
    <row r="180" spans="3:226" ht="20.100000000000001" customHeight="1" x14ac:dyDescent="0.15">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7"/>
      <c r="CN180" s="227"/>
      <c r="CO180" s="227"/>
      <c r="CP180" s="227"/>
      <c r="CQ180" s="227"/>
      <c r="CR180" s="227"/>
      <c r="CS180" s="227"/>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c r="DQ180" s="227"/>
      <c r="DR180" s="227"/>
      <c r="DS180" s="227"/>
      <c r="DT180" s="227"/>
      <c r="DU180" s="227"/>
      <c r="DV180" s="227"/>
      <c r="DW180" s="227"/>
      <c r="DX180" s="227"/>
      <c r="DY180" s="227"/>
      <c r="DZ180" s="227"/>
      <c r="EA180" s="227"/>
      <c r="EB180" s="227"/>
      <c r="EC180" s="227"/>
      <c r="ED180" s="227"/>
      <c r="EE180" s="227"/>
      <c r="EF180" s="227"/>
      <c r="EG180" s="227"/>
      <c r="EH180" s="227"/>
      <c r="EI180" s="227"/>
      <c r="EJ180" s="227"/>
      <c r="EK180" s="227"/>
      <c r="EL180" s="227"/>
      <c r="EM180" s="227"/>
      <c r="EN180" s="227"/>
      <c r="EO180" s="227"/>
      <c r="EP180" s="227"/>
      <c r="EQ180" s="227"/>
      <c r="ER180" s="227"/>
      <c r="ES180" s="227"/>
      <c r="ET180" s="227"/>
      <c r="EU180" s="227"/>
      <c r="EV180" s="227"/>
      <c r="EW180" s="227"/>
      <c r="EX180" s="227"/>
      <c r="EY180" s="227"/>
      <c r="EZ180" s="227"/>
      <c r="FA180" s="227"/>
      <c r="FB180" s="227"/>
      <c r="FC180" s="227"/>
      <c r="FD180" s="227"/>
      <c r="FE180" s="227"/>
      <c r="FF180" s="227"/>
    </row>
    <row r="181" spans="3:226" ht="20.100000000000001" customHeight="1" x14ac:dyDescent="0.15">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7"/>
      <c r="CN181" s="227"/>
      <c r="CO181" s="227"/>
      <c r="CP181" s="227"/>
      <c r="CQ181" s="227"/>
      <c r="CR181" s="227"/>
      <c r="CS181" s="227"/>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c r="DQ181" s="227"/>
      <c r="DR181" s="227"/>
      <c r="DS181" s="227"/>
      <c r="DT181" s="227"/>
      <c r="DU181" s="227"/>
      <c r="DV181" s="227"/>
      <c r="DW181" s="227"/>
      <c r="DX181" s="227"/>
      <c r="DY181" s="227"/>
      <c r="DZ181" s="227"/>
      <c r="EA181" s="227"/>
      <c r="EB181" s="227"/>
      <c r="EC181" s="227"/>
      <c r="ED181" s="227"/>
      <c r="EE181" s="227"/>
      <c r="EF181" s="227"/>
      <c r="EG181" s="227"/>
      <c r="EH181" s="227"/>
      <c r="EI181" s="227"/>
      <c r="EJ181" s="227"/>
      <c r="EK181" s="227"/>
      <c r="EL181" s="227"/>
      <c r="EM181" s="227"/>
      <c r="EN181" s="227"/>
      <c r="EO181" s="227"/>
      <c r="EP181" s="227"/>
      <c r="EQ181" s="227"/>
      <c r="ER181" s="227"/>
      <c r="ES181" s="227"/>
      <c r="ET181" s="227"/>
      <c r="EU181" s="227"/>
      <c r="EV181" s="227"/>
      <c r="EW181" s="227"/>
      <c r="EX181" s="227"/>
      <c r="EY181" s="227"/>
      <c r="EZ181" s="227"/>
      <c r="FA181" s="227"/>
      <c r="FB181" s="227"/>
      <c r="FC181" s="227"/>
      <c r="FD181" s="227"/>
      <c r="FE181" s="227"/>
      <c r="FF181" s="227"/>
    </row>
    <row r="182" spans="3:226" ht="20.100000000000001" customHeight="1" x14ac:dyDescent="0.15">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7"/>
      <c r="CN182" s="227"/>
      <c r="CO182" s="227"/>
      <c r="CP182" s="227"/>
      <c r="CQ182" s="227"/>
      <c r="CR182" s="227"/>
      <c r="CS182" s="227"/>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c r="DQ182" s="227"/>
      <c r="DR182" s="227"/>
      <c r="DS182" s="227"/>
      <c r="DT182" s="227"/>
      <c r="DU182" s="227"/>
      <c r="DV182" s="227"/>
      <c r="DW182" s="227"/>
      <c r="DX182" s="227"/>
      <c r="DY182" s="227"/>
      <c r="DZ182" s="227"/>
      <c r="EA182" s="227"/>
      <c r="EB182" s="227"/>
      <c r="EC182" s="227"/>
      <c r="ED182" s="227"/>
      <c r="EE182" s="227"/>
      <c r="EF182" s="227"/>
      <c r="EG182" s="227"/>
      <c r="EH182" s="227"/>
      <c r="EI182" s="227"/>
      <c r="EJ182" s="227"/>
      <c r="EK182" s="227"/>
      <c r="EL182" s="227"/>
      <c r="EM182" s="227"/>
      <c r="EN182" s="227"/>
      <c r="EO182" s="227"/>
      <c r="EP182" s="227"/>
      <c r="EQ182" s="227"/>
      <c r="ER182" s="227"/>
      <c r="ES182" s="227"/>
      <c r="ET182" s="227"/>
      <c r="EU182" s="227"/>
      <c r="EV182" s="227"/>
      <c r="EW182" s="227"/>
      <c r="EX182" s="227"/>
      <c r="EY182" s="227"/>
      <c r="EZ182" s="227"/>
      <c r="FA182" s="227"/>
      <c r="FB182" s="227"/>
      <c r="FC182" s="227"/>
      <c r="FD182" s="227"/>
      <c r="FE182" s="227"/>
      <c r="FF182" s="227"/>
    </row>
    <row r="183" spans="3:226" ht="20.100000000000001" customHeight="1" x14ac:dyDescent="0.15">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7"/>
      <c r="CN183" s="227"/>
      <c r="CO183" s="227"/>
      <c r="CP183" s="227"/>
      <c r="CQ183" s="227"/>
      <c r="CR183" s="227"/>
      <c r="CS183" s="227"/>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c r="DQ183" s="227"/>
      <c r="DR183" s="227"/>
      <c r="DS183" s="227"/>
      <c r="DT183" s="227"/>
      <c r="DU183" s="227"/>
      <c r="DV183" s="227"/>
      <c r="DW183" s="227"/>
      <c r="DX183" s="227"/>
      <c r="DY183" s="227"/>
      <c r="DZ183" s="227"/>
      <c r="EA183" s="227"/>
      <c r="EB183" s="227"/>
      <c r="EC183" s="227"/>
      <c r="ED183" s="227"/>
      <c r="EE183" s="227"/>
      <c r="EF183" s="227"/>
      <c r="EG183" s="227"/>
      <c r="EH183" s="227"/>
      <c r="EI183" s="227"/>
      <c r="EJ183" s="227"/>
      <c r="EK183" s="227"/>
      <c r="EL183" s="227"/>
      <c r="EM183" s="227"/>
      <c r="EN183" s="227"/>
      <c r="EO183" s="227"/>
      <c r="EP183" s="227"/>
      <c r="EQ183" s="227"/>
      <c r="ER183" s="227"/>
      <c r="ES183" s="227"/>
      <c r="ET183" s="227"/>
      <c r="EU183" s="227"/>
      <c r="EV183" s="227"/>
      <c r="EW183" s="227"/>
      <c r="EX183" s="227"/>
      <c r="EY183" s="227"/>
      <c r="EZ183" s="227"/>
      <c r="FA183" s="227"/>
      <c r="FB183" s="227"/>
      <c r="FC183" s="227"/>
      <c r="FD183" s="227"/>
      <c r="FE183" s="227"/>
      <c r="FF183" s="227"/>
    </row>
    <row r="184" spans="3:226" ht="20.100000000000001" customHeight="1" x14ac:dyDescent="0.15">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7"/>
      <c r="CN184" s="227"/>
      <c r="CO184" s="227"/>
      <c r="CP184" s="227"/>
      <c r="CQ184" s="227"/>
      <c r="CR184" s="227"/>
      <c r="CS184" s="227"/>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c r="DQ184" s="227"/>
      <c r="DR184" s="227"/>
      <c r="DS184" s="227"/>
      <c r="DT184" s="227"/>
      <c r="DU184" s="227"/>
      <c r="DV184" s="227"/>
      <c r="DW184" s="227"/>
      <c r="DX184" s="227"/>
      <c r="DY184" s="227"/>
      <c r="DZ184" s="227"/>
      <c r="EA184" s="227"/>
      <c r="EB184" s="227"/>
      <c r="EC184" s="227"/>
      <c r="ED184" s="227"/>
      <c r="EE184" s="227"/>
      <c r="EF184" s="227"/>
      <c r="EG184" s="227"/>
      <c r="EH184" s="227"/>
      <c r="EI184" s="227"/>
      <c r="EJ184" s="227"/>
      <c r="EK184" s="227"/>
      <c r="EL184" s="227"/>
      <c r="EM184" s="227"/>
      <c r="EN184" s="227"/>
      <c r="EO184" s="227"/>
      <c r="EP184" s="227"/>
      <c r="EQ184" s="227"/>
      <c r="ER184" s="227"/>
      <c r="ES184" s="227"/>
      <c r="ET184" s="227"/>
      <c r="EU184" s="227"/>
      <c r="EV184" s="227"/>
      <c r="EW184" s="227"/>
      <c r="EX184" s="227"/>
      <c r="EY184" s="227"/>
      <c r="EZ184" s="227"/>
      <c r="FA184" s="227"/>
      <c r="FB184" s="227"/>
      <c r="FC184" s="227"/>
      <c r="FD184" s="227"/>
      <c r="FE184" s="227"/>
      <c r="FF184" s="227"/>
    </row>
    <row r="185" spans="3:226" ht="20.100000000000001" customHeight="1" x14ac:dyDescent="0.15">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7"/>
      <c r="CN185" s="227"/>
      <c r="CO185" s="227"/>
      <c r="CP185" s="227"/>
      <c r="CQ185" s="227"/>
      <c r="CR185" s="227"/>
      <c r="CS185" s="227"/>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c r="DQ185" s="227"/>
      <c r="DR185" s="227"/>
      <c r="DS185" s="227"/>
      <c r="DT185" s="227"/>
      <c r="DU185" s="227"/>
      <c r="DV185" s="227"/>
      <c r="DW185" s="227"/>
      <c r="DX185" s="227"/>
      <c r="DY185" s="227"/>
      <c r="DZ185" s="227"/>
      <c r="EA185" s="227"/>
      <c r="EB185" s="227"/>
      <c r="EC185" s="227"/>
      <c r="ED185" s="227"/>
      <c r="EE185" s="227"/>
      <c r="EF185" s="227"/>
      <c r="EG185" s="227"/>
      <c r="EH185" s="227"/>
      <c r="EI185" s="227"/>
      <c r="EJ185" s="227"/>
      <c r="EK185" s="227"/>
      <c r="EL185" s="227"/>
      <c r="EM185" s="227"/>
      <c r="EN185" s="227"/>
      <c r="EO185" s="227"/>
      <c r="EP185" s="227"/>
      <c r="EQ185" s="227"/>
      <c r="ER185" s="227"/>
      <c r="ES185" s="227"/>
      <c r="ET185" s="227"/>
      <c r="EU185" s="227"/>
      <c r="EV185" s="227"/>
      <c r="EW185" s="227"/>
      <c r="EX185" s="227"/>
      <c r="EY185" s="227"/>
      <c r="EZ185" s="227"/>
      <c r="FA185" s="227"/>
      <c r="FB185" s="227"/>
      <c r="FC185" s="227"/>
      <c r="FD185" s="227"/>
      <c r="FE185" s="227"/>
      <c r="FF185" s="227"/>
    </row>
    <row r="186" spans="3:226" ht="20.100000000000001" customHeight="1" x14ac:dyDescent="0.15">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7"/>
      <c r="CN186" s="227"/>
      <c r="CO186" s="227"/>
      <c r="CP186" s="227"/>
      <c r="CQ186" s="227"/>
      <c r="CR186" s="227"/>
      <c r="CS186" s="227"/>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c r="DQ186" s="227"/>
      <c r="DR186" s="227"/>
      <c r="DS186" s="227"/>
      <c r="DT186" s="227"/>
      <c r="DU186" s="227"/>
      <c r="DV186" s="227"/>
      <c r="DW186" s="227"/>
      <c r="DX186" s="227"/>
      <c r="DY186" s="227"/>
      <c r="DZ186" s="227"/>
      <c r="EA186" s="227"/>
      <c r="EB186" s="227"/>
      <c r="EC186" s="227"/>
      <c r="ED186" s="227"/>
      <c r="EE186" s="227"/>
      <c r="EF186" s="227"/>
      <c r="EG186" s="227"/>
      <c r="EH186" s="227"/>
      <c r="EI186" s="227"/>
      <c r="EJ186" s="227"/>
      <c r="EK186" s="227"/>
      <c r="EL186" s="227"/>
      <c r="EM186" s="227"/>
      <c r="EN186" s="227"/>
      <c r="EO186" s="227"/>
      <c r="EP186" s="227"/>
      <c r="EQ186" s="227"/>
      <c r="ER186" s="227"/>
      <c r="ES186" s="227"/>
      <c r="ET186" s="227"/>
      <c r="EU186" s="227"/>
      <c r="EV186" s="227"/>
      <c r="EW186" s="227"/>
      <c r="EX186" s="227"/>
      <c r="EY186" s="227"/>
      <c r="EZ186" s="227"/>
      <c r="FA186" s="227"/>
      <c r="FB186" s="227"/>
      <c r="FC186" s="227"/>
      <c r="FD186" s="227"/>
      <c r="FE186" s="227"/>
      <c r="FF186" s="227"/>
    </row>
    <row r="187" spans="3:226" ht="20.100000000000001" customHeight="1" x14ac:dyDescent="0.15">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7"/>
      <c r="CN187" s="227"/>
      <c r="CO187" s="227"/>
      <c r="CP187" s="227"/>
      <c r="CQ187" s="227"/>
      <c r="CR187" s="227"/>
      <c r="CS187" s="227"/>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c r="DQ187" s="227"/>
      <c r="DR187" s="227"/>
      <c r="DS187" s="227"/>
      <c r="DT187" s="227"/>
      <c r="DU187" s="227"/>
      <c r="DV187" s="227"/>
      <c r="DW187" s="227"/>
      <c r="DX187" s="227"/>
      <c r="DY187" s="227"/>
      <c r="DZ187" s="227"/>
      <c r="EA187" s="227"/>
      <c r="EB187" s="227"/>
      <c r="EC187" s="227"/>
      <c r="ED187" s="227"/>
      <c r="EE187" s="227"/>
      <c r="EF187" s="227"/>
      <c r="EG187" s="227"/>
      <c r="EH187" s="227"/>
      <c r="EI187" s="227"/>
      <c r="EJ187" s="227"/>
      <c r="EK187" s="227"/>
      <c r="EL187" s="227"/>
      <c r="EM187" s="227"/>
      <c r="EN187" s="227"/>
      <c r="EO187" s="227"/>
      <c r="EP187" s="227"/>
      <c r="EQ187" s="227"/>
      <c r="ER187" s="227"/>
      <c r="ES187" s="227"/>
      <c r="ET187" s="227"/>
      <c r="EU187" s="227"/>
      <c r="EV187" s="227"/>
      <c r="EW187" s="227"/>
      <c r="EX187" s="227"/>
      <c r="EY187" s="227"/>
      <c r="EZ187" s="227"/>
      <c r="FA187" s="227"/>
      <c r="FB187" s="227"/>
      <c r="FC187" s="227"/>
      <c r="FD187" s="227"/>
      <c r="FE187" s="227"/>
      <c r="FF187" s="227"/>
    </row>
    <row r="188" spans="3:226" ht="20.100000000000001" customHeight="1" x14ac:dyDescent="0.15">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7"/>
      <c r="CN188" s="227"/>
      <c r="CO188" s="227"/>
      <c r="CP188" s="227"/>
      <c r="CQ188" s="227"/>
      <c r="CR188" s="227"/>
      <c r="CS188" s="227"/>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c r="DQ188" s="227"/>
      <c r="DR188" s="227"/>
      <c r="DS188" s="227"/>
      <c r="DT188" s="227"/>
      <c r="DU188" s="227"/>
      <c r="DV188" s="227"/>
      <c r="DW188" s="227"/>
      <c r="DX188" s="227"/>
      <c r="DY188" s="227"/>
      <c r="DZ188" s="227"/>
      <c r="EA188" s="227"/>
      <c r="EB188" s="227"/>
      <c r="EC188" s="227"/>
      <c r="ED188" s="227"/>
      <c r="EE188" s="227"/>
      <c r="EF188" s="227"/>
      <c r="EG188" s="227"/>
      <c r="EH188" s="227"/>
      <c r="EI188" s="227"/>
      <c r="EJ188" s="227"/>
      <c r="EK188" s="227"/>
      <c r="EL188" s="227"/>
      <c r="EM188" s="227"/>
      <c r="EN188" s="227"/>
      <c r="EO188" s="227"/>
      <c r="EP188" s="227"/>
      <c r="EQ188" s="227"/>
      <c r="ER188" s="227"/>
      <c r="ES188" s="227"/>
      <c r="ET188" s="227"/>
      <c r="EU188" s="227"/>
      <c r="EV188" s="227"/>
      <c r="EW188" s="227"/>
      <c r="EX188" s="227"/>
      <c r="EY188" s="227"/>
      <c r="EZ188" s="227"/>
      <c r="FA188" s="227"/>
      <c r="FB188" s="227"/>
      <c r="FC188" s="227"/>
      <c r="FD188" s="227"/>
      <c r="FE188" s="227"/>
      <c r="FF188" s="227"/>
    </row>
    <row r="189" spans="3:226" ht="20.100000000000001" customHeight="1" x14ac:dyDescent="0.15">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7"/>
      <c r="CN189" s="227"/>
      <c r="CO189" s="227"/>
      <c r="CP189" s="227"/>
      <c r="CQ189" s="227"/>
      <c r="CR189" s="227"/>
      <c r="CS189" s="227"/>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c r="DQ189" s="227"/>
      <c r="DR189" s="227"/>
      <c r="DS189" s="227"/>
      <c r="DT189" s="227"/>
      <c r="DU189" s="227"/>
      <c r="DV189" s="227"/>
      <c r="DW189" s="227"/>
      <c r="DX189" s="227"/>
      <c r="DY189" s="227"/>
      <c r="DZ189" s="227"/>
      <c r="EA189" s="227"/>
      <c r="EB189" s="227"/>
      <c r="EC189" s="227"/>
      <c r="ED189" s="227"/>
      <c r="EE189" s="227"/>
      <c r="EF189" s="227"/>
      <c r="EG189" s="227"/>
      <c r="EH189" s="227"/>
      <c r="EI189" s="227"/>
      <c r="EJ189" s="227"/>
      <c r="EK189" s="227"/>
      <c r="EL189" s="227"/>
      <c r="EM189" s="227"/>
      <c r="EN189" s="227"/>
      <c r="EO189" s="227"/>
      <c r="EP189" s="227"/>
      <c r="EQ189" s="227"/>
      <c r="ER189" s="227"/>
      <c r="ES189" s="227"/>
      <c r="ET189" s="227"/>
      <c r="EU189" s="227"/>
      <c r="EV189" s="227"/>
      <c r="EW189" s="227"/>
      <c r="EX189" s="227"/>
      <c r="EY189" s="227"/>
      <c r="EZ189" s="227"/>
      <c r="FA189" s="227"/>
      <c r="FB189" s="227"/>
      <c r="FC189" s="227"/>
      <c r="FD189" s="227"/>
      <c r="FE189" s="227"/>
      <c r="FF189" s="227"/>
    </row>
    <row r="190" spans="3:226" ht="20.100000000000001" customHeight="1" x14ac:dyDescent="0.15">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7"/>
      <c r="CN190" s="227"/>
      <c r="CO190" s="227"/>
      <c r="CP190" s="227"/>
      <c r="CQ190" s="227"/>
      <c r="CR190" s="227"/>
      <c r="CS190" s="227"/>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c r="DQ190" s="227"/>
      <c r="DR190" s="227"/>
      <c r="DS190" s="227"/>
      <c r="DT190" s="227"/>
      <c r="DU190" s="227"/>
      <c r="DV190" s="227"/>
      <c r="DW190" s="227"/>
      <c r="DX190" s="227"/>
      <c r="DY190" s="227"/>
      <c r="DZ190" s="227"/>
      <c r="EA190" s="227"/>
      <c r="EB190" s="227"/>
      <c r="EC190" s="227"/>
      <c r="ED190" s="227"/>
      <c r="EE190" s="227"/>
      <c r="EF190" s="227"/>
      <c r="EG190" s="227"/>
      <c r="EH190" s="227"/>
      <c r="EI190" s="227"/>
      <c r="EJ190" s="227"/>
      <c r="EK190" s="227"/>
      <c r="EL190" s="227"/>
      <c r="EM190" s="227"/>
      <c r="EN190" s="227"/>
      <c r="EO190" s="227"/>
      <c r="EP190" s="227"/>
      <c r="EQ190" s="227"/>
      <c r="ER190" s="227"/>
      <c r="ES190" s="227"/>
      <c r="ET190" s="227"/>
      <c r="EU190" s="227"/>
      <c r="EV190" s="227"/>
      <c r="EW190" s="227"/>
      <c r="EX190" s="227"/>
      <c r="EY190" s="227"/>
      <c r="EZ190" s="227"/>
      <c r="FA190" s="227"/>
      <c r="FB190" s="227"/>
      <c r="FC190" s="227"/>
      <c r="FD190" s="227"/>
      <c r="FE190" s="227"/>
      <c r="FF190" s="227"/>
    </row>
    <row r="191" spans="3:226" ht="20.100000000000001" customHeight="1" x14ac:dyDescent="0.15">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7"/>
      <c r="CN191" s="227"/>
      <c r="CO191" s="227"/>
      <c r="CP191" s="227"/>
      <c r="CQ191" s="227"/>
      <c r="CR191" s="227"/>
      <c r="CS191" s="227"/>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c r="DQ191" s="227"/>
      <c r="DR191" s="227"/>
      <c r="DS191" s="227"/>
      <c r="DT191" s="227"/>
      <c r="DU191" s="227"/>
      <c r="DV191" s="227"/>
      <c r="DW191" s="227"/>
      <c r="DX191" s="227"/>
      <c r="DY191" s="227"/>
      <c r="DZ191" s="227"/>
      <c r="EA191" s="227"/>
      <c r="EB191" s="227"/>
      <c r="EC191" s="227"/>
      <c r="ED191" s="227"/>
      <c r="EE191" s="227"/>
      <c r="EF191" s="227"/>
      <c r="EG191" s="227"/>
      <c r="EH191" s="227"/>
      <c r="EI191" s="227"/>
      <c r="EJ191" s="227"/>
      <c r="EK191" s="227"/>
      <c r="EL191" s="227"/>
      <c r="EM191" s="227"/>
      <c r="EN191" s="227"/>
      <c r="EO191" s="227"/>
      <c r="EP191" s="227"/>
      <c r="EQ191" s="227"/>
      <c r="ER191" s="227"/>
      <c r="ES191" s="227"/>
      <c r="ET191" s="227"/>
      <c r="EU191" s="227"/>
      <c r="EV191" s="227"/>
      <c r="EW191" s="227"/>
      <c r="EX191" s="227"/>
      <c r="EY191" s="227"/>
      <c r="EZ191" s="227"/>
      <c r="FA191" s="227"/>
      <c r="FB191" s="227"/>
      <c r="FC191" s="227"/>
      <c r="FD191" s="227"/>
      <c r="FE191" s="227"/>
      <c r="FF191" s="227"/>
    </row>
    <row r="192" spans="3:226" ht="20.100000000000001" customHeight="1" x14ac:dyDescent="0.15">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7"/>
      <c r="CN192" s="227"/>
      <c r="CO192" s="227"/>
      <c r="CP192" s="227"/>
      <c r="CQ192" s="227"/>
      <c r="CR192" s="227"/>
      <c r="CS192" s="227"/>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c r="DQ192" s="227"/>
      <c r="DR192" s="227"/>
      <c r="DS192" s="227"/>
      <c r="DT192" s="227"/>
      <c r="DU192" s="227"/>
      <c r="DV192" s="227"/>
      <c r="DW192" s="227"/>
      <c r="DX192" s="227"/>
      <c r="DY192" s="227"/>
      <c r="DZ192" s="227"/>
      <c r="EA192" s="227"/>
      <c r="EB192" s="227"/>
      <c r="EC192" s="227"/>
      <c r="ED192" s="227"/>
      <c r="EE192" s="227"/>
      <c r="EF192" s="227"/>
      <c r="EG192" s="227"/>
      <c r="EH192" s="227"/>
      <c r="EI192" s="227"/>
      <c r="EJ192" s="227"/>
      <c r="EK192" s="227"/>
      <c r="EL192" s="227"/>
      <c r="EM192" s="227"/>
      <c r="EN192" s="227"/>
      <c r="EO192" s="227"/>
      <c r="EP192" s="227"/>
      <c r="EQ192" s="227"/>
      <c r="ER192" s="227"/>
      <c r="ES192" s="227"/>
      <c r="ET192" s="227"/>
      <c r="EU192" s="227"/>
      <c r="EV192" s="227"/>
      <c r="EW192" s="227"/>
      <c r="EX192" s="227"/>
      <c r="EY192" s="227"/>
      <c r="EZ192" s="227"/>
      <c r="FA192" s="227"/>
      <c r="FB192" s="227"/>
      <c r="FC192" s="227"/>
      <c r="FD192" s="227"/>
      <c r="FE192" s="227"/>
      <c r="FF192" s="227"/>
      <c r="FG192" s="227"/>
      <c r="FH192" s="227"/>
      <c r="FI192" s="227"/>
      <c r="FJ192" s="227"/>
      <c r="FK192" s="227"/>
      <c r="FL192" s="227"/>
      <c r="FM192" s="227"/>
      <c r="FN192" s="227"/>
      <c r="FO192" s="227"/>
      <c r="FP192" s="227"/>
      <c r="FQ192" s="227"/>
      <c r="FR192" s="227"/>
      <c r="FS192" s="227"/>
      <c r="FT192" s="227"/>
      <c r="FU192" s="227"/>
      <c r="FV192" s="227"/>
      <c r="FW192" s="227"/>
      <c r="FX192" s="227"/>
      <c r="FY192" s="227"/>
      <c r="FZ192" s="227"/>
      <c r="GA192" s="227"/>
      <c r="GB192" s="227"/>
      <c r="GC192" s="227"/>
      <c r="GD192" s="227"/>
      <c r="GE192" s="227"/>
      <c r="GF192" s="227"/>
      <c r="GG192" s="227"/>
      <c r="GH192" s="227"/>
      <c r="GI192" s="227"/>
      <c r="GJ192" s="227"/>
      <c r="GK192" s="227"/>
      <c r="GL192" s="227"/>
      <c r="GM192" s="227"/>
      <c r="GN192" s="227"/>
      <c r="GO192" s="227"/>
      <c r="GP192" s="227"/>
      <c r="GQ192" s="227"/>
      <c r="GR192" s="227"/>
      <c r="GS192" s="227"/>
      <c r="GT192" s="227"/>
      <c r="GU192" s="227"/>
      <c r="GV192" s="227"/>
      <c r="GW192" s="227"/>
      <c r="GX192" s="227"/>
      <c r="GY192" s="227"/>
      <c r="GZ192" s="227"/>
      <c r="HA192" s="227"/>
      <c r="HB192" s="227"/>
      <c r="HC192" s="227"/>
      <c r="HD192" s="227"/>
      <c r="HE192" s="227"/>
      <c r="HF192" s="227"/>
      <c r="HG192" s="227"/>
      <c r="HH192" s="227"/>
      <c r="HI192" s="227"/>
      <c r="HJ192" s="227"/>
      <c r="HK192" s="227"/>
      <c r="HL192" s="227"/>
      <c r="HM192" s="227"/>
      <c r="HN192" s="227"/>
      <c r="HO192" s="227"/>
      <c r="HP192" s="227"/>
      <c r="HQ192" s="227"/>
      <c r="HR192" s="227"/>
    </row>
    <row r="193" spans="3:226" ht="20.100000000000001" customHeight="1" x14ac:dyDescent="0.15">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c r="EH193" s="227"/>
      <c r="EI193" s="227"/>
      <c r="EJ193" s="227"/>
      <c r="EK193" s="227"/>
      <c r="EL193" s="227"/>
      <c r="EM193" s="227"/>
      <c r="EN193" s="227"/>
      <c r="EO193" s="227"/>
      <c r="EP193" s="227"/>
      <c r="EQ193" s="227"/>
      <c r="ER193" s="227"/>
      <c r="ES193" s="227"/>
      <c r="ET193" s="227"/>
      <c r="EU193" s="227"/>
      <c r="EV193" s="227"/>
      <c r="EW193" s="227"/>
      <c r="EX193" s="227"/>
      <c r="EY193" s="227"/>
      <c r="EZ193" s="227"/>
      <c r="FA193" s="227"/>
      <c r="FB193" s="227"/>
      <c r="FC193" s="227"/>
      <c r="FD193" s="227"/>
      <c r="FE193" s="227"/>
      <c r="FF193" s="227"/>
      <c r="FG193" s="227"/>
      <c r="FH193" s="227"/>
      <c r="FI193" s="227"/>
      <c r="FJ193" s="227"/>
      <c r="FK193" s="227"/>
      <c r="FL193" s="227"/>
      <c r="FM193" s="227"/>
      <c r="FN193" s="227"/>
      <c r="FO193" s="227"/>
      <c r="FP193" s="227"/>
      <c r="FQ193" s="227"/>
      <c r="FR193" s="227"/>
      <c r="FS193" s="227"/>
      <c r="FT193" s="227"/>
      <c r="FU193" s="227"/>
      <c r="FV193" s="227"/>
      <c r="FW193" s="227"/>
      <c r="FX193" s="227"/>
      <c r="FY193" s="227"/>
      <c r="FZ193" s="227"/>
      <c r="GA193" s="227"/>
      <c r="GB193" s="227"/>
      <c r="GC193" s="227"/>
      <c r="GD193" s="227"/>
      <c r="GE193" s="227"/>
      <c r="GF193" s="227"/>
      <c r="GG193" s="227"/>
      <c r="GH193" s="227"/>
      <c r="GI193" s="227"/>
      <c r="GJ193" s="227"/>
      <c r="GK193" s="227"/>
      <c r="GL193" s="227"/>
      <c r="GM193" s="227"/>
      <c r="GN193" s="227"/>
      <c r="GO193" s="227"/>
      <c r="GP193" s="227"/>
      <c r="GQ193" s="227"/>
      <c r="GR193" s="227"/>
      <c r="GS193" s="227"/>
      <c r="GT193" s="227"/>
      <c r="GU193" s="227"/>
      <c r="GV193" s="227"/>
      <c r="GW193" s="227"/>
      <c r="GX193" s="227"/>
      <c r="GY193" s="227"/>
      <c r="GZ193" s="227"/>
      <c r="HA193" s="227"/>
      <c r="HB193" s="227"/>
      <c r="HC193" s="227"/>
      <c r="HD193" s="227"/>
      <c r="HE193" s="227"/>
      <c r="HF193" s="227"/>
      <c r="HG193" s="227"/>
      <c r="HH193" s="227"/>
      <c r="HI193" s="227"/>
      <c r="HJ193" s="227"/>
      <c r="HK193" s="227"/>
      <c r="HL193" s="227"/>
      <c r="HM193" s="227"/>
      <c r="HN193" s="227"/>
      <c r="HO193" s="227"/>
      <c r="HP193" s="227"/>
      <c r="HQ193" s="227"/>
      <c r="HR193" s="227"/>
    </row>
    <row r="194" spans="3:226" ht="20.100000000000001" customHeight="1" x14ac:dyDescent="0.15">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7"/>
      <c r="CN194" s="227"/>
      <c r="CO194" s="227"/>
      <c r="CP194" s="227"/>
      <c r="CQ194" s="227"/>
      <c r="CR194" s="227"/>
      <c r="CS194" s="227"/>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c r="DQ194" s="227"/>
      <c r="DR194" s="227"/>
      <c r="DS194" s="227"/>
      <c r="DT194" s="227"/>
      <c r="DU194" s="227"/>
      <c r="DV194" s="227"/>
      <c r="DW194" s="227"/>
      <c r="DX194" s="227"/>
      <c r="DY194" s="227"/>
      <c r="DZ194" s="227"/>
      <c r="EA194" s="227"/>
      <c r="EB194" s="227"/>
      <c r="EC194" s="227"/>
      <c r="ED194" s="227"/>
      <c r="EE194" s="227"/>
      <c r="EF194" s="227"/>
      <c r="EG194" s="227"/>
      <c r="EH194" s="227"/>
      <c r="EI194" s="227"/>
      <c r="EJ194" s="227"/>
      <c r="EK194" s="227"/>
      <c r="EL194" s="227"/>
      <c r="EM194" s="227"/>
      <c r="EN194" s="227"/>
      <c r="EO194" s="227"/>
      <c r="EP194" s="227"/>
      <c r="EQ194" s="227"/>
      <c r="ER194" s="227"/>
      <c r="ES194" s="227"/>
      <c r="ET194" s="227"/>
      <c r="EU194" s="227"/>
      <c r="EV194" s="227"/>
      <c r="EW194" s="227"/>
      <c r="EX194" s="227"/>
      <c r="EY194" s="227"/>
      <c r="EZ194" s="227"/>
      <c r="FA194" s="227"/>
      <c r="FB194" s="227"/>
      <c r="FC194" s="227"/>
      <c r="FD194" s="227"/>
      <c r="FE194" s="227"/>
      <c r="FF194" s="227"/>
      <c r="FG194" s="227"/>
      <c r="FH194" s="227"/>
      <c r="FI194" s="227"/>
      <c r="FJ194" s="227"/>
      <c r="FK194" s="227"/>
      <c r="FL194" s="227"/>
      <c r="FM194" s="227"/>
      <c r="FN194" s="227"/>
      <c r="FO194" s="227"/>
      <c r="FP194" s="227"/>
      <c r="FQ194" s="227"/>
      <c r="FR194" s="227"/>
      <c r="FS194" s="227"/>
      <c r="FT194" s="227"/>
      <c r="FU194" s="227"/>
      <c r="FV194" s="227"/>
      <c r="FW194" s="227"/>
      <c r="FX194" s="227"/>
      <c r="FY194" s="227"/>
      <c r="FZ194" s="227"/>
      <c r="GA194" s="227"/>
      <c r="GB194" s="227"/>
      <c r="GC194" s="227"/>
      <c r="GD194" s="227"/>
      <c r="GE194" s="227"/>
      <c r="GF194" s="227"/>
      <c r="GG194" s="227"/>
      <c r="GH194" s="227"/>
      <c r="GI194" s="227"/>
      <c r="GJ194" s="227"/>
      <c r="GK194" s="227"/>
      <c r="GL194" s="227"/>
      <c r="GM194" s="227"/>
      <c r="GN194" s="227"/>
      <c r="GO194" s="227"/>
      <c r="GP194" s="227"/>
      <c r="GQ194" s="227"/>
      <c r="GR194" s="227"/>
      <c r="GS194" s="227"/>
      <c r="GT194" s="227"/>
      <c r="GU194" s="227"/>
      <c r="GV194" s="227"/>
      <c r="GW194" s="227"/>
      <c r="GX194" s="227"/>
      <c r="GY194" s="227"/>
      <c r="GZ194" s="227"/>
      <c r="HA194" s="227"/>
      <c r="HB194" s="227"/>
      <c r="HC194" s="227"/>
      <c r="HD194" s="227"/>
      <c r="HE194" s="227"/>
      <c r="HF194" s="227"/>
      <c r="HG194" s="227"/>
      <c r="HH194" s="227"/>
      <c r="HI194" s="227"/>
      <c r="HJ194" s="227"/>
      <c r="HK194" s="227"/>
      <c r="HL194" s="227"/>
      <c r="HM194" s="227"/>
      <c r="HN194" s="227"/>
      <c r="HO194" s="227"/>
      <c r="HP194" s="227"/>
      <c r="HQ194" s="227"/>
      <c r="HR194" s="227"/>
    </row>
    <row r="195" spans="3:226" ht="20.100000000000001" customHeight="1" x14ac:dyDescent="0.15">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7"/>
      <c r="CN195" s="227"/>
      <c r="CO195" s="227"/>
      <c r="CP195" s="227"/>
      <c r="CQ195" s="227"/>
      <c r="CR195" s="227"/>
      <c r="CS195" s="227"/>
      <c r="CT195" s="227"/>
      <c r="CU195" s="227"/>
      <c r="CV195" s="227"/>
      <c r="CW195" s="227"/>
      <c r="CX195" s="227"/>
      <c r="CY195" s="227"/>
      <c r="CZ195" s="227"/>
      <c r="DA195" s="227"/>
      <c r="DB195" s="227"/>
      <c r="DC195" s="227"/>
      <c r="DD195" s="227"/>
      <c r="DE195" s="227"/>
      <c r="DF195" s="227"/>
      <c r="DG195" s="227"/>
      <c r="DH195" s="227"/>
      <c r="DI195" s="227"/>
      <c r="DJ195" s="227"/>
      <c r="DK195" s="227"/>
      <c r="DL195" s="227"/>
      <c r="DM195" s="227"/>
      <c r="DN195" s="227"/>
      <c r="DO195" s="227"/>
      <c r="DP195" s="227"/>
      <c r="DQ195" s="227"/>
      <c r="DR195" s="227"/>
      <c r="DS195" s="227"/>
      <c r="DT195" s="227"/>
      <c r="DU195" s="227"/>
      <c r="DV195" s="227"/>
      <c r="DW195" s="227"/>
      <c r="DX195" s="227"/>
      <c r="DY195" s="227"/>
      <c r="DZ195" s="227"/>
      <c r="EA195" s="227"/>
      <c r="EB195" s="227"/>
      <c r="EC195" s="227"/>
      <c r="ED195" s="227"/>
      <c r="EE195" s="227"/>
      <c r="EF195" s="227"/>
      <c r="EG195" s="227"/>
      <c r="EH195" s="227"/>
      <c r="EI195" s="227"/>
      <c r="EJ195" s="227"/>
      <c r="EK195" s="227"/>
      <c r="EL195" s="227"/>
      <c r="EM195" s="227"/>
      <c r="EN195" s="227"/>
      <c r="EO195" s="227"/>
      <c r="EP195" s="227"/>
      <c r="EQ195" s="227"/>
      <c r="ER195" s="227"/>
      <c r="ES195" s="227"/>
      <c r="ET195" s="227"/>
      <c r="EU195" s="227"/>
      <c r="EV195" s="227"/>
      <c r="EW195" s="227"/>
      <c r="EX195" s="227"/>
      <c r="EY195" s="227"/>
      <c r="EZ195" s="227"/>
      <c r="FA195" s="227"/>
      <c r="FB195" s="227"/>
      <c r="FC195" s="227"/>
      <c r="FD195" s="227"/>
      <c r="FE195" s="227"/>
      <c r="FF195" s="227"/>
      <c r="FG195" s="227"/>
      <c r="FH195" s="227"/>
      <c r="FI195" s="227"/>
      <c r="FJ195" s="227"/>
      <c r="FK195" s="227"/>
      <c r="FL195" s="227"/>
      <c r="FM195" s="227"/>
      <c r="FN195" s="227"/>
      <c r="FO195" s="227"/>
      <c r="FP195" s="227"/>
      <c r="FQ195" s="227"/>
      <c r="FR195" s="227"/>
      <c r="FS195" s="227"/>
      <c r="FT195" s="227"/>
      <c r="FU195" s="227"/>
      <c r="FV195" s="227"/>
      <c r="FW195" s="227"/>
      <c r="FX195" s="227"/>
      <c r="FY195" s="227"/>
      <c r="FZ195" s="227"/>
      <c r="GA195" s="227"/>
      <c r="GB195" s="227"/>
      <c r="GC195" s="227"/>
      <c r="GD195" s="227"/>
      <c r="GE195" s="227"/>
      <c r="GF195" s="227"/>
      <c r="GG195" s="227"/>
      <c r="GH195" s="227"/>
      <c r="GI195" s="227"/>
      <c r="GJ195" s="227"/>
      <c r="GK195" s="227"/>
      <c r="GL195" s="227"/>
      <c r="GM195" s="227"/>
      <c r="GN195" s="227"/>
      <c r="GO195" s="227"/>
      <c r="GP195" s="227"/>
      <c r="GQ195" s="227"/>
      <c r="GR195" s="227"/>
      <c r="GS195" s="227"/>
      <c r="GT195" s="227"/>
      <c r="GU195" s="227"/>
      <c r="GV195" s="227"/>
      <c r="GW195" s="227"/>
      <c r="GX195" s="227"/>
      <c r="GY195" s="227"/>
      <c r="GZ195" s="227"/>
      <c r="HA195" s="227"/>
      <c r="HB195" s="227"/>
      <c r="HC195" s="227"/>
      <c r="HD195" s="227"/>
      <c r="HE195" s="227"/>
      <c r="HF195" s="227"/>
      <c r="HG195" s="227"/>
      <c r="HH195" s="227"/>
      <c r="HI195" s="227"/>
      <c r="HJ195" s="227"/>
      <c r="HK195" s="227"/>
      <c r="HL195" s="227"/>
      <c r="HM195" s="227"/>
      <c r="HN195" s="227"/>
      <c r="HO195" s="227"/>
      <c r="HP195" s="227"/>
      <c r="HQ195" s="227"/>
      <c r="HR195" s="227"/>
    </row>
    <row r="196" spans="3:226" ht="20.100000000000001" customHeight="1" x14ac:dyDescent="0.15">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7"/>
      <c r="BN196" s="227"/>
      <c r="BO196" s="227"/>
      <c r="BP196" s="227"/>
      <c r="BQ196" s="227"/>
      <c r="BR196" s="227"/>
      <c r="BS196" s="227"/>
      <c r="BT196" s="227"/>
      <c r="BU196" s="227"/>
      <c r="BV196" s="227"/>
      <c r="BW196" s="227"/>
      <c r="BX196" s="227"/>
      <c r="BY196" s="227"/>
      <c r="BZ196" s="227"/>
      <c r="CA196" s="227"/>
      <c r="CB196" s="227"/>
      <c r="CC196" s="227"/>
      <c r="CD196" s="227"/>
      <c r="CE196" s="227"/>
      <c r="CF196" s="227"/>
      <c r="CG196" s="227"/>
      <c r="CH196" s="227"/>
      <c r="CI196" s="227"/>
      <c r="CJ196" s="227"/>
      <c r="CK196" s="227"/>
      <c r="CL196" s="227"/>
      <c r="CM196" s="227"/>
      <c r="CN196" s="227"/>
      <c r="CO196" s="227"/>
      <c r="CP196" s="227"/>
      <c r="CQ196" s="227"/>
      <c r="CR196" s="227"/>
      <c r="CS196" s="227"/>
      <c r="CT196" s="227"/>
      <c r="CU196" s="227"/>
      <c r="CV196" s="227"/>
      <c r="CW196" s="227"/>
      <c r="CX196" s="227"/>
      <c r="CY196" s="227"/>
      <c r="CZ196" s="227"/>
      <c r="DA196" s="227"/>
      <c r="DB196" s="227"/>
      <c r="DC196" s="227"/>
      <c r="DD196" s="227"/>
      <c r="DE196" s="227"/>
      <c r="DF196" s="227"/>
      <c r="DG196" s="227"/>
      <c r="DH196" s="227"/>
      <c r="DI196" s="227"/>
      <c r="DJ196" s="227"/>
      <c r="DK196" s="227"/>
      <c r="DL196" s="227"/>
      <c r="DM196" s="227"/>
      <c r="DN196" s="227"/>
      <c r="DO196" s="227"/>
      <c r="DP196" s="227"/>
      <c r="DQ196" s="227"/>
      <c r="DR196" s="227"/>
      <c r="DS196" s="227"/>
      <c r="DT196" s="227"/>
      <c r="DU196" s="227"/>
      <c r="DV196" s="227"/>
      <c r="DW196" s="227"/>
      <c r="DX196" s="227"/>
      <c r="DY196" s="227"/>
      <c r="DZ196" s="227"/>
      <c r="EA196" s="227"/>
      <c r="EB196" s="227"/>
      <c r="EC196" s="227"/>
      <c r="ED196" s="227"/>
      <c r="EE196" s="227"/>
      <c r="EF196" s="227"/>
      <c r="EG196" s="227"/>
      <c r="EH196" s="227"/>
      <c r="EI196" s="227"/>
      <c r="EJ196" s="227"/>
      <c r="EK196" s="227"/>
      <c r="EL196" s="227"/>
      <c r="EM196" s="227"/>
      <c r="EN196" s="227"/>
      <c r="EO196" s="227"/>
      <c r="EP196" s="227"/>
      <c r="EQ196" s="227"/>
      <c r="ER196" s="227"/>
      <c r="ES196" s="227"/>
      <c r="ET196" s="227"/>
      <c r="EU196" s="227"/>
      <c r="EV196" s="227"/>
      <c r="EW196" s="227"/>
      <c r="EX196" s="227"/>
      <c r="EY196" s="227"/>
      <c r="EZ196" s="227"/>
      <c r="FA196" s="227"/>
      <c r="FB196" s="227"/>
      <c r="FC196" s="227"/>
      <c r="FD196" s="227"/>
      <c r="FE196" s="227"/>
      <c r="FF196" s="227"/>
      <c r="FG196" s="227"/>
      <c r="FH196" s="227"/>
      <c r="FI196" s="227"/>
      <c r="FJ196" s="227"/>
      <c r="FK196" s="227"/>
      <c r="FL196" s="227"/>
      <c r="FM196" s="227"/>
      <c r="FN196" s="227"/>
      <c r="FO196" s="227"/>
      <c r="FP196" s="227"/>
      <c r="FQ196" s="227"/>
      <c r="FR196" s="227"/>
      <c r="FS196" s="227"/>
      <c r="FT196" s="227"/>
      <c r="FU196" s="227"/>
      <c r="FV196" s="227"/>
      <c r="FW196" s="227"/>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W196" s="227"/>
      <c r="GX196" s="227"/>
      <c r="GY196" s="227"/>
      <c r="GZ196" s="227"/>
      <c r="HA196" s="227"/>
      <c r="HB196" s="227"/>
      <c r="HC196" s="227"/>
      <c r="HD196" s="227"/>
      <c r="HE196" s="227"/>
      <c r="HF196" s="227"/>
      <c r="HG196" s="227"/>
      <c r="HH196" s="227"/>
      <c r="HI196" s="227"/>
      <c r="HJ196" s="227"/>
      <c r="HK196" s="227"/>
      <c r="HL196" s="227"/>
      <c r="HM196" s="227"/>
      <c r="HN196" s="227"/>
      <c r="HO196" s="227"/>
      <c r="HP196" s="227"/>
      <c r="HQ196" s="227"/>
      <c r="HR196" s="227"/>
    </row>
    <row r="197" spans="3:226" ht="20.100000000000001" customHeight="1" x14ac:dyDescent="0.15">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7"/>
      <c r="BN197" s="227"/>
      <c r="BO197" s="227"/>
      <c r="BP197" s="227"/>
      <c r="BQ197" s="227"/>
      <c r="BR197" s="227"/>
      <c r="BS197" s="227"/>
      <c r="BT197" s="227"/>
      <c r="BU197" s="227"/>
      <c r="BV197" s="227"/>
      <c r="BW197" s="227"/>
      <c r="BX197" s="227"/>
      <c r="BY197" s="227"/>
      <c r="BZ197" s="227"/>
      <c r="CA197" s="227"/>
      <c r="CB197" s="227"/>
      <c r="CC197" s="227"/>
      <c r="CD197" s="227"/>
      <c r="CE197" s="227"/>
      <c r="CF197" s="227"/>
      <c r="CG197" s="227"/>
      <c r="CH197" s="227"/>
      <c r="CI197" s="227"/>
      <c r="CJ197" s="227"/>
      <c r="CK197" s="227"/>
      <c r="CL197" s="227"/>
      <c r="CM197" s="227"/>
      <c r="CN197" s="227"/>
      <c r="CO197" s="227"/>
      <c r="CP197" s="227"/>
      <c r="CQ197" s="227"/>
      <c r="CR197" s="227"/>
      <c r="CS197" s="227"/>
      <c r="CT197" s="227"/>
      <c r="CU197" s="227"/>
      <c r="CV197" s="227"/>
      <c r="CW197" s="227"/>
      <c r="CX197" s="227"/>
      <c r="CY197" s="227"/>
      <c r="CZ197" s="227"/>
      <c r="DA197" s="227"/>
      <c r="DB197" s="227"/>
      <c r="DC197" s="227"/>
      <c r="DD197" s="227"/>
      <c r="DE197" s="227"/>
      <c r="DF197" s="227"/>
      <c r="DG197" s="227"/>
      <c r="DH197" s="227"/>
      <c r="DI197" s="227"/>
      <c r="DJ197" s="227"/>
      <c r="DK197" s="227"/>
      <c r="DL197" s="227"/>
      <c r="DM197" s="227"/>
      <c r="DN197" s="227"/>
      <c r="DO197" s="227"/>
      <c r="DP197" s="227"/>
      <c r="DQ197" s="227"/>
      <c r="DR197" s="227"/>
      <c r="DS197" s="227"/>
      <c r="DT197" s="227"/>
      <c r="DU197" s="227"/>
      <c r="DV197" s="227"/>
      <c r="DW197" s="227"/>
      <c r="DX197" s="227"/>
      <c r="DY197" s="227"/>
      <c r="DZ197" s="227"/>
      <c r="EA197" s="227"/>
      <c r="EB197" s="227"/>
      <c r="EC197" s="227"/>
      <c r="ED197" s="227"/>
      <c r="EE197" s="227"/>
      <c r="EF197" s="227"/>
      <c r="EG197" s="227"/>
      <c r="EH197" s="227"/>
      <c r="EI197" s="227"/>
      <c r="EJ197" s="227"/>
      <c r="EK197" s="227"/>
      <c r="EL197" s="227"/>
      <c r="EM197" s="227"/>
      <c r="EN197" s="227"/>
      <c r="EO197" s="227"/>
      <c r="EP197" s="227"/>
      <c r="EQ197" s="227"/>
      <c r="ER197" s="227"/>
      <c r="ES197" s="227"/>
      <c r="ET197" s="227"/>
      <c r="EU197" s="227"/>
      <c r="EV197" s="227"/>
      <c r="EW197" s="227"/>
      <c r="EX197" s="227"/>
      <c r="EY197" s="227"/>
      <c r="EZ197" s="227"/>
      <c r="FA197" s="227"/>
      <c r="FB197" s="227"/>
      <c r="FC197" s="227"/>
      <c r="FD197" s="227"/>
      <c r="FE197" s="227"/>
      <c r="FF197" s="227"/>
      <c r="FG197" s="227"/>
      <c r="FH197" s="227"/>
      <c r="FI197" s="227"/>
      <c r="FJ197" s="227"/>
      <c r="FK197" s="227"/>
      <c r="FL197" s="227"/>
      <c r="FM197" s="227"/>
      <c r="FN197" s="227"/>
      <c r="FO197" s="227"/>
      <c r="FP197" s="227"/>
      <c r="FQ197" s="227"/>
      <c r="FR197" s="227"/>
      <c r="FS197" s="227"/>
      <c r="FT197" s="227"/>
      <c r="FU197" s="227"/>
      <c r="FV197" s="227"/>
      <c r="FW197" s="227"/>
      <c r="FX197" s="227"/>
      <c r="FY197" s="227"/>
      <c r="FZ197" s="227"/>
      <c r="GA197" s="227"/>
      <c r="GB197" s="227"/>
      <c r="GC197" s="227"/>
      <c r="GD197" s="227"/>
      <c r="GE197" s="227"/>
      <c r="GF197" s="227"/>
      <c r="GG197" s="227"/>
      <c r="GH197" s="227"/>
      <c r="GI197" s="227"/>
      <c r="GJ197" s="227"/>
      <c r="GK197" s="227"/>
      <c r="GL197" s="227"/>
      <c r="GM197" s="227"/>
      <c r="GN197" s="227"/>
      <c r="GO197" s="227"/>
      <c r="GP197" s="227"/>
      <c r="GQ197" s="227"/>
      <c r="GR197" s="227"/>
      <c r="GS197" s="227"/>
      <c r="GT197" s="227"/>
      <c r="GU197" s="227"/>
      <c r="GV197" s="227"/>
      <c r="GW197" s="227"/>
      <c r="GX197" s="227"/>
      <c r="GY197" s="227"/>
      <c r="GZ197" s="227"/>
      <c r="HA197" s="227"/>
      <c r="HB197" s="227"/>
      <c r="HC197" s="227"/>
      <c r="HD197" s="227"/>
      <c r="HE197" s="227"/>
      <c r="HF197" s="227"/>
      <c r="HG197" s="227"/>
      <c r="HH197" s="227"/>
      <c r="HI197" s="227"/>
      <c r="HJ197" s="227"/>
      <c r="HK197" s="227"/>
      <c r="HL197" s="227"/>
      <c r="HM197" s="227"/>
      <c r="HN197" s="227"/>
      <c r="HO197" s="227"/>
      <c r="HP197" s="227"/>
      <c r="HQ197" s="227"/>
      <c r="HR197" s="227"/>
    </row>
    <row r="198" spans="3:226" ht="20.100000000000001" customHeight="1" x14ac:dyDescent="0.15">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7"/>
      <c r="CN198" s="227"/>
      <c r="CO198" s="227"/>
      <c r="CP198" s="227"/>
      <c r="CQ198" s="227"/>
      <c r="CR198" s="227"/>
      <c r="CS198" s="227"/>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c r="DQ198" s="227"/>
      <c r="DR198" s="227"/>
      <c r="DS198" s="227"/>
      <c r="DT198" s="227"/>
      <c r="DU198" s="227"/>
      <c r="DV198" s="227"/>
      <c r="DW198" s="227"/>
      <c r="DX198" s="227"/>
      <c r="DY198" s="227"/>
      <c r="DZ198" s="227"/>
      <c r="EA198" s="227"/>
      <c r="EB198" s="227"/>
      <c r="EC198" s="227"/>
      <c r="ED198" s="227"/>
      <c r="EE198" s="227"/>
      <c r="EF198" s="227"/>
      <c r="EG198" s="227"/>
      <c r="EH198" s="227"/>
      <c r="EI198" s="227"/>
      <c r="EJ198" s="227"/>
      <c r="EK198" s="227"/>
      <c r="EL198" s="227"/>
      <c r="EM198" s="227"/>
      <c r="EN198" s="227"/>
      <c r="EO198" s="227"/>
      <c r="EP198" s="227"/>
      <c r="EQ198" s="227"/>
      <c r="ER198" s="227"/>
      <c r="ES198" s="227"/>
      <c r="ET198" s="227"/>
      <c r="EU198" s="227"/>
      <c r="EV198" s="227"/>
      <c r="EW198" s="227"/>
      <c r="EX198" s="227"/>
      <c r="EY198" s="227"/>
      <c r="EZ198" s="227"/>
      <c r="FA198" s="227"/>
      <c r="FB198" s="227"/>
      <c r="FC198" s="227"/>
      <c r="FD198" s="227"/>
      <c r="FE198" s="227"/>
      <c r="FF198" s="227"/>
      <c r="FG198" s="227"/>
      <c r="FH198" s="227"/>
      <c r="FI198" s="227"/>
      <c r="FJ198" s="227"/>
      <c r="FK198" s="227"/>
      <c r="FL198" s="227"/>
      <c r="FM198" s="227"/>
      <c r="FN198" s="227"/>
      <c r="FO198" s="227"/>
      <c r="FP198" s="227"/>
      <c r="FQ198" s="227"/>
      <c r="FR198" s="227"/>
      <c r="FS198" s="227"/>
      <c r="FT198" s="227"/>
      <c r="FU198" s="227"/>
      <c r="FV198" s="227"/>
      <c r="FW198" s="227"/>
      <c r="FX198" s="227"/>
      <c r="FY198" s="227"/>
      <c r="FZ198" s="227"/>
      <c r="GA198" s="227"/>
      <c r="GB198" s="227"/>
      <c r="GC198" s="227"/>
      <c r="GD198" s="227"/>
      <c r="GE198" s="227"/>
      <c r="GF198" s="227"/>
      <c r="GG198" s="227"/>
      <c r="GH198" s="227"/>
      <c r="GI198" s="227"/>
      <c r="GJ198" s="227"/>
      <c r="GK198" s="227"/>
      <c r="GL198" s="227"/>
      <c r="GM198" s="227"/>
      <c r="GN198" s="227"/>
      <c r="GO198" s="227"/>
      <c r="GP198" s="227"/>
      <c r="GQ198" s="227"/>
      <c r="GR198" s="227"/>
      <c r="GS198" s="227"/>
      <c r="GT198" s="227"/>
      <c r="GU198" s="227"/>
      <c r="GV198" s="227"/>
      <c r="GW198" s="227"/>
      <c r="GX198" s="227"/>
      <c r="GY198" s="227"/>
      <c r="GZ198" s="227"/>
      <c r="HA198" s="227"/>
      <c r="HB198" s="227"/>
      <c r="HC198" s="227"/>
      <c r="HD198" s="227"/>
      <c r="HE198" s="227"/>
      <c r="HF198" s="227"/>
      <c r="HG198" s="227"/>
      <c r="HH198" s="227"/>
      <c r="HI198" s="227"/>
      <c r="HJ198" s="227"/>
      <c r="HK198" s="227"/>
      <c r="HL198" s="227"/>
      <c r="HM198" s="227"/>
      <c r="HN198" s="227"/>
      <c r="HO198" s="227"/>
      <c r="HP198" s="227"/>
      <c r="HQ198" s="227"/>
      <c r="HR198" s="227"/>
    </row>
    <row r="199" spans="3:226" ht="20.100000000000001" customHeight="1" x14ac:dyDescent="0.15">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c r="DQ199" s="227"/>
      <c r="DR199" s="227"/>
      <c r="DS199" s="227"/>
      <c r="DT199" s="227"/>
      <c r="DU199" s="227"/>
      <c r="DV199" s="227"/>
      <c r="DW199" s="227"/>
      <c r="DX199" s="227"/>
      <c r="DY199" s="227"/>
      <c r="DZ199" s="227"/>
      <c r="EA199" s="227"/>
      <c r="EB199" s="227"/>
      <c r="EC199" s="227"/>
      <c r="ED199" s="227"/>
      <c r="EE199" s="227"/>
      <c r="EF199" s="227"/>
      <c r="EG199" s="227"/>
      <c r="EH199" s="227"/>
      <c r="EI199" s="227"/>
      <c r="EJ199" s="227"/>
      <c r="EK199" s="227"/>
      <c r="EL199" s="227"/>
      <c r="EM199" s="227"/>
      <c r="EN199" s="227"/>
      <c r="EO199" s="227"/>
      <c r="EP199" s="227"/>
      <c r="EQ199" s="227"/>
      <c r="ER199" s="227"/>
      <c r="ES199" s="227"/>
      <c r="ET199" s="227"/>
      <c r="EU199" s="227"/>
      <c r="EV199" s="227"/>
      <c r="EW199" s="227"/>
      <c r="EX199" s="227"/>
      <c r="EY199" s="227"/>
      <c r="EZ199" s="227"/>
      <c r="FA199" s="227"/>
      <c r="FB199" s="227"/>
      <c r="FC199" s="227"/>
      <c r="FD199" s="227"/>
      <c r="FE199" s="227"/>
      <c r="FF199" s="227"/>
      <c r="FG199" s="227"/>
      <c r="FH199" s="227"/>
      <c r="FI199" s="227"/>
      <c r="FJ199" s="227"/>
      <c r="FK199" s="227"/>
      <c r="FL199" s="227"/>
      <c r="FM199" s="227"/>
      <c r="FN199" s="227"/>
      <c r="FO199" s="227"/>
      <c r="FP199" s="227"/>
      <c r="FQ199" s="227"/>
      <c r="FR199" s="227"/>
      <c r="FS199" s="227"/>
      <c r="FT199" s="227"/>
      <c r="FU199" s="227"/>
      <c r="FV199" s="227"/>
      <c r="FW199" s="227"/>
      <c r="FX199" s="227"/>
      <c r="FY199" s="227"/>
      <c r="FZ199" s="227"/>
      <c r="GA199" s="227"/>
      <c r="GB199" s="227"/>
      <c r="GC199" s="227"/>
      <c r="GD199" s="227"/>
      <c r="GE199" s="227"/>
      <c r="GF199" s="227"/>
      <c r="GG199" s="227"/>
      <c r="GH199" s="227"/>
      <c r="GI199" s="227"/>
      <c r="GJ199" s="227"/>
      <c r="GK199" s="227"/>
      <c r="GL199" s="227"/>
      <c r="GM199" s="227"/>
      <c r="GN199" s="227"/>
      <c r="GO199" s="227"/>
      <c r="GP199" s="227"/>
      <c r="GQ199" s="227"/>
      <c r="GR199" s="227"/>
      <c r="GS199" s="227"/>
      <c r="GT199" s="227"/>
      <c r="GU199" s="227"/>
      <c r="GV199" s="227"/>
      <c r="GW199" s="227"/>
      <c r="GX199" s="227"/>
      <c r="GY199" s="227"/>
      <c r="GZ199" s="227"/>
      <c r="HA199" s="227"/>
      <c r="HB199" s="227"/>
      <c r="HC199" s="227"/>
      <c r="HD199" s="227"/>
      <c r="HE199" s="227"/>
      <c r="HF199" s="227"/>
      <c r="HG199" s="227"/>
      <c r="HH199" s="227"/>
      <c r="HI199" s="227"/>
      <c r="HJ199" s="227"/>
      <c r="HK199" s="227"/>
      <c r="HL199" s="227"/>
      <c r="HM199" s="227"/>
      <c r="HN199" s="227"/>
      <c r="HO199" s="227"/>
      <c r="HP199" s="227"/>
      <c r="HQ199" s="227"/>
      <c r="HR199" s="227"/>
    </row>
    <row r="200" spans="3:226" ht="20.100000000000001" customHeight="1" x14ac:dyDescent="0.15">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c r="DQ200" s="227"/>
      <c r="DR200" s="227"/>
      <c r="DS200" s="227"/>
      <c r="DT200" s="227"/>
      <c r="DU200" s="227"/>
      <c r="DV200" s="227"/>
      <c r="DW200" s="227"/>
      <c r="DX200" s="227"/>
      <c r="DY200" s="227"/>
      <c r="DZ200" s="227"/>
      <c r="EA200" s="227"/>
      <c r="EB200" s="227"/>
      <c r="EC200" s="227"/>
      <c r="ED200" s="227"/>
      <c r="EE200" s="227"/>
      <c r="EF200" s="227"/>
      <c r="EG200" s="227"/>
      <c r="EH200" s="227"/>
      <c r="EI200" s="227"/>
      <c r="EJ200" s="227"/>
      <c r="EK200" s="227"/>
      <c r="EL200" s="227"/>
      <c r="EM200" s="227"/>
      <c r="EN200" s="227"/>
      <c r="EO200" s="227"/>
      <c r="EP200" s="227"/>
      <c r="EQ200" s="227"/>
      <c r="ER200" s="227"/>
      <c r="ES200" s="227"/>
      <c r="ET200" s="227"/>
      <c r="EU200" s="227"/>
      <c r="EV200" s="227"/>
      <c r="EW200" s="227"/>
      <c r="EX200" s="227"/>
      <c r="EY200" s="227"/>
      <c r="EZ200" s="227"/>
      <c r="FA200" s="227"/>
      <c r="FB200" s="227"/>
      <c r="FC200" s="227"/>
      <c r="FD200" s="227"/>
      <c r="FE200" s="227"/>
      <c r="FF200" s="227"/>
      <c r="FG200" s="227"/>
      <c r="FH200" s="227"/>
      <c r="FI200" s="227"/>
      <c r="FJ200" s="227"/>
      <c r="FK200" s="227"/>
      <c r="FL200" s="227"/>
      <c r="FM200" s="227"/>
      <c r="FN200" s="227"/>
      <c r="FO200" s="227"/>
      <c r="FP200" s="227"/>
      <c r="FQ200" s="227"/>
      <c r="FR200" s="227"/>
      <c r="FS200" s="227"/>
      <c r="FT200" s="227"/>
      <c r="FU200" s="227"/>
      <c r="FV200" s="227"/>
      <c r="FW200" s="227"/>
      <c r="FX200" s="227"/>
      <c r="FY200" s="227"/>
      <c r="FZ200" s="227"/>
      <c r="GA200" s="227"/>
      <c r="GB200" s="227"/>
      <c r="GC200" s="227"/>
      <c r="GD200" s="227"/>
      <c r="GE200" s="227"/>
      <c r="GF200" s="227"/>
      <c r="GG200" s="227"/>
      <c r="GH200" s="227"/>
      <c r="GI200" s="227"/>
      <c r="GJ200" s="227"/>
      <c r="GK200" s="227"/>
      <c r="GL200" s="227"/>
      <c r="GM200" s="227"/>
      <c r="GN200" s="227"/>
      <c r="GO200" s="227"/>
      <c r="GP200" s="227"/>
      <c r="GQ200" s="227"/>
      <c r="GR200" s="227"/>
      <c r="GS200" s="227"/>
      <c r="GT200" s="227"/>
      <c r="GU200" s="227"/>
      <c r="GV200" s="227"/>
      <c r="GW200" s="227"/>
      <c r="GX200" s="227"/>
      <c r="GY200" s="227"/>
      <c r="GZ200" s="227"/>
      <c r="HA200" s="227"/>
      <c r="HB200" s="227"/>
      <c r="HC200" s="227"/>
      <c r="HD200" s="227"/>
      <c r="HE200" s="227"/>
      <c r="HF200" s="227"/>
      <c r="HG200" s="227"/>
      <c r="HH200" s="227"/>
      <c r="HI200" s="227"/>
      <c r="HJ200" s="227"/>
      <c r="HK200" s="227"/>
      <c r="HL200" s="227"/>
      <c r="HM200" s="227"/>
      <c r="HN200" s="227"/>
      <c r="HO200" s="227"/>
      <c r="HP200" s="227"/>
      <c r="HQ200" s="227"/>
      <c r="HR200" s="227"/>
    </row>
    <row r="201" spans="3:226" ht="20.100000000000001" customHeight="1" x14ac:dyDescent="0.15">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227"/>
      <c r="DX201" s="227"/>
      <c r="DY201" s="227"/>
      <c r="DZ201" s="227"/>
      <c r="EA201" s="227"/>
      <c r="EB201" s="227"/>
      <c r="EC201" s="227"/>
      <c r="ED201" s="227"/>
      <c r="EE201" s="227"/>
      <c r="EF201" s="227"/>
      <c r="EG201" s="227"/>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row>
    <row r="202" spans="3:226" ht="20.100000000000001" customHeight="1" x14ac:dyDescent="0.15">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227"/>
      <c r="DX202" s="227"/>
      <c r="DY202" s="227"/>
      <c r="DZ202" s="227"/>
      <c r="EA202" s="227"/>
      <c r="EB202" s="227"/>
      <c r="EC202" s="227"/>
      <c r="ED202" s="227"/>
      <c r="EE202" s="227"/>
      <c r="EF202" s="227"/>
      <c r="EG202" s="227"/>
      <c r="EH202" s="227"/>
      <c r="EI202" s="227"/>
      <c r="EJ202" s="227"/>
      <c r="EK202" s="227"/>
      <c r="EL202" s="227"/>
      <c r="EM202" s="227"/>
      <c r="EN202" s="227"/>
      <c r="EO202" s="227"/>
      <c r="EP202" s="227"/>
      <c r="EQ202" s="227"/>
      <c r="ER202" s="227"/>
      <c r="ES202" s="227"/>
      <c r="ET202" s="227"/>
      <c r="EU202" s="227"/>
      <c r="EV202" s="227"/>
      <c r="EW202" s="227"/>
      <c r="EX202" s="227"/>
      <c r="EY202" s="227"/>
      <c r="EZ202" s="227"/>
      <c r="FA202" s="227"/>
      <c r="FB202" s="227"/>
      <c r="FC202" s="227"/>
      <c r="FD202" s="227"/>
      <c r="FE202" s="227"/>
      <c r="FF202" s="227"/>
    </row>
    <row r="203" spans="3:226" ht="20.100000000000001" customHeight="1" x14ac:dyDescent="0.15">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227"/>
      <c r="DX203" s="227"/>
      <c r="DY203" s="227"/>
      <c r="DZ203" s="227"/>
      <c r="EA203" s="227"/>
      <c r="EB203" s="227"/>
      <c r="EC203" s="227"/>
      <c r="ED203" s="227"/>
      <c r="EE203" s="227"/>
      <c r="EF203" s="227"/>
      <c r="EG203" s="227"/>
      <c r="EH203" s="227"/>
      <c r="EI203" s="227"/>
      <c r="EJ203" s="227"/>
      <c r="EK203" s="227"/>
      <c r="EL203" s="227"/>
      <c r="EM203" s="227"/>
      <c r="EN203" s="227"/>
      <c r="EO203" s="227"/>
      <c r="EP203" s="227"/>
      <c r="EQ203" s="227"/>
      <c r="ER203" s="227"/>
      <c r="ES203" s="227"/>
      <c r="ET203" s="227"/>
      <c r="EU203" s="227"/>
      <c r="EV203" s="227"/>
      <c r="EW203" s="227"/>
      <c r="EX203" s="227"/>
      <c r="EY203" s="227"/>
      <c r="EZ203" s="227"/>
      <c r="FA203" s="227"/>
      <c r="FB203" s="227"/>
      <c r="FC203" s="227"/>
      <c r="FD203" s="227"/>
      <c r="FE203" s="227"/>
      <c r="FF203" s="227"/>
    </row>
    <row r="204" spans="3:226" ht="20.100000000000001" customHeight="1" x14ac:dyDescent="0.15">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c r="EH204" s="227"/>
      <c r="EI204" s="227"/>
      <c r="EJ204" s="227"/>
      <c r="EK204" s="227"/>
      <c r="EL204" s="227"/>
      <c r="EM204" s="227"/>
      <c r="EN204" s="227"/>
      <c r="EO204" s="227"/>
      <c r="EP204" s="227"/>
      <c r="EQ204" s="227"/>
      <c r="ER204" s="227"/>
      <c r="ES204" s="227"/>
      <c r="ET204" s="227"/>
      <c r="EU204" s="227"/>
      <c r="EV204" s="227"/>
      <c r="EW204" s="227"/>
      <c r="EX204" s="227"/>
      <c r="EY204" s="227"/>
      <c r="EZ204" s="227"/>
      <c r="FA204" s="227"/>
      <c r="FB204" s="227"/>
      <c r="FC204" s="227"/>
      <c r="FD204" s="227"/>
      <c r="FE204" s="227"/>
      <c r="FF204" s="227"/>
    </row>
    <row r="205" spans="3:226" ht="20.100000000000001" customHeight="1" x14ac:dyDescent="0.15">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c r="DQ205" s="227"/>
      <c r="DR205" s="227"/>
      <c r="DS205" s="227"/>
      <c r="DT205" s="227"/>
      <c r="DU205" s="227"/>
      <c r="DV205" s="227"/>
      <c r="DW205" s="227"/>
      <c r="DX205" s="227"/>
      <c r="DY205" s="227"/>
      <c r="DZ205" s="227"/>
      <c r="EA205" s="227"/>
      <c r="EB205" s="227"/>
      <c r="EC205" s="227"/>
      <c r="ED205" s="227"/>
      <c r="EE205" s="227"/>
      <c r="EF205" s="227"/>
      <c r="EG205" s="227"/>
      <c r="EH205" s="227"/>
      <c r="EI205" s="227"/>
      <c r="EJ205" s="227"/>
      <c r="EK205" s="227"/>
      <c r="EL205" s="227"/>
      <c r="EM205" s="227"/>
      <c r="EN205" s="227"/>
      <c r="EO205" s="227"/>
      <c r="EP205" s="227"/>
      <c r="EQ205" s="227"/>
      <c r="ER205" s="227"/>
      <c r="ES205" s="227"/>
      <c r="ET205" s="227"/>
      <c r="EU205" s="227"/>
      <c r="EV205" s="227"/>
      <c r="EW205" s="227"/>
      <c r="EX205" s="227"/>
      <c r="EY205" s="227"/>
      <c r="EZ205" s="227"/>
      <c r="FA205" s="227"/>
      <c r="FB205" s="227"/>
      <c r="FC205" s="227"/>
      <c r="FD205" s="227"/>
      <c r="FE205" s="227"/>
      <c r="FF205" s="227"/>
    </row>
    <row r="206" spans="3:226" ht="20.100000000000001" customHeight="1" x14ac:dyDescent="0.15">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c r="DQ206" s="227"/>
      <c r="DR206" s="227"/>
      <c r="DS206" s="227"/>
      <c r="DT206" s="227"/>
      <c r="DU206" s="227"/>
      <c r="DV206" s="227"/>
      <c r="DW206" s="227"/>
      <c r="DX206" s="227"/>
      <c r="DY206" s="227"/>
      <c r="DZ206" s="227"/>
      <c r="EA206" s="227"/>
      <c r="EB206" s="227"/>
      <c r="EC206" s="227"/>
      <c r="ED206" s="227"/>
      <c r="EE206" s="227"/>
      <c r="EF206" s="227"/>
      <c r="EG206" s="227"/>
      <c r="EH206" s="227"/>
      <c r="EI206" s="227"/>
      <c r="EJ206" s="227"/>
      <c r="EK206" s="227"/>
      <c r="EL206" s="227"/>
      <c r="EM206" s="227"/>
      <c r="EN206" s="227"/>
      <c r="EO206" s="227"/>
      <c r="EP206" s="227"/>
      <c r="EQ206" s="227"/>
      <c r="ER206" s="227"/>
      <c r="ES206" s="227"/>
      <c r="ET206" s="227"/>
      <c r="EU206" s="227"/>
      <c r="EV206" s="227"/>
      <c r="EW206" s="227"/>
      <c r="EX206" s="227"/>
      <c r="EY206" s="227"/>
      <c r="EZ206" s="227"/>
      <c r="FA206" s="227"/>
      <c r="FB206" s="227"/>
      <c r="FC206" s="227"/>
      <c r="FD206" s="227"/>
      <c r="FE206" s="227"/>
      <c r="FF206" s="227"/>
    </row>
    <row r="207" spans="3:226" ht="20.100000000000001" customHeight="1" x14ac:dyDescent="0.15">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c r="DA207" s="227"/>
      <c r="DB207" s="227"/>
      <c r="DC207" s="227"/>
      <c r="DD207" s="227"/>
      <c r="DE207" s="227"/>
      <c r="DF207" s="227"/>
      <c r="DG207" s="227"/>
      <c r="DH207" s="227"/>
      <c r="DI207" s="227"/>
      <c r="DJ207" s="227"/>
      <c r="DK207" s="227"/>
      <c r="DL207" s="227"/>
      <c r="DM207" s="227"/>
      <c r="DN207" s="227"/>
      <c r="DO207" s="227"/>
      <c r="DP207" s="227"/>
      <c r="DQ207" s="227"/>
      <c r="DR207" s="227"/>
      <c r="DS207" s="227"/>
      <c r="DT207" s="227"/>
      <c r="DU207" s="227"/>
      <c r="DV207" s="227"/>
      <c r="DW207" s="227"/>
      <c r="DX207" s="227"/>
      <c r="DY207" s="227"/>
      <c r="DZ207" s="227"/>
      <c r="EA207" s="227"/>
      <c r="EB207" s="227"/>
      <c r="EC207" s="227"/>
      <c r="ED207" s="227"/>
      <c r="EE207" s="227"/>
      <c r="EF207" s="227"/>
      <c r="EG207" s="227"/>
      <c r="EH207" s="227"/>
      <c r="EI207" s="227"/>
      <c r="EJ207" s="227"/>
      <c r="EK207" s="227"/>
      <c r="EL207" s="227"/>
      <c r="EM207" s="227"/>
      <c r="EN207" s="227"/>
      <c r="EO207" s="227"/>
      <c r="EP207" s="227"/>
      <c r="EQ207" s="227"/>
      <c r="ER207" s="227"/>
      <c r="ES207" s="227"/>
      <c r="ET207" s="227"/>
      <c r="EU207" s="227"/>
      <c r="EV207" s="227"/>
      <c r="EW207" s="227"/>
      <c r="EX207" s="227"/>
      <c r="EY207" s="227"/>
      <c r="EZ207" s="227"/>
      <c r="FA207" s="227"/>
      <c r="FB207" s="227"/>
      <c r="FC207" s="227"/>
      <c r="FD207" s="227"/>
      <c r="FE207" s="227"/>
      <c r="FF207" s="227"/>
    </row>
    <row r="208" spans="3:226" ht="20.100000000000001" customHeight="1" x14ac:dyDescent="0.15">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c r="BU208" s="227"/>
      <c r="BV208" s="227"/>
      <c r="BW208" s="227"/>
      <c r="BX208" s="227"/>
      <c r="BY208" s="227"/>
      <c r="BZ208" s="227"/>
      <c r="CA208" s="227"/>
      <c r="CB208" s="227"/>
      <c r="CC208" s="227"/>
      <c r="CD208" s="227"/>
      <c r="CE208" s="227"/>
      <c r="CF208" s="227"/>
      <c r="CG208" s="227"/>
      <c r="CH208" s="227"/>
      <c r="CI208" s="227"/>
      <c r="CJ208" s="227"/>
      <c r="CK208" s="227"/>
      <c r="CL208" s="227"/>
      <c r="CM208" s="227"/>
      <c r="CN208" s="227"/>
      <c r="CO208" s="227"/>
      <c r="CP208" s="227"/>
      <c r="CQ208" s="227"/>
      <c r="CR208" s="227"/>
      <c r="CS208" s="227"/>
      <c r="CT208" s="227"/>
      <c r="CU208" s="227"/>
      <c r="CV208" s="227"/>
      <c r="CW208" s="227"/>
      <c r="CX208" s="227"/>
      <c r="CY208" s="227"/>
      <c r="CZ208" s="227"/>
      <c r="DA208" s="227"/>
      <c r="DB208" s="227"/>
      <c r="DC208" s="227"/>
      <c r="DD208" s="227"/>
      <c r="DE208" s="227"/>
      <c r="DF208" s="227"/>
      <c r="DG208" s="227"/>
      <c r="DH208" s="227"/>
      <c r="DI208" s="227"/>
      <c r="DJ208" s="227"/>
      <c r="DK208" s="227"/>
      <c r="DL208" s="227"/>
      <c r="DM208" s="227"/>
      <c r="DN208" s="227"/>
      <c r="DO208" s="227"/>
      <c r="DP208" s="227"/>
      <c r="DQ208" s="227"/>
      <c r="DR208" s="227"/>
      <c r="DS208" s="227"/>
      <c r="DT208" s="227"/>
      <c r="DU208" s="227"/>
      <c r="DV208" s="227"/>
      <c r="DW208" s="227"/>
      <c r="DX208" s="227"/>
      <c r="DY208" s="227"/>
      <c r="DZ208" s="227"/>
      <c r="EA208" s="227"/>
      <c r="EB208" s="227"/>
      <c r="EC208" s="227"/>
      <c r="ED208" s="227"/>
      <c r="EE208" s="227"/>
      <c r="EF208" s="227"/>
      <c r="EG208" s="227"/>
      <c r="EH208" s="227"/>
      <c r="EI208" s="227"/>
      <c r="EJ208" s="227"/>
      <c r="EK208" s="227"/>
      <c r="EL208" s="227"/>
      <c r="EM208" s="227"/>
      <c r="EN208" s="227"/>
      <c r="EO208" s="227"/>
      <c r="EP208" s="227"/>
      <c r="EQ208" s="227"/>
      <c r="ER208" s="227"/>
      <c r="ES208" s="227"/>
      <c r="ET208" s="227"/>
      <c r="EU208" s="227"/>
      <c r="EV208" s="227"/>
      <c r="EW208" s="227"/>
      <c r="EX208" s="227"/>
      <c r="EY208" s="227"/>
      <c r="EZ208" s="227"/>
      <c r="FA208" s="227"/>
      <c r="FB208" s="227"/>
      <c r="FC208" s="227"/>
      <c r="FD208" s="227"/>
      <c r="FE208" s="227"/>
      <c r="FF208" s="227"/>
    </row>
    <row r="209" spans="3:162" ht="20.100000000000001" customHeight="1" x14ac:dyDescent="0.15">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c r="DA209" s="227"/>
      <c r="DB209" s="227"/>
      <c r="DC209" s="227"/>
      <c r="DD209" s="227"/>
      <c r="DE209" s="227"/>
      <c r="DF209" s="227"/>
      <c r="DG209" s="227"/>
      <c r="DH209" s="227"/>
      <c r="DI209" s="227"/>
      <c r="DJ209" s="227"/>
      <c r="DK209" s="227"/>
      <c r="DL209" s="227"/>
      <c r="DM209" s="227"/>
      <c r="DN209" s="227"/>
      <c r="DO209" s="227"/>
      <c r="DP209" s="227"/>
      <c r="DQ209" s="227"/>
      <c r="DR209" s="227"/>
      <c r="DS209" s="227"/>
      <c r="DT209" s="227"/>
      <c r="DU209" s="227"/>
      <c r="DV209" s="227"/>
      <c r="DW209" s="227"/>
      <c r="DX209" s="227"/>
      <c r="DY209" s="227"/>
      <c r="DZ209" s="227"/>
      <c r="EA209" s="227"/>
      <c r="EB209" s="227"/>
      <c r="EC209" s="227"/>
      <c r="ED209" s="227"/>
      <c r="EE209" s="227"/>
      <c r="EF209" s="227"/>
      <c r="EG209" s="227"/>
      <c r="EH209" s="227"/>
      <c r="EI209" s="227"/>
      <c r="EJ209" s="227"/>
      <c r="EK209" s="227"/>
      <c r="EL209" s="227"/>
      <c r="EM209" s="227"/>
      <c r="EN209" s="227"/>
      <c r="EO209" s="227"/>
      <c r="EP209" s="227"/>
      <c r="EQ209" s="227"/>
      <c r="ER209" s="227"/>
      <c r="ES209" s="227"/>
      <c r="ET209" s="227"/>
      <c r="EU209" s="227"/>
      <c r="EV209" s="227"/>
      <c r="EW209" s="227"/>
      <c r="EX209" s="227"/>
      <c r="EY209" s="227"/>
      <c r="EZ209" s="227"/>
      <c r="FA209" s="227"/>
      <c r="FB209" s="227"/>
      <c r="FC209" s="227"/>
      <c r="FD209" s="227"/>
      <c r="FE209" s="227"/>
      <c r="FF209" s="227"/>
    </row>
    <row r="210" spans="3:162" ht="20.100000000000001" customHeight="1" x14ac:dyDescent="0.15">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7"/>
      <c r="DL210" s="227"/>
      <c r="DM210" s="227"/>
      <c r="DN210" s="227"/>
      <c r="DO210" s="227"/>
      <c r="DP210" s="227"/>
      <c r="DQ210" s="227"/>
      <c r="DR210" s="227"/>
      <c r="DS210" s="227"/>
      <c r="DT210" s="227"/>
      <c r="DU210" s="227"/>
      <c r="DV210" s="227"/>
      <c r="DW210" s="227"/>
      <c r="DX210" s="227"/>
      <c r="DY210" s="227"/>
      <c r="DZ210" s="227"/>
      <c r="EA210" s="227"/>
      <c r="EB210" s="227"/>
      <c r="EC210" s="227"/>
      <c r="ED210" s="227"/>
      <c r="EE210" s="227"/>
      <c r="EF210" s="227"/>
      <c r="EG210" s="227"/>
      <c r="EH210" s="227"/>
      <c r="EI210" s="227"/>
      <c r="EJ210" s="227"/>
      <c r="EK210" s="227"/>
      <c r="EL210" s="227"/>
      <c r="EM210" s="227"/>
      <c r="EN210" s="227"/>
      <c r="EO210" s="227"/>
      <c r="EP210" s="227"/>
      <c r="EQ210" s="227"/>
      <c r="ER210" s="227"/>
      <c r="ES210" s="227"/>
      <c r="ET210" s="227"/>
      <c r="EU210" s="227"/>
      <c r="EV210" s="227"/>
      <c r="EW210" s="227"/>
      <c r="EX210" s="227"/>
      <c r="EY210" s="227"/>
      <c r="EZ210" s="227"/>
      <c r="FA210" s="227"/>
      <c r="FB210" s="227"/>
      <c r="FC210" s="227"/>
      <c r="FD210" s="227"/>
      <c r="FE210" s="227"/>
      <c r="FF210" s="227"/>
    </row>
    <row r="211" spans="3:162" ht="20.100000000000001" customHeight="1" x14ac:dyDescent="0.15">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7"/>
      <c r="BL211" s="227"/>
      <c r="BM211" s="227"/>
      <c r="BN211" s="227"/>
      <c r="BO211" s="227"/>
      <c r="BP211" s="227"/>
      <c r="BQ211" s="227"/>
      <c r="BR211" s="227"/>
      <c r="BS211" s="227"/>
      <c r="BT211" s="227"/>
      <c r="BU211" s="227"/>
      <c r="BV211" s="227"/>
      <c r="BW211" s="227"/>
      <c r="BX211" s="227"/>
      <c r="BY211" s="227"/>
      <c r="BZ211" s="227"/>
      <c r="CA211" s="227"/>
      <c r="CB211" s="227"/>
      <c r="CC211" s="227"/>
      <c r="CD211" s="227"/>
      <c r="CE211" s="227"/>
      <c r="CF211" s="227"/>
      <c r="CG211" s="227"/>
      <c r="CH211" s="227"/>
      <c r="CI211" s="227"/>
      <c r="CJ211" s="227"/>
      <c r="CK211" s="227"/>
      <c r="CL211" s="227"/>
      <c r="CM211" s="227"/>
      <c r="CN211" s="227"/>
      <c r="CO211" s="227"/>
      <c r="CP211" s="227"/>
      <c r="CQ211" s="227"/>
      <c r="CR211" s="227"/>
      <c r="CS211" s="227"/>
      <c r="CT211" s="227"/>
      <c r="CU211" s="227"/>
      <c r="CV211" s="227"/>
      <c r="CW211" s="227"/>
      <c r="CX211" s="227"/>
      <c r="CY211" s="227"/>
      <c r="CZ211" s="227"/>
      <c r="DA211" s="227"/>
      <c r="DB211" s="227"/>
      <c r="DC211" s="227"/>
      <c r="DD211" s="227"/>
      <c r="DE211" s="227"/>
      <c r="DF211" s="227"/>
      <c r="DG211" s="227"/>
      <c r="DH211" s="227"/>
      <c r="DI211" s="227"/>
      <c r="DJ211" s="227"/>
      <c r="DK211" s="227"/>
      <c r="DL211" s="227"/>
      <c r="DM211" s="227"/>
      <c r="DN211" s="227"/>
      <c r="DO211" s="227"/>
      <c r="DP211" s="227"/>
      <c r="DQ211" s="227"/>
      <c r="DR211" s="227"/>
      <c r="DS211" s="227"/>
      <c r="DT211" s="227"/>
      <c r="DU211" s="227"/>
      <c r="DV211" s="227"/>
      <c r="DW211" s="227"/>
      <c r="DX211" s="227"/>
      <c r="DY211" s="227"/>
      <c r="DZ211" s="227"/>
      <c r="EA211" s="227"/>
      <c r="EB211" s="227"/>
      <c r="EC211" s="227"/>
      <c r="ED211" s="227"/>
      <c r="EE211" s="227"/>
      <c r="EF211" s="227"/>
      <c r="EG211" s="227"/>
      <c r="EH211" s="227"/>
      <c r="EI211" s="227"/>
      <c r="EJ211" s="227"/>
      <c r="EK211" s="227"/>
      <c r="EL211" s="227"/>
      <c r="EM211" s="227"/>
      <c r="EN211" s="227"/>
      <c r="EO211" s="227"/>
      <c r="EP211" s="227"/>
      <c r="EQ211" s="227"/>
      <c r="ER211" s="227"/>
      <c r="ES211" s="227"/>
      <c r="ET211" s="227"/>
      <c r="EU211" s="227"/>
      <c r="EV211" s="227"/>
      <c r="EW211" s="227"/>
      <c r="EX211" s="227"/>
      <c r="EY211" s="227"/>
      <c r="EZ211" s="227"/>
      <c r="FA211" s="227"/>
      <c r="FB211" s="227"/>
      <c r="FC211" s="227"/>
      <c r="FD211" s="227"/>
      <c r="FE211" s="227"/>
      <c r="FF211" s="227"/>
    </row>
    <row r="212" spans="3:162" ht="20.100000000000001" customHeight="1" x14ac:dyDescent="0.15">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7"/>
      <c r="BL212" s="227"/>
      <c r="BM212" s="227"/>
      <c r="BN212" s="227"/>
      <c r="BO212" s="227"/>
      <c r="BP212" s="227"/>
      <c r="BQ212" s="227"/>
      <c r="BR212" s="227"/>
      <c r="BS212" s="227"/>
      <c r="BT212" s="227"/>
      <c r="BU212" s="227"/>
      <c r="BV212" s="227"/>
      <c r="BW212" s="227"/>
      <c r="BX212" s="227"/>
      <c r="BY212" s="227"/>
      <c r="BZ212" s="227"/>
      <c r="CA212" s="227"/>
      <c r="CB212" s="227"/>
      <c r="CC212" s="227"/>
      <c r="CD212" s="227"/>
      <c r="CE212" s="227"/>
      <c r="CF212" s="227"/>
      <c r="CG212" s="227"/>
      <c r="CH212" s="227"/>
      <c r="CI212" s="227"/>
      <c r="CJ212" s="227"/>
      <c r="CK212" s="227"/>
      <c r="CL212" s="227"/>
      <c r="CM212" s="227"/>
      <c r="CN212" s="227"/>
      <c r="CO212" s="227"/>
      <c r="CP212" s="227"/>
      <c r="CQ212" s="227"/>
      <c r="CR212" s="227"/>
      <c r="CS212" s="227"/>
      <c r="CT212" s="227"/>
      <c r="CU212" s="227"/>
      <c r="CV212" s="227"/>
      <c r="CW212" s="227"/>
      <c r="CX212" s="227"/>
      <c r="CY212" s="227"/>
      <c r="CZ212" s="227"/>
      <c r="DA212" s="227"/>
      <c r="DB212" s="227"/>
      <c r="DC212" s="227"/>
      <c r="DD212" s="227"/>
      <c r="DE212" s="227"/>
      <c r="DF212" s="227"/>
      <c r="DG212" s="227"/>
      <c r="DH212" s="227"/>
      <c r="DI212" s="227"/>
      <c r="DJ212" s="227"/>
      <c r="DK212" s="227"/>
      <c r="DL212" s="227"/>
      <c r="DM212" s="227"/>
      <c r="DN212" s="227"/>
      <c r="DO212" s="227"/>
      <c r="DP212" s="227"/>
      <c r="DQ212" s="227"/>
      <c r="DR212" s="227"/>
      <c r="DS212" s="227"/>
      <c r="DT212" s="227"/>
      <c r="DU212" s="227"/>
      <c r="DV212" s="227"/>
      <c r="DW212" s="227"/>
      <c r="DX212" s="227"/>
      <c r="DY212" s="227"/>
      <c r="DZ212" s="227"/>
      <c r="EA212" s="227"/>
      <c r="EB212" s="227"/>
      <c r="EC212" s="227"/>
      <c r="ED212" s="227"/>
      <c r="EE212" s="227"/>
      <c r="EF212" s="227"/>
      <c r="EG212" s="227"/>
      <c r="EH212" s="227"/>
      <c r="EI212" s="227"/>
      <c r="EJ212" s="227"/>
      <c r="EK212" s="227"/>
      <c r="EL212" s="227"/>
      <c r="EM212" s="227"/>
      <c r="EN212" s="227"/>
      <c r="EO212" s="227"/>
      <c r="EP212" s="227"/>
      <c r="EQ212" s="227"/>
      <c r="ER212" s="227"/>
      <c r="ES212" s="227"/>
      <c r="ET212" s="227"/>
      <c r="EU212" s="227"/>
      <c r="EV212" s="227"/>
      <c r="EW212" s="227"/>
      <c r="EX212" s="227"/>
      <c r="EY212" s="227"/>
      <c r="EZ212" s="227"/>
      <c r="FA212" s="227"/>
      <c r="FB212" s="227"/>
      <c r="FC212" s="227"/>
      <c r="FD212" s="227"/>
      <c r="FE212" s="227"/>
      <c r="FF212" s="227"/>
    </row>
    <row r="213" spans="3:162" ht="20.100000000000001" customHeight="1" x14ac:dyDescent="0.15">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c r="BU213" s="227"/>
      <c r="BV213" s="227"/>
      <c r="BW213" s="227"/>
      <c r="BX213" s="227"/>
      <c r="BY213" s="227"/>
      <c r="BZ213" s="227"/>
      <c r="CA213" s="227"/>
      <c r="CB213" s="227"/>
      <c r="CC213" s="227"/>
      <c r="CD213" s="227"/>
      <c r="CE213" s="227"/>
      <c r="CF213" s="227"/>
      <c r="CG213" s="227"/>
      <c r="CH213" s="227"/>
      <c r="CI213" s="227"/>
      <c r="CJ213" s="227"/>
      <c r="CK213" s="227"/>
      <c r="CL213" s="227"/>
      <c r="CM213" s="227"/>
      <c r="CN213" s="227"/>
      <c r="CO213" s="227"/>
      <c r="CP213" s="227"/>
      <c r="CQ213" s="227"/>
      <c r="CR213" s="227"/>
      <c r="CS213" s="227"/>
      <c r="CT213" s="227"/>
      <c r="CU213" s="227"/>
      <c r="CV213" s="227"/>
      <c r="CW213" s="227"/>
      <c r="CX213" s="227"/>
      <c r="CY213" s="227"/>
      <c r="CZ213" s="227"/>
      <c r="DA213" s="227"/>
      <c r="DB213" s="227"/>
      <c r="DC213" s="227"/>
      <c r="DD213" s="227"/>
      <c r="DE213" s="227"/>
      <c r="DF213" s="227"/>
      <c r="DG213" s="227"/>
      <c r="DH213" s="227"/>
      <c r="DI213" s="227"/>
      <c r="DJ213" s="227"/>
      <c r="DK213" s="227"/>
      <c r="DL213" s="227"/>
      <c r="DM213" s="227"/>
      <c r="DN213" s="227"/>
      <c r="DO213" s="227"/>
      <c r="DP213" s="227"/>
      <c r="DQ213" s="227"/>
      <c r="DR213" s="227"/>
      <c r="DS213" s="227"/>
      <c r="DT213" s="227"/>
      <c r="DU213" s="227"/>
      <c r="DV213" s="227"/>
      <c r="DW213" s="227"/>
      <c r="DX213" s="227"/>
      <c r="DY213" s="227"/>
      <c r="DZ213" s="227"/>
      <c r="EA213" s="227"/>
      <c r="EB213" s="227"/>
      <c r="EC213" s="227"/>
      <c r="ED213" s="227"/>
      <c r="EE213" s="227"/>
      <c r="EF213" s="227"/>
      <c r="EG213" s="227"/>
      <c r="EH213" s="227"/>
      <c r="EI213" s="227"/>
      <c r="EJ213" s="227"/>
      <c r="EK213" s="227"/>
      <c r="EL213" s="227"/>
      <c r="EM213" s="227"/>
      <c r="EN213" s="227"/>
      <c r="EO213" s="227"/>
      <c r="EP213" s="227"/>
      <c r="EQ213" s="227"/>
      <c r="ER213" s="227"/>
      <c r="ES213" s="227"/>
      <c r="ET213" s="227"/>
      <c r="EU213" s="227"/>
      <c r="EV213" s="227"/>
      <c r="EW213" s="227"/>
      <c r="EX213" s="227"/>
      <c r="EY213" s="227"/>
      <c r="EZ213" s="227"/>
      <c r="FA213" s="227"/>
      <c r="FB213" s="227"/>
      <c r="FC213" s="227"/>
      <c r="FD213" s="227"/>
      <c r="FE213" s="227"/>
      <c r="FF213" s="227"/>
    </row>
    <row r="214" spans="3:162" ht="20.100000000000001" customHeight="1" x14ac:dyDescent="0.15">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row>
    <row r="215" spans="3:162" ht="20.100000000000001" customHeight="1" x14ac:dyDescent="0.15">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row>
    <row r="216" spans="3:162" ht="20.100000000000001" customHeight="1" x14ac:dyDescent="0.15">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row>
    <row r="217" spans="3:162" ht="20.100000000000001" customHeight="1" x14ac:dyDescent="0.15">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c r="BU217" s="227"/>
      <c r="BV217" s="227"/>
      <c r="BW217" s="227"/>
      <c r="BX217" s="227"/>
      <c r="BY217" s="227"/>
      <c r="BZ217" s="227"/>
      <c r="CA217" s="227"/>
      <c r="CB217" s="227"/>
      <c r="CC217" s="227"/>
      <c r="CD217" s="227"/>
      <c r="CE217" s="227"/>
      <c r="CF217" s="227"/>
      <c r="CG217" s="227"/>
      <c r="CH217" s="227"/>
      <c r="CI217" s="227"/>
      <c r="CJ217" s="227"/>
      <c r="CK217" s="227"/>
      <c r="CL217" s="227"/>
      <c r="CM217" s="227"/>
      <c r="CN217" s="227"/>
      <c r="CO217" s="227"/>
      <c r="CP217" s="227"/>
      <c r="CQ217" s="227"/>
      <c r="CR217" s="227"/>
      <c r="CS217" s="227"/>
      <c r="CT217" s="227"/>
      <c r="CU217" s="227"/>
      <c r="CV217" s="227"/>
      <c r="CW217" s="227"/>
      <c r="CX217" s="227"/>
      <c r="CY217" s="227"/>
      <c r="CZ217" s="227"/>
      <c r="DA217" s="227"/>
      <c r="DB217" s="227"/>
      <c r="DC217" s="227"/>
      <c r="DD217" s="227"/>
      <c r="DE217" s="227"/>
      <c r="DF217" s="227"/>
      <c r="DG217" s="227"/>
      <c r="DH217" s="227"/>
      <c r="DI217" s="227"/>
      <c r="DJ217" s="227"/>
      <c r="DK217" s="227"/>
      <c r="DL217" s="227"/>
      <c r="DM217" s="227"/>
      <c r="DN217" s="227"/>
      <c r="DO217" s="227"/>
      <c r="DP217" s="227"/>
      <c r="DQ217" s="227"/>
      <c r="DR217" s="227"/>
      <c r="DS217" s="227"/>
      <c r="DT217" s="227"/>
      <c r="DU217" s="227"/>
      <c r="DV217" s="227"/>
      <c r="DW217" s="227"/>
      <c r="DX217" s="227"/>
      <c r="DY217" s="227"/>
      <c r="DZ217" s="227"/>
      <c r="EA217" s="227"/>
      <c r="EB217" s="227"/>
      <c r="EC217" s="227"/>
      <c r="ED217" s="227"/>
      <c r="EE217" s="227"/>
      <c r="EF217" s="227"/>
      <c r="EG217" s="227"/>
      <c r="EH217" s="227"/>
      <c r="EI217" s="227"/>
      <c r="EJ217" s="227"/>
      <c r="EK217" s="227"/>
      <c r="EL217" s="227"/>
      <c r="EM217" s="227"/>
      <c r="EN217" s="227"/>
      <c r="EO217" s="227"/>
      <c r="EP217" s="227"/>
      <c r="EQ217" s="227"/>
      <c r="ER217" s="227"/>
      <c r="ES217" s="227"/>
      <c r="ET217" s="227"/>
      <c r="EU217" s="227"/>
      <c r="EV217" s="227"/>
      <c r="EW217" s="227"/>
      <c r="EX217" s="227"/>
      <c r="EY217" s="227"/>
      <c r="EZ217" s="227"/>
      <c r="FA217" s="227"/>
      <c r="FB217" s="227"/>
      <c r="FC217" s="227"/>
      <c r="FD217" s="227"/>
      <c r="FE217" s="227"/>
      <c r="FF217" s="227"/>
    </row>
    <row r="218" spans="3:162" ht="20.100000000000001" customHeight="1" x14ac:dyDescent="0.15">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7"/>
      <c r="BL218" s="227"/>
      <c r="BM218" s="227"/>
      <c r="BN218" s="227"/>
      <c r="BO218" s="227"/>
      <c r="BP218" s="227"/>
      <c r="BQ218" s="227"/>
      <c r="BR218" s="227"/>
      <c r="BS218" s="227"/>
      <c r="BT218" s="227"/>
      <c r="BU218" s="227"/>
      <c r="BV218" s="227"/>
      <c r="BW218" s="227"/>
      <c r="BX218" s="227"/>
      <c r="BY218" s="227"/>
      <c r="BZ218" s="227"/>
      <c r="CA218" s="227"/>
      <c r="CB218" s="227"/>
      <c r="CC218" s="227"/>
      <c r="CD218" s="227"/>
      <c r="CE218" s="227"/>
      <c r="CF218" s="227"/>
      <c r="CG218" s="227"/>
      <c r="CH218" s="227"/>
      <c r="CI218" s="227"/>
      <c r="CJ218" s="227"/>
      <c r="CK218" s="227"/>
      <c r="CL218" s="227"/>
      <c r="CM218" s="227"/>
      <c r="CN218" s="227"/>
      <c r="CO218" s="227"/>
      <c r="CP218" s="227"/>
      <c r="CQ218" s="227"/>
      <c r="CR218" s="227"/>
      <c r="CS218" s="227"/>
      <c r="CT218" s="227"/>
      <c r="CU218" s="227"/>
      <c r="CV218" s="227"/>
      <c r="CW218" s="227"/>
      <c r="CX218" s="227"/>
      <c r="CY218" s="227"/>
      <c r="CZ218" s="227"/>
      <c r="DA218" s="227"/>
      <c r="DB218" s="227"/>
      <c r="DC218" s="227"/>
      <c r="DD218" s="227"/>
      <c r="DE218" s="227"/>
      <c r="DF218" s="227"/>
      <c r="DG218" s="227"/>
      <c r="DH218" s="227"/>
      <c r="DI218" s="227"/>
      <c r="DJ218" s="227"/>
      <c r="DK218" s="227"/>
      <c r="DL218" s="227"/>
      <c r="DM218" s="227"/>
      <c r="DN218" s="227"/>
      <c r="DO218" s="227"/>
      <c r="DP218" s="227"/>
      <c r="DQ218" s="227"/>
      <c r="DR218" s="227"/>
      <c r="DS218" s="227"/>
      <c r="DT218" s="227"/>
      <c r="DU218" s="227"/>
      <c r="DV218" s="227"/>
      <c r="DW218" s="227"/>
      <c r="DX218" s="227"/>
      <c r="DY218" s="227"/>
      <c r="DZ218" s="227"/>
      <c r="EA218" s="227"/>
      <c r="EB218" s="227"/>
      <c r="EC218" s="227"/>
      <c r="ED218" s="227"/>
      <c r="EE218" s="227"/>
      <c r="EF218" s="227"/>
      <c r="EG218" s="227"/>
      <c r="EH218" s="227"/>
      <c r="EI218" s="227"/>
      <c r="EJ218" s="227"/>
      <c r="EK218" s="227"/>
      <c r="EL218" s="227"/>
      <c r="EM218" s="227"/>
      <c r="EN218" s="227"/>
      <c r="EO218" s="227"/>
      <c r="EP218" s="227"/>
      <c r="EQ218" s="227"/>
      <c r="ER218" s="227"/>
      <c r="ES218" s="227"/>
      <c r="ET218" s="227"/>
      <c r="EU218" s="227"/>
      <c r="EV218" s="227"/>
      <c r="EW218" s="227"/>
      <c r="EX218" s="227"/>
      <c r="EY218" s="227"/>
      <c r="EZ218" s="227"/>
      <c r="FA218" s="227"/>
      <c r="FB218" s="227"/>
      <c r="FC218" s="227"/>
      <c r="FD218" s="227"/>
      <c r="FE218" s="227"/>
      <c r="FF218" s="227"/>
    </row>
    <row r="219" spans="3:162" ht="20.100000000000001" customHeight="1" x14ac:dyDescent="0.15">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7"/>
      <c r="BL219" s="227"/>
      <c r="BM219" s="227"/>
      <c r="BN219" s="227"/>
      <c r="BO219" s="227"/>
      <c r="BP219" s="227"/>
      <c r="BQ219" s="227"/>
      <c r="BR219" s="227"/>
      <c r="BS219" s="227"/>
      <c r="BT219" s="227"/>
      <c r="BU219" s="227"/>
      <c r="BV219" s="227"/>
      <c r="BW219" s="227"/>
      <c r="BX219" s="227"/>
      <c r="BY219" s="227"/>
      <c r="BZ219" s="227"/>
      <c r="CA219" s="227"/>
      <c r="CB219" s="227"/>
      <c r="CC219" s="227"/>
      <c r="CD219" s="227"/>
      <c r="CE219" s="227"/>
      <c r="CF219" s="227"/>
      <c r="CG219" s="227"/>
      <c r="CH219" s="227"/>
      <c r="CI219" s="227"/>
      <c r="CJ219" s="227"/>
      <c r="CK219" s="227"/>
      <c r="CL219" s="227"/>
      <c r="CM219" s="227"/>
      <c r="CN219" s="227"/>
      <c r="CO219" s="227"/>
      <c r="CP219" s="227"/>
      <c r="CQ219" s="227"/>
      <c r="CR219" s="227"/>
      <c r="CS219" s="227"/>
      <c r="CT219" s="227"/>
      <c r="CU219" s="227"/>
      <c r="CV219" s="227"/>
      <c r="CW219" s="227"/>
      <c r="CX219" s="227"/>
      <c r="CY219" s="227"/>
      <c r="CZ219" s="227"/>
      <c r="DA219" s="227"/>
      <c r="DB219" s="227"/>
      <c r="DC219" s="227"/>
      <c r="DD219" s="227"/>
      <c r="DE219" s="227"/>
      <c r="DF219" s="227"/>
      <c r="DG219" s="227"/>
      <c r="DH219" s="227"/>
      <c r="DI219" s="227"/>
      <c r="DJ219" s="227"/>
      <c r="DK219" s="227"/>
      <c r="DL219" s="227"/>
      <c r="DM219" s="227"/>
      <c r="DN219" s="227"/>
      <c r="DO219" s="227"/>
      <c r="DP219" s="227"/>
      <c r="DQ219" s="227"/>
      <c r="DR219" s="227"/>
      <c r="DS219" s="227"/>
      <c r="DT219" s="227"/>
      <c r="DU219" s="227"/>
      <c r="DV219" s="227"/>
      <c r="DW219" s="227"/>
      <c r="DX219" s="227"/>
      <c r="DY219" s="227"/>
      <c r="DZ219" s="227"/>
      <c r="EA219" s="227"/>
      <c r="EB219" s="227"/>
      <c r="EC219" s="227"/>
      <c r="ED219" s="227"/>
      <c r="EE219" s="227"/>
      <c r="EF219" s="227"/>
      <c r="EG219" s="227"/>
      <c r="EH219" s="227"/>
      <c r="EI219" s="227"/>
      <c r="EJ219" s="227"/>
      <c r="EK219" s="227"/>
      <c r="EL219" s="227"/>
      <c r="EM219" s="227"/>
      <c r="EN219" s="227"/>
      <c r="EO219" s="227"/>
      <c r="EP219" s="227"/>
      <c r="EQ219" s="227"/>
      <c r="ER219" s="227"/>
      <c r="ES219" s="227"/>
      <c r="ET219" s="227"/>
      <c r="EU219" s="227"/>
      <c r="EV219" s="227"/>
      <c r="EW219" s="227"/>
      <c r="EX219" s="227"/>
      <c r="EY219" s="227"/>
      <c r="EZ219" s="227"/>
      <c r="FA219" s="227"/>
      <c r="FB219" s="227"/>
      <c r="FC219" s="227"/>
      <c r="FD219" s="227"/>
      <c r="FE219" s="227"/>
      <c r="FF219" s="227"/>
    </row>
    <row r="220" spans="3:162" ht="20.100000000000001" customHeight="1" x14ac:dyDescent="0.15">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7"/>
      <c r="BL220" s="227"/>
      <c r="BM220" s="227"/>
      <c r="BN220" s="227"/>
      <c r="BO220" s="227"/>
      <c r="BP220" s="227"/>
      <c r="BQ220" s="227"/>
      <c r="BR220" s="227"/>
      <c r="BS220" s="227"/>
      <c r="BT220" s="227"/>
      <c r="BU220" s="227"/>
      <c r="BV220" s="227"/>
      <c r="BW220" s="227"/>
      <c r="BX220" s="227"/>
      <c r="BY220" s="227"/>
      <c r="BZ220" s="227"/>
      <c r="CA220" s="227"/>
      <c r="CB220" s="227"/>
      <c r="CC220" s="227"/>
      <c r="CD220" s="227"/>
      <c r="CE220" s="227"/>
      <c r="CF220" s="227"/>
      <c r="CG220" s="227"/>
      <c r="CH220" s="227"/>
      <c r="CI220" s="227"/>
      <c r="CJ220" s="227"/>
      <c r="CK220" s="227"/>
      <c r="CL220" s="227"/>
      <c r="CM220" s="227"/>
      <c r="CN220" s="227"/>
      <c r="CO220" s="227"/>
      <c r="CP220" s="227"/>
      <c r="CQ220" s="227"/>
      <c r="CR220" s="227"/>
      <c r="CS220" s="227"/>
      <c r="CT220" s="227"/>
      <c r="CU220" s="227"/>
      <c r="CV220" s="227"/>
      <c r="CW220" s="227"/>
      <c r="CX220" s="227"/>
      <c r="CY220" s="227"/>
      <c r="CZ220" s="227"/>
      <c r="DA220" s="227"/>
      <c r="DB220" s="227"/>
      <c r="DC220" s="227"/>
      <c r="DD220" s="227"/>
      <c r="DE220" s="227"/>
      <c r="DF220" s="227"/>
      <c r="DG220" s="227"/>
      <c r="DH220" s="227"/>
      <c r="DI220" s="227"/>
      <c r="DJ220" s="227"/>
      <c r="DK220" s="227"/>
      <c r="DL220" s="227"/>
      <c r="DM220" s="227"/>
      <c r="DN220" s="227"/>
      <c r="DO220" s="227"/>
      <c r="DP220" s="227"/>
      <c r="DQ220" s="227"/>
      <c r="DR220" s="227"/>
      <c r="DS220" s="227"/>
      <c r="DT220" s="227"/>
      <c r="DU220" s="227"/>
      <c r="DV220" s="227"/>
      <c r="DW220" s="227"/>
      <c r="DX220" s="227"/>
      <c r="DY220" s="227"/>
      <c r="DZ220" s="227"/>
      <c r="EA220" s="227"/>
      <c r="EB220" s="227"/>
      <c r="EC220" s="227"/>
      <c r="ED220" s="227"/>
      <c r="EE220" s="227"/>
      <c r="EF220" s="227"/>
      <c r="EG220" s="227"/>
      <c r="EH220" s="227"/>
      <c r="EI220" s="227"/>
      <c r="EJ220" s="227"/>
      <c r="EK220" s="227"/>
      <c r="EL220" s="227"/>
      <c r="EM220" s="227"/>
      <c r="EN220" s="227"/>
      <c r="EO220" s="227"/>
      <c r="EP220" s="227"/>
      <c r="EQ220" s="227"/>
      <c r="ER220" s="227"/>
      <c r="ES220" s="227"/>
      <c r="ET220" s="227"/>
      <c r="EU220" s="227"/>
      <c r="EV220" s="227"/>
      <c r="EW220" s="227"/>
      <c r="EX220" s="227"/>
      <c r="EY220" s="227"/>
      <c r="EZ220" s="227"/>
      <c r="FA220" s="227"/>
      <c r="FB220" s="227"/>
      <c r="FC220" s="227"/>
      <c r="FD220" s="227"/>
      <c r="FE220" s="227"/>
      <c r="FF220" s="227"/>
    </row>
    <row r="221" spans="3:162" ht="20.100000000000001" customHeight="1" x14ac:dyDescent="0.15">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7"/>
      <c r="BL221" s="227"/>
      <c r="BM221" s="227"/>
      <c r="BN221" s="227"/>
      <c r="BO221" s="227"/>
      <c r="BP221" s="227"/>
      <c r="BQ221" s="227"/>
      <c r="BR221" s="227"/>
      <c r="BS221" s="227"/>
      <c r="BT221" s="227"/>
      <c r="BU221" s="227"/>
      <c r="BV221" s="227"/>
      <c r="BW221" s="227"/>
      <c r="BX221" s="227"/>
      <c r="BY221" s="227"/>
      <c r="BZ221" s="227"/>
      <c r="CA221" s="227"/>
      <c r="CB221" s="227"/>
      <c r="CC221" s="227"/>
      <c r="CD221" s="227"/>
      <c r="CE221" s="227"/>
      <c r="CF221" s="227"/>
      <c r="CG221" s="227"/>
      <c r="CH221" s="227"/>
      <c r="CI221" s="227"/>
      <c r="CJ221" s="227"/>
      <c r="CK221" s="227"/>
      <c r="CL221" s="227"/>
      <c r="CM221" s="227"/>
      <c r="CN221" s="227"/>
      <c r="CO221" s="227"/>
      <c r="CP221" s="227"/>
      <c r="CQ221" s="227"/>
      <c r="CR221" s="227"/>
      <c r="CS221" s="227"/>
      <c r="CT221" s="227"/>
      <c r="CU221" s="227"/>
      <c r="CV221" s="227"/>
      <c r="CW221" s="227"/>
      <c r="CX221" s="227"/>
      <c r="CY221" s="227"/>
      <c r="CZ221" s="227"/>
      <c r="DA221" s="227"/>
      <c r="DB221" s="227"/>
      <c r="DC221" s="227"/>
      <c r="DD221" s="227"/>
      <c r="DE221" s="227"/>
      <c r="DF221" s="227"/>
      <c r="DG221" s="227"/>
      <c r="DH221" s="227"/>
      <c r="DI221" s="227"/>
      <c r="DJ221" s="227"/>
      <c r="DK221" s="227"/>
      <c r="DL221" s="227"/>
      <c r="DM221" s="227"/>
      <c r="DN221" s="227"/>
      <c r="DO221" s="227"/>
      <c r="DP221" s="227"/>
      <c r="DQ221" s="227"/>
      <c r="DR221" s="227"/>
      <c r="DS221" s="227"/>
      <c r="DT221" s="227"/>
      <c r="DU221" s="227"/>
      <c r="DV221" s="227"/>
      <c r="DW221" s="227"/>
      <c r="DX221" s="227"/>
      <c r="DY221" s="227"/>
      <c r="DZ221" s="227"/>
      <c r="EA221" s="227"/>
      <c r="EB221" s="227"/>
      <c r="EC221" s="227"/>
      <c r="ED221" s="227"/>
      <c r="EE221" s="227"/>
      <c r="EF221" s="227"/>
      <c r="EG221" s="227"/>
      <c r="EH221" s="227"/>
      <c r="EI221" s="227"/>
      <c r="EJ221" s="227"/>
      <c r="EK221" s="227"/>
      <c r="EL221" s="227"/>
      <c r="EM221" s="227"/>
      <c r="EN221" s="227"/>
      <c r="EO221" s="227"/>
      <c r="EP221" s="227"/>
      <c r="EQ221" s="227"/>
      <c r="ER221" s="227"/>
      <c r="ES221" s="227"/>
      <c r="ET221" s="227"/>
      <c r="EU221" s="227"/>
      <c r="EV221" s="227"/>
      <c r="EW221" s="227"/>
      <c r="EX221" s="227"/>
      <c r="EY221" s="227"/>
      <c r="EZ221" s="227"/>
      <c r="FA221" s="227"/>
      <c r="FB221" s="227"/>
      <c r="FC221" s="227"/>
      <c r="FD221" s="227"/>
      <c r="FE221" s="227"/>
      <c r="FF221" s="227"/>
    </row>
    <row r="222" spans="3:162" ht="20.100000000000001" customHeight="1" x14ac:dyDescent="0.15">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7"/>
      <c r="BL222" s="227"/>
      <c r="BM222" s="227"/>
      <c r="BN222" s="227"/>
      <c r="BO222" s="227"/>
      <c r="BP222" s="227"/>
      <c r="BQ222" s="227"/>
      <c r="BR222" s="227"/>
      <c r="BS222" s="227"/>
      <c r="BT222" s="227"/>
      <c r="BU222" s="227"/>
      <c r="BV222" s="227"/>
      <c r="BW222" s="227"/>
      <c r="BX222" s="227"/>
      <c r="BY222" s="227"/>
      <c r="BZ222" s="227"/>
      <c r="CA222" s="227"/>
      <c r="CB222" s="227"/>
      <c r="CC222" s="227"/>
      <c r="CD222" s="227"/>
      <c r="CE222" s="227"/>
      <c r="CF222" s="227"/>
      <c r="CG222" s="227"/>
      <c r="CH222" s="227"/>
      <c r="CI222" s="227"/>
      <c r="CJ222" s="227"/>
      <c r="CK222" s="227"/>
      <c r="CL222" s="227"/>
      <c r="CM222" s="227"/>
      <c r="CN222" s="227"/>
      <c r="CO222" s="227"/>
      <c r="CP222" s="227"/>
      <c r="CQ222" s="227"/>
      <c r="CR222" s="227"/>
      <c r="CS222" s="227"/>
      <c r="CT222" s="227"/>
      <c r="CU222" s="227"/>
      <c r="CV222" s="227"/>
      <c r="CW222" s="227"/>
      <c r="CX222" s="227"/>
      <c r="CY222" s="227"/>
      <c r="CZ222" s="227"/>
      <c r="DA222" s="227"/>
      <c r="DB222" s="227"/>
      <c r="DC222" s="227"/>
      <c r="DD222" s="227"/>
      <c r="DE222" s="227"/>
      <c r="DF222" s="227"/>
      <c r="DG222" s="227"/>
      <c r="DH222" s="227"/>
      <c r="DI222" s="227"/>
      <c r="DJ222" s="227"/>
      <c r="DK222" s="227"/>
      <c r="DL222" s="227"/>
      <c r="DM222" s="227"/>
      <c r="DN222" s="227"/>
      <c r="DO222" s="227"/>
      <c r="DP222" s="227"/>
      <c r="DQ222" s="227"/>
      <c r="DR222" s="227"/>
      <c r="DS222" s="227"/>
      <c r="DT222" s="227"/>
      <c r="DU222" s="227"/>
      <c r="DV222" s="227"/>
      <c r="DW222" s="227"/>
      <c r="DX222" s="227"/>
      <c r="DY222" s="227"/>
      <c r="DZ222" s="227"/>
      <c r="EA222" s="227"/>
      <c r="EB222" s="227"/>
      <c r="EC222" s="227"/>
      <c r="ED222" s="227"/>
      <c r="EE222" s="227"/>
      <c r="EF222" s="227"/>
      <c r="EG222" s="227"/>
      <c r="EH222" s="227"/>
      <c r="EI222" s="227"/>
      <c r="EJ222" s="227"/>
      <c r="EK222" s="227"/>
      <c r="EL222" s="227"/>
      <c r="EM222" s="227"/>
      <c r="EN222" s="227"/>
      <c r="EO222" s="227"/>
      <c r="EP222" s="227"/>
      <c r="EQ222" s="227"/>
      <c r="ER222" s="227"/>
      <c r="ES222" s="227"/>
      <c r="ET222" s="227"/>
      <c r="EU222" s="227"/>
      <c r="EV222" s="227"/>
      <c r="EW222" s="227"/>
      <c r="EX222" s="227"/>
      <c r="EY222" s="227"/>
      <c r="EZ222" s="227"/>
      <c r="FA222" s="227"/>
      <c r="FB222" s="227"/>
      <c r="FC222" s="227"/>
      <c r="FD222" s="227"/>
      <c r="FE222" s="227"/>
      <c r="FF222" s="227"/>
    </row>
    <row r="223" spans="3:162" ht="20.100000000000001" customHeight="1" x14ac:dyDescent="0.15">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7"/>
      <c r="BL223" s="227"/>
      <c r="BM223" s="227"/>
      <c r="BN223" s="227"/>
      <c r="BO223" s="227"/>
      <c r="BP223" s="227"/>
      <c r="BQ223" s="227"/>
      <c r="BR223" s="227"/>
      <c r="BS223" s="227"/>
      <c r="BT223" s="227"/>
      <c r="BU223" s="227"/>
      <c r="BV223" s="227"/>
      <c r="BW223" s="227"/>
      <c r="BX223" s="227"/>
      <c r="BY223" s="227"/>
      <c r="BZ223" s="227"/>
      <c r="CA223" s="227"/>
      <c r="CB223" s="227"/>
      <c r="CC223" s="227"/>
      <c r="CD223" s="227"/>
      <c r="CE223" s="227"/>
      <c r="CF223" s="227"/>
      <c r="CG223" s="227"/>
      <c r="CH223" s="227"/>
      <c r="CI223" s="227"/>
      <c r="CJ223" s="227"/>
      <c r="CK223" s="227"/>
      <c r="CL223" s="227"/>
      <c r="CM223" s="227"/>
      <c r="CN223" s="227"/>
      <c r="CO223" s="227"/>
      <c r="CP223" s="227"/>
      <c r="CQ223" s="227"/>
      <c r="CR223" s="227"/>
      <c r="CS223" s="227"/>
      <c r="CT223" s="227"/>
      <c r="CU223" s="227"/>
      <c r="CV223" s="227"/>
      <c r="CW223" s="227"/>
      <c r="CX223" s="227"/>
      <c r="CY223" s="227"/>
      <c r="CZ223" s="227"/>
      <c r="DA223" s="227"/>
      <c r="DB223" s="227"/>
      <c r="DC223" s="227"/>
      <c r="DD223" s="227"/>
      <c r="DE223" s="227"/>
      <c r="DF223" s="227"/>
      <c r="DG223" s="227"/>
      <c r="DH223" s="227"/>
      <c r="DI223" s="227"/>
      <c r="DJ223" s="227"/>
      <c r="DK223" s="227"/>
      <c r="DL223" s="227"/>
      <c r="DM223" s="227"/>
      <c r="DN223" s="227"/>
      <c r="DO223" s="227"/>
      <c r="DP223" s="227"/>
      <c r="DQ223" s="227"/>
      <c r="DR223" s="227"/>
      <c r="DS223" s="227"/>
      <c r="DT223" s="227"/>
      <c r="DU223" s="227"/>
      <c r="DV223" s="227"/>
      <c r="DW223" s="227"/>
      <c r="DX223" s="227"/>
      <c r="DY223" s="227"/>
      <c r="DZ223" s="227"/>
      <c r="EA223" s="227"/>
      <c r="EB223" s="227"/>
      <c r="EC223" s="227"/>
      <c r="ED223" s="227"/>
      <c r="EE223" s="227"/>
      <c r="EF223" s="227"/>
      <c r="EG223" s="227"/>
      <c r="EH223" s="227"/>
      <c r="EI223" s="227"/>
      <c r="EJ223" s="227"/>
      <c r="EK223" s="227"/>
      <c r="EL223" s="227"/>
      <c r="EM223" s="227"/>
      <c r="EN223" s="227"/>
      <c r="EO223" s="227"/>
      <c r="EP223" s="227"/>
      <c r="EQ223" s="227"/>
      <c r="ER223" s="227"/>
      <c r="ES223" s="227"/>
      <c r="ET223" s="227"/>
      <c r="EU223" s="227"/>
      <c r="EV223" s="227"/>
      <c r="EW223" s="227"/>
      <c r="EX223" s="227"/>
      <c r="EY223" s="227"/>
      <c r="EZ223" s="227"/>
      <c r="FA223" s="227"/>
      <c r="FB223" s="227"/>
      <c r="FC223" s="227"/>
      <c r="FD223" s="227"/>
      <c r="FE223" s="227"/>
      <c r="FF223" s="227"/>
    </row>
    <row r="224" spans="3:162" ht="20.100000000000001" customHeight="1" x14ac:dyDescent="0.15">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7"/>
      <c r="BL224" s="227"/>
      <c r="BM224" s="227"/>
      <c r="BN224" s="227"/>
      <c r="BO224" s="227"/>
      <c r="BP224" s="227"/>
      <c r="BQ224" s="227"/>
      <c r="BR224" s="227"/>
      <c r="BS224" s="227"/>
      <c r="BT224" s="227"/>
      <c r="BU224" s="227"/>
      <c r="BV224" s="227"/>
      <c r="BW224" s="227"/>
      <c r="BX224" s="227"/>
      <c r="BY224" s="227"/>
      <c r="BZ224" s="227"/>
      <c r="CA224" s="227"/>
      <c r="CB224" s="227"/>
      <c r="CC224" s="227"/>
      <c r="CD224" s="227"/>
      <c r="CE224" s="227"/>
      <c r="CF224" s="227"/>
      <c r="CG224" s="227"/>
      <c r="CH224" s="227"/>
      <c r="CI224" s="227"/>
      <c r="CJ224" s="227"/>
      <c r="CK224" s="227"/>
      <c r="CL224" s="227"/>
      <c r="CM224" s="227"/>
      <c r="CN224" s="227"/>
      <c r="CO224" s="227"/>
      <c r="CP224" s="227"/>
      <c r="CQ224" s="227"/>
      <c r="CR224" s="227"/>
      <c r="CS224" s="227"/>
      <c r="CT224" s="227"/>
      <c r="CU224" s="227"/>
      <c r="CV224" s="227"/>
      <c r="CW224" s="227"/>
      <c r="CX224" s="227"/>
      <c r="CY224" s="227"/>
      <c r="CZ224" s="227"/>
      <c r="DA224" s="227"/>
      <c r="DB224" s="227"/>
      <c r="DC224" s="227"/>
      <c r="DD224" s="227"/>
      <c r="DE224" s="227"/>
      <c r="DF224" s="227"/>
      <c r="DG224" s="227"/>
      <c r="DH224" s="227"/>
      <c r="DI224" s="227"/>
      <c r="DJ224" s="227"/>
      <c r="DK224" s="227"/>
      <c r="DL224" s="227"/>
      <c r="DM224" s="227"/>
      <c r="DN224" s="227"/>
      <c r="DO224" s="227"/>
      <c r="DP224" s="227"/>
      <c r="DQ224" s="227"/>
      <c r="DR224" s="227"/>
      <c r="DS224" s="227"/>
      <c r="DT224" s="227"/>
      <c r="DU224" s="227"/>
      <c r="DV224" s="227"/>
      <c r="DW224" s="227"/>
      <c r="DX224" s="227"/>
      <c r="DY224" s="227"/>
      <c r="DZ224" s="227"/>
      <c r="EA224" s="227"/>
      <c r="EB224" s="227"/>
      <c r="EC224" s="227"/>
      <c r="ED224" s="227"/>
      <c r="EE224" s="227"/>
      <c r="EF224" s="227"/>
      <c r="EG224" s="227"/>
      <c r="EH224" s="227"/>
      <c r="EI224" s="227"/>
      <c r="EJ224" s="227"/>
      <c r="EK224" s="227"/>
      <c r="EL224" s="227"/>
      <c r="EM224" s="227"/>
      <c r="EN224" s="227"/>
      <c r="EO224" s="227"/>
      <c r="EP224" s="227"/>
      <c r="EQ224" s="227"/>
      <c r="ER224" s="227"/>
      <c r="ES224" s="227"/>
      <c r="ET224" s="227"/>
      <c r="EU224" s="227"/>
      <c r="EV224" s="227"/>
      <c r="EW224" s="227"/>
      <c r="EX224" s="227"/>
      <c r="EY224" s="227"/>
      <c r="EZ224" s="227"/>
      <c r="FA224" s="227"/>
      <c r="FB224" s="227"/>
      <c r="FC224" s="227"/>
      <c r="FD224" s="227"/>
      <c r="FE224" s="227"/>
      <c r="FF224" s="227"/>
    </row>
    <row r="225" spans="3:162" ht="20.100000000000001" customHeight="1" x14ac:dyDescent="0.15">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c r="BU225" s="227"/>
      <c r="BV225" s="227"/>
      <c r="BW225" s="227"/>
      <c r="BX225" s="227"/>
      <c r="BY225" s="227"/>
      <c r="BZ225" s="227"/>
      <c r="CA225" s="227"/>
      <c r="CB225" s="227"/>
      <c r="CC225" s="227"/>
      <c r="CD225" s="227"/>
      <c r="CE225" s="227"/>
      <c r="CF225" s="227"/>
      <c r="CG225" s="227"/>
      <c r="CH225" s="227"/>
      <c r="CI225" s="227"/>
      <c r="CJ225" s="227"/>
      <c r="CK225" s="227"/>
      <c r="CL225" s="227"/>
      <c r="CM225" s="227"/>
      <c r="CN225" s="227"/>
      <c r="CO225" s="227"/>
      <c r="CP225" s="227"/>
      <c r="CQ225" s="227"/>
      <c r="CR225" s="227"/>
      <c r="CS225" s="227"/>
      <c r="CT225" s="227"/>
      <c r="CU225" s="227"/>
      <c r="CV225" s="227"/>
      <c r="CW225" s="227"/>
      <c r="CX225" s="227"/>
      <c r="CY225" s="227"/>
      <c r="CZ225" s="227"/>
      <c r="DA225" s="227"/>
      <c r="DB225" s="227"/>
      <c r="DC225" s="227"/>
      <c r="DD225" s="227"/>
      <c r="DE225" s="227"/>
      <c r="DF225" s="227"/>
      <c r="DG225" s="227"/>
      <c r="DH225" s="227"/>
      <c r="DI225" s="227"/>
      <c r="DJ225" s="227"/>
      <c r="DK225" s="227"/>
      <c r="DL225" s="227"/>
      <c r="DM225" s="227"/>
      <c r="DN225" s="227"/>
      <c r="DO225" s="227"/>
      <c r="DP225" s="227"/>
      <c r="DQ225" s="227"/>
      <c r="DR225" s="227"/>
      <c r="DS225" s="227"/>
      <c r="DT225" s="227"/>
      <c r="DU225" s="227"/>
      <c r="DV225" s="227"/>
      <c r="DW225" s="227"/>
      <c r="DX225" s="227"/>
      <c r="DY225" s="227"/>
      <c r="DZ225" s="227"/>
      <c r="EA225" s="227"/>
      <c r="EB225" s="227"/>
      <c r="EC225" s="227"/>
      <c r="ED225" s="227"/>
      <c r="EE225" s="227"/>
      <c r="EF225" s="227"/>
      <c r="EG225" s="227"/>
      <c r="EH225" s="227"/>
      <c r="EI225" s="227"/>
      <c r="EJ225" s="227"/>
      <c r="EK225" s="227"/>
      <c r="EL225" s="227"/>
      <c r="EM225" s="227"/>
      <c r="EN225" s="227"/>
      <c r="EO225" s="227"/>
      <c r="EP225" s="227"/>
      <c r="EQ225" s="227"/>
      <c r="ER225" s="227"/>
      <c r="ES225" s="227"/>
      <c r="ET225" s="227"/>
      <c r="EU225" s="227"/>
      <c r="EV225" s="227"/>
      <c r="EW225" s="227"/>
      <c r="EX225" s="227"/>
      <c r="EY225" s="227"/>
      <c r="EZ225" s="227"/>
      <c r="FA225" s="227"/>
      <c r="FB225" s="227"/>
      <c r="FC225" s="227"/>
      <c r="FD225" s="227"/>
      <c r="FE225" s="227"/>
      <c r="FF225" s="227"/>
    </row>
    <row r="226" spans="3:162" ht="20.100000000000001" customHeight="1" x14ac:dyDescent="0.15">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7"/>
      <c r="BL226" s="227"/>
      <c r="BM226" s="227"/>
      <c r="BN226" s="227"/>
      <c r="BO226" s="227"/>
      <c r="BP226" s="227"/>
      <c r="BQ226" s="227"/>
      <c r="BR226" s="227"/>
      <c r="BS226" s="227"/>
      <c r="BT226" s="227"/>
      <c r="BU226" s="227"/>
      <c r="BV226" s="227"/>
      <c r="BW226" s="227"/>
      <c r="BX226" s="227"/>
      <c r="BY226" s="227"/>
      <c r="BZ226" s="227"/>
      <c r="CA226" s="227"/>
      <c r="CB226" s="227"/>
      <c r="CC226" s="227"/>
      <c r="CD226" s="227"/>
      <c r="CE226" s="227"/>
      <c r="CF226" s="227"/>
      <c r="CG226" s="227"/>
      <c r="CH226" s="227"/>
      <c r="CI226" s="227"/>
      <c r="CJ226" s="227"/>
      <c r="CK226" s="227"/>
      <c r="CL226" s="227"/>
      <c r="CM226" s="227"/>
      <c r="CN226" s="227"/>
      <c r="CO226" s="227"/>
      <c r="CP226" s="227"/>
      <c r="CQ226" s="227"/>
      <c r="CR226" s="227"/>
      <c r="CS226" s="227"/>
      <c r="CT226" s="227"/>
      <c r="CU226" s="227"/>
      <c r="CV226" s="227"/>
      <c r="CW226" s="227"/>
      <c r="CX226" s="227"/>
      <c r="CY226" s="227"/>
      <c r="CZ226" s="227"/>
      <c r="DA226" s="227"/>
      <c r="DB226" s="227"/>
      <c r="DC226" s="227"/>
      <c r="DD226" s="227"/>
      <c r="DE226" s="227"/>
      <c r="DF226" s="227"/>
      <c r="DG226" s="227"/>
      <c r="DH226" s="227"/>
      <c r="DI226" s="227"/>
      <c r="DJ226" s="227"/>
      <c r="DK226" s="227"/>
      <c r="DL226" s="227"/>
      <c r="DM226" s="227"/>
      <c r="DN226" s="227"/>
      <c r="DO226" s="227"/>
      <c r="DP226" s="227"/>
      <c r="DQ226" s="227"/>
      <c r="DR226" s="227"/>
      <c r="DS226" s="227"/>
      <c r="DT226" s="227"/>
      <c r="DU226" s="227"/>
      <c r="DV226" s="227"/>
      <c r="DW226" s="227"/>
      <c r="DX226" s="227"/>
      <c r="DY226" s="227"/>
      <c r="DZ226" s="227"/>
      <c r="EA226" s="227"/>
      <c r="EB226" s="227"/>
      <c r="EC226" s="227"/>
      <c r="ED226" s="227"/>
      <c r="EE226" s="227"/>
      <c r="EF226" s="227"/>
      <c r="EG226" s="227"/>
      <c r="EH226" s="227"/>
      <c r="EI226" s="227"/>
      <c r="EJ226" s="227"/>
      <c r="EK226" s="227"/>
      <c r="EL226" s="227"/>
      <c r="EM226" s="227"/>
      <c r="EN226" s="227"/>
      <c r="EO226" s="227"/>
      <c r="EP226" s="227"/>
      <c r="EQ226" s="227"/>
      <c r="ER226" s="227"/>
      <c r="ES226" s="227"/>
      <c r="ET226" s="227"/>
      <c r="EU226" s="227"/>
      <c r="EV226" s="227"/>
      <c r="EW226" s="227"/>
      <c r="EX226" s="227"/>
      <c r="EY226" s="227"/>
      <c r="EZ226" s="227"/>
      <c r="FA226" s="227"/>
      <c r="FB226" s="227"/>
      <c r="FC226" s="227"/>
      <c r="FD226" s="227"/>
      <c r="FE226" s="227"/>
      <c r="FF226" s="227"/>
    </row>
    <row r="227" spans="3:162" ht="20.100000000000001" customHeight="1" x14ac:dyDescent="0.15">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c r="BU227" s="227"/>
      <c r="BV227" s="227"/>
      <c r="BW227" s="227"/>
      <c r="BX227" s="227"/>
      <c r="BY227" s="227"/>
      <c r="BZ227" s="227"/>
      <c r="CA227" s="227"/>
      <c r="CB227" s="227"/>
      <c r="CC227" s="227"/>
      <c r="CD227" s="227"/>
      <c r="CE227" s="227"/>
      <c r="CF227" s="227"/>
      <c r="CG227" s="227"/>
      <c r="CH227" s="227"/>
      <c r="CI227" s="227"/>
      <c r="CJ227" s="227"/>
      <c r="CK227" s="227"/>
      <c r="CL227" s="227"/>
      <c r="CM227" s="227"/>
      <c r="CN227" s="227"/>
      <c r="CO227" s="227"/>
      <c r="CP227" s="227"/>
      <c r="CQ227" s="227"/>
      <c r="CR227" s="227"/>
      <c r="CS227" s="227"/>
      <c r="CT227" s="227"/>
      <c r="CU227" s="227"/>
      <c r="CV227" s="227"/>
      <c r="CW227" s="227"/>
      <c r="CX227" s="227"/>
      <c r="CY227" s="227"/>
      <c r="CZ227" s="227"/>
      <c r="DA227" s="227"/>
      <c r="DB227" s="227"/>
      <c r="DC227" s="227"/>
      <c r="DD227" s="227"/>
      <c r="DE227" s="227"/>
      <c r="DF227" s="227"/>
      <c r="DG227" s="227"/>
      <c r="DH227" s="227"/>
      <c r="DI227" s="227"/>
      <c r="DJ227" s="227"/>
      <c r="DK227" s="227"/>
      <c r="DL227" s="227"/>
      <c r="DM227" s="227"/>
      <c r="DN227" s="227"/>
      <c r="DO227" s="227"/>
      <c r="DP227" s="227"/>
      <c r="DQ227" s="227"/>
      <c r="DR227" s="227"/>
      <c r="DS227" s="227"/>
      <c r="DT227" s="227"/>
      <c r="DU227" s="227"/>
      <c r="DV227" s="227"/>
      <c r="DW227" s="227"/>
      <c r="DX227" s="227"/>
      <c r="DY227" s="227"/>
      <c r="DZ227" s="227"/>
      <c r="EA227" s="227"/>
      <c r="EB227" s="227"/>
      <c r="EC227" s="227"/>
      <c r="ED227" s="227"/>
      <c r="EE227" s="227"/>
      <c r="EF227" s="227"/>
      <c r="EG227" s="227"/>
      <c r="EH227" s="227"/>
      <c r="EI227" s="227"/>
      <c r="EJ227" s="227"/>
      <c r="EK227" s="227"/>
      <c r="EL227" s="227"/>
      <c r="EM227" s="227"/>
      <c r="EN227" s="227"/>
      <c r="EO227" s="227"/>
      <c r="EP227" s="227"/>
      <c r="EQ227" s="227"/>
      <c r="ER227" s="227"/>
      <c r="ES227" s="227"/>
      <c r="ET227" s="227"/>
      <c r="EU227" s="227"/>
      <c r="EV227" s="227"/>
      <c r="EW227" s="227"/>
      <c r="EX227" s="227"/>
      <c r="EY227" s="227"/>
      <c r="EZ227" s="227"/>
      <c r="FA227" s="227"/>
      <c r="FB227" s="227"/>
      <c r="FC227" s="227"/>
      <c r="FD227" s="227"/>
      <c r="FE227" s="227"/>
      <c r="FF227" s="227"/>
    </row>
    <row r="228" spans="3:162" ht="20.100000000000001" customHeight="1" x14ac:dyDescent="0.15">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7"/>
      <c r="BL228" s="227"/>
      <c r="BM228" s="227"/>
      <c r="BN228" s="227"/>
      <c r="BO228" s="227"/>
      <c r="BP228" s="227"/>
      <c r="BQ228" s="227"/>
      <c r="BR228" s="227"/>
      <c r="BS228" s="227"/>
      <c r="BT228" s="227"/>
      <c r="BU228" s="227"/>
      <c r="BV228" s="227"/>
      <c r="BW228" s="227"/>
      <c r="BX228" s="227"/>
      <c r="BY228" s="227"/>
      <c r="BZ228" s="227"/>
      <c r="CA228" s="227"/>
      <c r="CB228" s="227"/>
      <c r="CC228" s="227"/>
      <c r="CD228" s="227"/>
      <c r="CE228" s="227"/>
      <c r="CF228" s="227"/>
      <c r="CG228" s="227"/>
      <c r="CH228" s="227"/>
      <c r="CI228" s="227"/>
      <c r="CJ228" s="227"/>
      <c r="CK228" s="227"/>
      <c r="CL228" s="227"/>
      <c r="CM228" s="227"/>
      <c r="CN228" s="227"/>
      <c r="CO228" s="227"/>
      <c r="CP228" s="227"/>
      <c r="CQ228" s="227"/>
      <c r="CR228" s="227"/>
      <c r="CS228" s="227"/>
      <c r="CT228" s="227"/>
      <c r="CU228" s="227"/>
      <c r="CV228" s="227"/>
      <c r="CW228" s="227"/>
      <c r="CX228" s="227"/>
      <c r="CY228" s="227"/>
      <c r="CZ228" s="227"/>
      <c r="DA228" s="227"/>
      <c r="DB228" s="227"/>
      <c r="DC228" s="227"/>
      <c r="DD228" s="227"/>
      <c r="DE228" s="227"/>
      <c r="DF228" s="227"/>
      <c r="DG228" s="227"/>
      <c r="DH228" s="227"/>
      <c r="DI228" s="227"/>
      <c r="DJ228" s="227"/>
      <c r="DK228" s="227"/>
      <c r="DL228" s="227"/>
      <c r="DM228" s="227"/>
      <c r="DN228" s="227"/>
      <c r="DO228" s="227"/>
      <c r="DP228" s="227"/>
      <c r="DQ228" s="227"/>
      <c r="DR228" s="227"/>
      <c r="DS228" s="227"/>
      <c r="DT228" s="227"/>
      <c r="DU228" s="227"/>
      <c r="DV228" s="227"/>
      <c r="DW228" s="227"/>
      <c r="DX228" s="227"/>
      <c r="DY228" s="227"/>
      <c r="DZ228" s="227"/>
      <c r="EA228" s="227"/>
      <c r="EB228" s="227"/>
      <c r="EC228" s="227"/>
      <c r="ED228" s="227"/>
      <c r="EE228" s="227"/>
      <c r="EF228" s="227"/>
      <c r="EG228" s="227"/>
      <c r="EH228" s="227"/>
      <c r="EI228" s="227"/>
      <c r="EJ228" s="227"/>
      <c r="EK228" s="227"/>
      <c r="EL228" s="227"/>
      <c r="EM228" s="227"/>
      <c r="EN228" s="227"/>
      <c r="EO228" s="227"/>
      <c r="EP228" s="227"/>
      <c r="EQ228" s="227"/>
      <c r="ER228" s="227"/>
      <c r="ES228" s="227"/>
      <c r="ET228" s="227"/>
      <c r="EU228" s="227"/>
      <c r="EV228" s="227"/>
      <c r="EW228" s="227"/>
      <c r="EX228" s="227"/>
      <c r="EY228" s="227"/>
      <c r="EZ228" s="227"/>
      <c r="FA228" s="227"/>
      <c r="FB228" s="227"/>
      <c r="FC228" s="227"/>
      <c r="FD228" s="227"/>
      <c r="FE228" s="227"/>
      <c r="FF228" s="227"/>
    </row>
    <row r="229" spans="3:162" ht="20.100000000000001" customHeight="1" x14ac:dyDescent="0.15">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7"/>
      <c r="BL229" s="227"/>
      <c r="BM229" s="227"/>
      <c r="BN229" s="227"/>
      <c r="BO229" s="227"/>
      <c r="BP229" s="227"/>
      <c r="BQ229" s="227"/>
      <c r="BR229" s="227"/>
      <c r="BS229" s="227"/>
      <c r="BT229" s="227"/>
      <c r="BU229" s="227"/>
      <c r="BV229" s="227"/>
      <c r="BW229" s="227"/>
      <c r="BX229" s="227"/>
      <c r="BY229" s="227"/>
      <c r="BZ229" s="227"/>
      <c r="CA229" s="227"/>
      <c r="CB229" s="227"/>
      <c r="CC229" s="227"/>
      <c r="CD229" s="227"/>
      <c r="CE229" s="227"/>
      <c r="CF229" s="227"/>
      <c r="CG229" s="227"/>
      <c r="CH229" s="227"/>
      <c r="CI229" s="227"/>
      <c r="CJ229" s="227"/>
      <c r="CK229" s="227"/>
      <c r="CL229" s="227"/>
      <c r="CM229" s="227"/>
      <c r="CN229" s="227"/>
      <c r="CO229" s="227"/>
      <c r="CP229" s="227"/>
      <c r="CQ229" s="227"/>
      <c r="CR229" s="227"/>
      <c r="CS229" s="227"/>
      <c r="CT229" s="227"/>
      <c r="CU229" s="227"/>
      <c r="CV229" s="227"/>
      <c r="CW229" s="227"/>
      <c r="CX229" s="227"/>
      <c r="CY229" s="227"/>
      <c r="CZ229" s="227"/>
      <c r="DA229" s="227"/>
      <c r="DB229" s="227"/>
      <c r="DC229" s="227"/>
      <c r="DD229" s="227"/>
      <c r="DE229" s="227"/>
      <c r="DF229" s="227"/>
      <c r="DG229" s="227"/>
      <c r="DH229" s="227"/>
      <c r="DI229" s="227"/>
      <c r="DJ229" s="227"/>
      <c r="DK229" s="227"/>
      <c r="DL229" s="227"/>
      <c r="DM229" s="227"/>
      <c r="DN229" s="227"/>
      <c r="DO229" s="227"/>
      <c r="DP229" s="227"/>
      <c r="DQ229" s="227"/>
      <c r="DR229" s="227"/>
      <c r="DS229" s="227"/>
      <c r="DT229" s="227"/>
      <c r="DU229" s="227"/>
      <c r="DV229" s="227"/>
      <c r="DW229" s="227"/>
      <c r="DX229" s="227"/>
      <c r="DY229" s="227"/>
      <c r="DZ229" s="227"/>
      <c r="EA229" s="227"/>
      <c r="EB229" s="227"/>
      <c r="EC229" s="227"/>
      <c r="ED229" s="227"/>
      <c r="EE229" s="227"/>
      <c r="EF229" s="227"/>
      <c r="EG229" s="227"/>
      <c r="EH229" s="227"/>
      <c r="EI229" s="227"/>
      <c r="EJ229" s="227"/>
      <c r="EK229" s="227"/>
      <c r="EL229" s="227"/>
      <c r="EM229" s="227"/>
      <c r="EN229" s="227"/>
      <c r="EO229" s="227"/>
      <c r="EP229" s="227"/>
      <c r="EQ229" s="227"/>
      <c r="ER229" s="227"/>
      <c r="ES229" s="227"/>
      <c r="ET229" s="227"/>
      <c r="EU229" s="227"/>
      <c r="EV229" s="227"/>
      <c r="EW229" s="227"/>
      <c r="EX229" s="227"/>
      <c r="EY229" s="227"/>
      <c r="EZ229" s="227"/>
      <c r="FA229" s="227"/>
      <c r="FB229" s="227"/>
      <c r="FC229" s="227"/>
      <c r="FD229" s="227"/>
      <c r="FE229" s="227"/>
      <c r="FF229" s="227"/>
    </row>
    <row r="230" spans="3:162" ht="20.100000000000001" customHeight="1" x14ac:dyDescent="0.15">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7"/>
      <c r="BL230" s="227"/>
      <c r="BM230" s="227"/>
      <c r="BN230" s="227"/>
      <c r="BO230" s="227"/>
      <c r="BP230" s="227"/>
      <c r="BQ230" s="227"/>
      <c r="BR230" s="227"/>
      <c r="BS230" s="227"/>
      <c r="BT230" s="227"/>
      <c r="BU230" s="227"/>
      <c r="BV230" s="227"/>
      <c r="BW230" s="227"/>
      <c r="BX230" s="227"/>
      <c r="BY230" s="227"/>
      <c r="BZ230" s="227"/>
      <c r="CA230" s="227"/>
      <c r="CB230" s="227"/>
      <c r="CC230" s="227"/>
      <c r="CD230" s="227"/>
      <c r="CE230" s="227"/>
      <c r="CF230" s="227"/>
      <c r="CG230" s="227"/>
      <c r="CH230" s="227"/>
      <c r="CI230" s="227"/>
      <c r="CJ230" s="227"/>
      <c r="CK230" s="227"/>
      <c r="CL230" s="227"/>
      <c r="CM230" s="227"/>
      <c r="CN230" s="227"/>
      <c r="CO230" s="227"/>
      <c r="CP230" s="227"/>
      <c r="CQ230" s="227"/>
      <c r="CR230" s="227"/>
      <c r="CS230" s="227"/>
      <c r="CT230" s="227"/>
      <c r="CU230" s="227"/>
      <c r="CV230" s="227"/>
      <c r="CW230" s="227"/>
      <c r="CX230" s="227"/>
      <c r="CY230" s="227"/>
      <c r="CZ230" s="227"/>
      <c r="DA230" s="227"/>
      <c r="DB230" s="227"/>
      <c r="DC230" s="227"/>
      <c r="DD230" s="227"/>
      <c r="DE230" s="227"/>
      <c r="DF230" s="227"/>
      <c r="DG230" s="227"/>
      <c r="DH230" s="227"/>
      <c r="DI230" s="227"/>
      <c r="DJ230" s="227"/>
      <c r="DK230" s="227"/>
      <c r="DL230" s="227"/>
      <c r="DM230" s="227"/>
      <c r="DN230" s="227"/>
      <c r="DO230" s="227"/>
      <c r="DP230" s="227"/>
      <c r="DQ230" s="227"/>
      <c r="DR230" s="227"/>
      <c r="DS230" s="227"/>
      <c r="DT230" s="227"/>
      <c r="DU230" s="227"/>
      <c r="DV230" s="227"/>
      <c r="DW230" s="227"/>
      <c r="DX230" s="227"/>
      <c r="DY230" s="227"/>
      <c r="DZ230" s="227"/>
      <c r="EA230" s="227"/>
      <c r="EB230" s="227"/>
      <c r="EC230" s="227"/>
      <c r="ED230" s="227"/>
      <c r="EE230" s="227"/>
      <c r="EF230" s="227"/>
      <c r="EG230" s="227"/>
      <c r="EH230" s="227"/>
      <c r="EI230" s="227"/>
      <c r="EJ230" s="227"/>
      <c r="EK230" s="227"/>
      <c r="EL230" s="227"/>
      <c r="EM230" s="227"/>
      <c r="EN230" s="227"/>
      <c r="EO230" s="227"/>
      <c r="EP230" s="227"/>
      <c r="EQ230" s="227"/>
      <c r="ER230" s="227"/>
      <c r="ES230" s="227"/>
      <c r="ET230" s="227"/>
      <c r="EU230" s="227"/>
      <c r="EV230" s="227"/>
      <c r="EW230" s="227"/>
      <c r="EX230" s="227"/>
      <c r="EY230" s="227"/>
      <c r="EZ230" s="227"/>
      <c r="FA230" s="227"/>
      <c r="FB230" s="227"/>
      <c r="FC230" s="227"/>
      <c r="FD230" s="227"/>
      <c r="FE230" s="227"/>
      <c r="FF230" s="227"/>
    </row>
    <row r="231" spans="3:162" ht="20.100000000000001" customHeight="1" x14ac:dyDescent="0.15">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c r="BM231" s="227"/>
      <c r="BN231" s="227"/>
      <c r="BO231" s="227"/>
      <c r="BP231" s="227"/>
      <c r="BQ231" s="227"/>
      <c r="BR231" s="227"/>
      <c r="BS231" s="227"/>
      <c r="BT231" s="227"/>
      <c r="BU231" s="227"/>
      <c r="BV231" s="227"/>
      <c r="BW231" s="227"/>
      <c r="BX231" s="227"/>
      <c r="BY231" s="227"/>
      <c r="BZ231" s="227"/>
      <c r="CA231" s="227"/>
      <c r="CB231" s="227"/>
      <c r="CC231" s="227"/>
      <c r="CD231" s="227"/>
      <c r="CE231" s="227"/>
      <c r="CF231" s="227"/>
      <c r="CG231" s="227"/>
      <c r="CH231" s="227"/>
      <c r="CI231" s="227"/>
      <c r="CJ231" s="227"/>
      <c r="CK231" s="227"/>
      <c r="CL231" s="227"/>
      <c r="CM231" s="227"/>
      <c r="CN231" s="227"/>
      <c r="CO231" s="227"/>
      <c r="CP231" s="227"/>
      <c r="CQ231" s="227"/>
      <c r="CR231" s="227"/>
      <c r="CS231" s="227"/>
      <c r="CT231" s="227"/>
      <c r="CU231" s="227"/>
      <c r="CV231" s="227"/>
      <c r="CW231" s="227"/>
      <c r="CX231" s="227"/>
      <c r="CY231" s="227"/>
      <c r="CZ231" s="227"/>
      <c r="DA231" s="227"/>
      <c r="DB231" s="227"/>
      <c r="DC231" s="227"/>
      <c r="DD231" s="227"/>
      <c r="DE231" s="227"/>
      <c r="DF231" s="227"/>
      <c r="DG231" s="227"/>
      <c r="DH231" s="227"/>
      <c r="DI231" s="227"/>
      <c r="DJ231" s="227"/>
      <c r="DK231" s="227"/>
      <c r="DL231" s="227"/>
      <c r="DM231" s="227"/>
      <c r="DN231" s="227"/>
      <c r="DO231" s="227"/>
      <c r="DP231" s="227"/>
      <c r="DQ231" s="227"/>
      <c r="DR231" s="227"/>
      <c r="DS231" s="227"/>
      <c r="DT231" s="227"/>
      <c r="DU231" s="227"/>
      <c r="DV231" s="227"/>
      <c r="DW231" s="227"/>
      <c r="DX231" s="227"/>
      <c r="DY231" s="227"/>
      <c r="DZ231" s="227"/>
      <c r="EA231" s="227"/>
      <c r="EB231" s="227"/>
      <c r="EC231" s="227"/>
      <c r="ED231" s="227"/>
      <c r="EE231" s="227"/>
      <c r="EF231" s="227"/>
      <c r="EG231" s="227"/>
      <c r="EH231" s="227"/>
      <c r="EI231" s="227"/>
      <c r="EJ231" s="227"/>
      <c r="EK231" s="227"/>
      <c r="EL231" s="227"/>
      <c r="EM231" s="227"/>
      <c r="EN231" s="227"/>
      <c r="EO231" s="227"/>
      <c r="EP231" s="227"/>
      <c r="EQ231" s="227"/>
      <c r="ER231" s="227"/>
      <c r="ES231" s="227"/>
      <c r="ET231" s="227"/>
      <c r="EU231" s="227"/>
      <c r="EV231" s="227"/>
      <c r="EW231" s="227"/>
      <c r="EX231" s="227"/>
      <c r="EY231" s="227"/>
      <c r="EZ231" s="227"/>
      <c r="FA231" s="227"/>
      <c r="FB231" s="227"/>
      <c r="FC231" s="227"/>
      <c r="FD231" s="227"/>
      <c r="FE231" s="227"/>
      <c r="FF231" s="227"/>
    </row>
    <row r="232" spans="3:162" ht="20.100000000000001" customHeight="1" x14ac:dyDescent="0.15">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c r="BM232" s="227"/>
      <c r="BN232" s="227"/>
      <c r="BO232" s="227"/>
      <c r="BP232" s="227"/>
      <c r="BQ232" s="227"/>
      <c r="BR232" s="227"/>
      <c r="BS232" s="227"/>
      <c r="BT232" s="227"/>
      <c r="BU232" s="227"/>
      <c r="BV232" s="227"/>
      <c r="BW232" s="227"/>
      <c r="BX232" s="227"/>
      <c r="BY232" s="227"/>
      <c r="BZ232" s="227"/>
      <c r="CA232" s="227"/>
      <c r="CB232" s="227"/>
      <c r="CC232" s="227"/>
      <c r="CD232" s="227"/>
      <c r="CE232" s="227"/>
      <c r="CF232" s="227"/>
      <c r="CG232" s="227"/>
      <c r="CH232" s="227"/>
      <c r="CI232" s="227"/>
      <c r="CJ232" s="227"/>
      <c r="CK232" s="227"/>
      <c r="CL232" s="227"/>
      <c r="CM232" s="227"/>
      <c r="CN232" s="227"/>
      <c r="CO232" s="227"/>
      <c r="CP232" s="227"/>
      <c r="CQ232" s="227"/>
      <c r="CR232" s="227"/>
      <c r="CS232" s="227"/>
      <c r="CT232" s="227"/>
      <c r="CU232" s="227"/>
      <c r="CV232" s="227"/>
      <c r="CW232" s="227"/>
      <c r="CX232" s="227"/>
      <c r="CY232" s="227"/>
      <c r="CZ232" s="227"/>
      <c r="DA232" s="227"/>
      <c r="DB232" s="227"/>
      <c r="DC232" s="227"/>
      <c r="DD232" s="227"/>
      <c r="DE232" s="227"/>
      <c r="DF232" s="227"/>
      <c r="DG232" s="227"/>
      <c r="DH232" s="227"/>
      <c r="DI232" s="227"/>
      <c r="DJ232" s="227"/>
      <c r="DK232" s="227"/>
      <c r="DL232" s="227"/>
      <c r="DM232" s="227"/>
      <c r="DN232" s="227"/>
      <c r="DO232" s="227"/>
      <c r="DP232" s="227"/>
      <c r="DQ232" s="227"/>
      <c r="DR232" s="227"/>
      <c r="DS232" s="227"/>
      <c r="DT232" s="227"/>
      <c r="DU232" s="227"/>
      <c r="DV232" s="227"/>
      <c r="DW232" s="227"/>
      <c r="DX232" s="227"/>
      <c r="DY232" s="227"/>
      <c r="DZ232" s="227"/>
      <c r="EA232" s="227"/>
      <c r="EB232" s="227"/>
      <c r="EC232" s="227"/>
      <c r="ED232" s="227"/>
      <c r="EE232" s="227"/>
      <c r="EF232" s="227"/>
      <c r="EG232" s="227"/>
      <c r="EH232" s="227"/>
      <c r="EI232" s="227"/>
      <c r="EJ232" s="227"/>
      <c r="EK232" s="227"/>
      <c r="EL232" s="227"/>
      <c r="EM232" s="227"/>
      <c r="EN232" s="227"/>
      <c r="EO232" s="227"/>
      <c r="EP232" s="227"/>
      <c r="EQ232" s="227"/>
      <c r="ER232" s="227"/>
      <c r="ES232" s="227"/>
      <c r="ET232" s="227"/>
      <c r="EU232" s="227"/>
      <c r="EV232" s="227"/>
      <c r="EW232" s="227"/>
      <c r="EX232" s="227"/>
      <c r="EY232" s="227"/>
      <c r="EZ232" s="227"/>
      <c r="FA232" s="227"/>
      <c r="FB232" s="227"/>
      <c r="FC232" s="227"/>
      <c r="FD232" s="227"/>
      <c r="FE232" s="227"/>
      <c r="FF232" s="227"/>
    </row>
    <row r="233" spans="3:162" ht="20.100000000000001" customHeight="1" x14ac:dyDescent="0.15">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c r="BM233" s="227"/>
      <c r="BN233" s="227"/>
      <c r="BO233" s="227"/>
      <c r="BP233" s="227"/>
      <c r="BQ233" s="227"/>
      <c r="BR233" s="227"/>
      <c r="BS233" s="227"/>
      <c r="BT233" s="227"/>
      <c r="BU233" s="227"/>
      <c r="BV233" s="227"/>
      <c r="BW233" s="227"/>
      <c r="BX233" s="227"/>
      <c r="BY233" s="227"/>
      <c r="BZ233" s="227"/>
      <c r="CA233" s="227"/>
      <c r="CB233" s="227"/>
      <c r="CC233" s="227"/>
      <c r="CD233" s="227"/>
      <c r="CE233" s="227"/>
      <c r="CF233" s="227"/>
      <c r="CG233" s="227"/>
      <c r="CH233" s="227"/>
      <c r="CI233" s="227"/>
      <c r="CJ233" s="227"/>
      <c r="CK233" s="227"/>
      <c r="CL233" s="227"/>
      <c r="CM233" s="227"/>
      <c r="CN233" s="227"/>
      <c r="CO233" s="227"/>
      <c r="CP233" s="227"/>
      <c r="CQ233" s="227"/>
      <c r="CR233" s="227"/>
      <c r="CS233" s="227"/>
      <c r="CT233" s="227"/>
      <c r="CU233" s="227"/>
      <c r="CV233" s="227"/>
      <c r="CW233" s="227"/>
      <c r="CX233" s="227"/>
      <c r="CY233" s="227"/>
      <c r="CZ233" s="227"/>
      <c r="DA233" s="227"/>
      <c r="DB233" s="227"/>
      <c r="DC233" s="227"/>
      <c r="DD233" s="227"/>
      <c r="DE233" s="227"/>
      <c r="DF233" s="227"/>
      <c r="DG233" s="227"/>
      <c r="DH233" s="227"/>
      <c r="DI233" s="227"/>
      <c r="DJ233" s="227"/>
      <c r="DK233" s="227"/>
      <c r="DL233" s="227"/>
      <c r="DM233" s="227"/>
      <c r="DN233" s="227"/>
      <c r="DO233" s="227"/>
      <c r="DP233" s="227"/>
      <c r="DQ233" s="227"/>
      <c r="DR233" s="227"/>
      <c r="DS233" s="227"/>
      <c r="DT233" s="227"/>
      <c r="DU233" s="227"/>
      <c r="DV233" s="227"/>
      <c r="DW233" s="227"/>
      <c r="DX233" s="227"/>
      <c r="DY233" s="227"/>
      <c r="DZ233" s="227"/>
      <c r="EA233" s="227"/>
      <c r="EB233" s="227"/>
      <c r="EC233" s="227"/>
      <c r="ED233" s="227"/>
      <c r="EE233" s="227"/>
      <c r="EF233" s="227"/>
      <c r="EG233" s="227"/>
      <c r="EH233" s="227"/>
      <c r="EI233" s="227"/>
      <c r="EJ233" s="227"/>
      <c r="EK233" s="227"/>
      <c r="EL233" s="227"/>
      <c r="EM233" s="227"/>
      <c r="EN233" s="227"/>
      <c r="EO233" s="227"/>
      <c r="EP233" s="227"/>
      <c r="EQ233" s="227"/>
      <c r="ER233" s="227"/>
      <c r="ES233" s="227"/>
      <c r="ET233" s="227"/>
      <c r="EU233" s="227"/>
      <c r="EV233" s="227"/>
      <c r="EW233" s="227"/>
      <c r="EX233" s="227"/>
      <c r="EY233" s="227"/>
      <c r="EZ233" s="227"/>
      <c r="FA233" s="227"/>
      <c r="FB233" s="227"/>
      <c r="FC233" s="227"/>
      <c r="FD233" s="227"/>
      <c r="FE233" s="227"/>
      <c r="FF233" s="227"/>
    </row>
    <row r="234" spans="3:162" ht="20.100000000000001" customHeight="1" x14ac:dyDescent="0.15">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c r="BM234" s="227"/>
      <c r="BN234" s="227"/>
      <c r="BO234" s="227"/>
      <c r="BP234" s="227"/>
      <c r="BQ234" s="227"/>
      <c r="BR234" s="227"/>
      <c r="BS234" s="227"/>
      <c r="BT234" s="227"/>
      <c r="BU234" s="227"/>
      <c r="BV234" s="227"/>
      <c r="BW234" s="227"/>
      <c r="BX234" s="227"/>
      <c r="BY234" s="227"/>
      <c r="BZ234" s="227"/>
      <c r="CA234" s="227"/>
      <c r="CB234" s="227"/>
      <c r="CC234" s="227"/>
      <c r="CD234" s="227"/>
      <c r="CE234" s="227"/>
      <c r="CF234" s="227"/>
      <c r="CG234" s="227"/>
      <c r="CH234" s="227"/>
      <c r="CI234" s="227"/>
      <c r="CJ234" s="227"/>
      <c r="CK234" s="227"/>
      <c r="CL234" s="227"/>
      <c r="CM234" s="227"/>
      <c r="CN234" s="227"/>
      <c r="CO234" s="227"/>
      <c r="CP234" s="227"/>
      <c r="CQ234" s="227"/>
      <c r="CR234" s="227"/>
      <c r="CS234" s="227"/>
      <c r="CT234" s="227"/>
      <c r="CU234" s="227"/>
      <c r="CV234" s="227"/>
      <c r="CW234" s="227"/>
      <c r="CX234" s="227"/>
      <c r="CY234" s="227"/>
      <c r="CZ234" s="227"/>
      <c r="DA234" s="227"/>
      <c r="DB234" s="227"/>
      <c r="DC234" s="227"/>
      <c r="DD234" s="227"/>
      <c r="DE234" s="227"/>
      <c r="DF234" s="227"/>
      <c r="DG234" s="227"/>
      <c r="DH234" s="227"/>
      <c r="DI234" s="227"/>
      <c r="DJ234" s="227"/>
      <c r="DK234" s="227"/>
      <c r="DL234" s="227"/>
      <c r="DM234" s="227"/>
      <c r="DN234" s="227"/>
      <c r="DO234" s="227"/>
      <c r="DP234" s="227"/>
      <c r="DQ234" s="227"/>
      <c r="DR234" s="227"/>
      <c r="DS234" s="227"/>
      <c r="DT234" s="227"/>
      <c r="DU234" s="227"/>
      <c r="DV234" s="227"/>
      <c r="DW234" s="227"/>
      <c r="DX234" s="227"/>
      <c r="DY234" s="227"/>
      <c r="DZ234" s="227"/>
      <c r="EA234" s="227"/>
      <c r="EB234" s="227"/>
      <c r="EC234" s="227"/>
      <c r="ED234" s="227"/>
      <c r="EE234" s="227"/>
      <c r="EF234" s="227"/>
      <c r="EG234" s="227"/>
      <c r="EH234" s="227"/>
      <c r="EI234" s="227"/>
      <c r="EJ234" s="227"/>
      <c r="EK234" s="227"/>
      <c r="EL234" s="227"/>
      <c r="EM234" s="227"/>
      <c r="EN234" s="227"/>
      <c r="EO234" s="227"/>
      <c r="EP234" s="227"/>
      <c r="EQ234" s="227"/>
      <c r="ER234" s="227"/>
      <c r="ES234" s="227"/>
      <c r="ET234" s="227"/>
      <c r="EU234" s="227"/>
      <c r="EV234" s="227"/>
      <c r="EW234" s="227"/>
      <c r="EX234" s="227"/>
      <c r="EY234" s="227"/>
      <c r="EZ234" s="227"/>
      <c r="FA234" s="227"/>
      <c r="FB234" s="227"/>
      <c r="FC234" s="227"/>
      <c r="FD234" s="227"/>
      <c r="FE234" s="227"/>
      <c r="FF234" s="227"/>
    </row>
    <row r="235" spans="3:162" ht="20.100000000000001" customHeight="1" x14ac:dyDescent="0.15">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c r="BM235" s="227"/>
      <c r="BN235" s="227"/>
      <c r="BO235" s="227"/>
      <c r="BP235" s="227"/>
      <c r="BQ235" s="227"/>
      <c r="BR235" s="227"/>
      <c r="BS235" s="227"/>
      <c r="BT235" s="227"/>
      <c r="BU235" s="227"/>
      <c r="BV235" s="227"/>
      <c r="BW235" s="227"/>
      <c r="BX235" s="227"/>
      <c r="BY235" s="227"/>
      <c r="BZ235" s="227"/>
      <c r="CA235" s="227"/>
      <c r="CB235" s="227"/>
      <c r="CC235" s="227"/>
      <c r="CD235" s="227"/>
      <c r="CE235" s="227"/>
      <c r="CF235" s="227"/>
      <c r="CG235" s="227"/>
      <c r="CH235" s="227"/>
      <c r="CI235" s="227"/>
      <c r="CJ235" s="227"/>
      <c r="CK235" s="227"/>
      <c r="CL235" s="227"/>
      <c r="CM235" s="227"/>
      <c r="CN235" s="227"/>
      <c r="CO235" s="227"/>
      <c r="CP235" s="227"/>
      <c r="CQ235" s="227"/>
      <c r="CR235" s="227"/>
      <c r="CS235" s="227"/>
      <c r="CT235" s="227"/>
      <c r="CU235" s="227"/>
      <c r="CV235" s="227"/>
      <c r="CW235" s="227"/>
      <c r="CX235" s="227"/>
      <c r="CY235" s="227"/>
      <c r="CZ235" s="227"/>
      <c r="DA235" s="227"/>
      <c r="DB235" s="227"/>
      <c r="DC235" s="227"/>
      <c r="DD235" s="227"/>
      <c r="DE235" s="227"/>
      <c r="DF235" s="227"/>
      <c r="DG235" s="227"/>
      <c r="DH235" s="227"/>
      <c r="DI235" s="227"/>
      <c r="DJ235" s="227"/>
      <c r="DK235" s="227"/>
      <c r="DL235" s="227"/>
      <c r="DM235" s="227"/>
      <c r="DN235" s="227"/>
      <c r="DO235" s="227"/>
      <c r="DP235" s="227"/>
      <c r="DQ235" s="227"/>
      <c r="DR235" s="227"/>
      <c r="DS235" s="227"/>
      <c r="DT235" s="227"/>
      <c r="DU235" s="227"/>
      <c r="DV235" s="227"/>
      <c r="DW235" s="227"/>
      <c r="DX235" s="227"/>
      <c r="DY235" s="227"/>
      <c r="DZ235" s="227"/>
      <c r="EA235" s="227"/>
      <c r="EB235" s="227"/>
      <c r="EC235" s="227"/>
      <c r="ED235" s="227"/>
      <c r="EE235" s="227"/>
      <c r="EF235" s="227"/>
      <c r="EG235" s="227"/>
      <c r="EH235" s="227"/>
      <c r="EI235" s="227"/>
      <c r="EJ235" s="227"/>
      <c r="EK235" s="227"/>
      <c r="EL235" s="227"/>
      <c r="EM235" s="227"/>
      <c r="EN235" s="227"/>
      <c r="EO235" s="227"/>
      <c r="EP235" s="227"/>
      <c r="EQ235" s="227"/>
      <c r="ER235" s="227"/>
      <c r="ES235" s="227"/>
      <c r="ET235" s="227"/>
      <c r="EU235" s="227"/>
      <c r="EV235" s="227"/>
      <c r="EW235" s="227"/>
      <c r="EX235" s="227"/>
      <c r="EY235" s="227"/>
      <c r="EZ235" s="227"/>
      <c r="FA235" s="227"/>
      <c r="FB235" s="227"/>
      <c r="FC235" s="227"/>
      <c r="FD235" s="227"/>
      <c r="FE235" s="227"/>
      <c r="FF235" s="227"/>
    </row>
    <row r="236" spans="3:162" ht="20.100000000000001" customHeight="1" x14ac:dyDescent="0.15">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c r="BM236" s="227"/>
      <c r="BN236" s="227"/>
      <c r="BO236" s="227"/>
      <c r="BP236" s="227"/>
      <c r="BQ236" s="227"/>
      <c r="BR236" s="227"/>
      <c r="BS236" s="227"/>
      <c r="BT236" s="227"/>
      <c r="BU236" s="227"/>
      <c r="BV236" s="227"/>
      <c r="BW236" s="227"/>
      <c r="BX236" s="227"/>
      <c r="BY236" s="227"/>
      <c r="BZ236" s="227"/>
      <c r="CA236" s="227"/>
      <c r="CB236" s="227"/>
      <c r="CC236" s="227"/>
      <c r="CD236" s="227"/>
      <c r="CE236" s="227"/>
      <c r="CF236" s="227"/>
      <c r="CG236" s="227"/>
      <c r="CH236" s="227"/>
      <c r="CI236" s="227"/>
      <c r="CJ236" s="227"/>
      <c r="CK236" s="227"/>
      <c r="CL236" s="227"/>
      <c r="CM236" s="227"/>
      <c r="CN236" s="227"/>
      <c r="CO236" s="227"/>
      <c r="CP236" s="227"/>
      <c r="CQ236" s="227"/>
      <c r="CR236" s="227"/>
      <c r="CS236" s="227"/>
      <c r="CT236" s="227"/>
      <c r="CU236" s="227"/>
      <c r="CV236" s="227"/>
      <c r="CW236" s="227"/>
      <c r="CX236" s="227"/>
      <c r="CY236" s="227"/>
      <c r="CZ236" s="227"/>
      <c r="DA236" s="227"/>
      <c r="DB236" s="227"/>
      <c r="DC236" s="227"/>
      <c r="DD236" s="227"/>
      <c r="DE236" s="227"/>
      <c r="DF236" s="227"/>
      <c r="DG236" s="227"/>
      <c r="DH236" s="227"/>
      <c r="DI236" s="227"/>
      <c r="DJ236" s="227"/>
      <c r="DK236" s="227"/>
      <c r="DL236" s="227"/>
      <c r="DM236" s="227"/>
      <c r="DN236" s="227"/>
      <c r="DO236" s="227"/>
      <c r="DP236" s="227"/>
      <c r="DQ236" s="227"/>
      <c r="DR236" s="227"/>
      <c r="DS236" s="227"/>
      <c r="DT236" s="227"/>
      <c r="DU236" s="227"/>
      <c r="DV236" s="227"/>
      <c r="DW236" s="227"/>
      <c r="DX236" s="227"/>
      <c r="DY236" s="227"/>
      <c r="DZ236" s="227"/>
      <c r="EA236" s="227"/>
      <c r="EB236" s="227"/>
      <c r="EC236" s="227"/>
      <c r="ED236" s="227"/>
      <c r="EE236" s="227"/>
      <c r="EF236" s="227"/>
      <c r="EG236" s="227"/>
      <c r="EH236" s="227"/>
      <c r="EI236" s="227"/>
      <c r="EJ236" s="227"/>
      <c r="EK236" s="227"/>
      <c r="EL236" s="227"/>
      <c r="EM236" s="227"/>
      <c r="EN236" s="227"/>
      <c r="EO236" s="227"/>
      <c r="EP236" s="227"/>
      <c r="EQ236" s="227"/>
      <c r="ER236" s="227"/>
      <c r="ES236" s="227"/>
      <c r="ET236" s="227"/>
      <c r="EU236" s="227"/>
      <c r="EV236" s="227"/>
      <c r="EW236" s="227"/>
      <c r="EX236" s="227"/>
      <c r="EY236" s="227"/>
      <c r="EZ236" s="227"/>
      <c r="FA236" s="227"/>
      <c r="FB236" s="227"/>
      <c r="FC236" s="227"/>
      <c r="FD236" s="227"/>
      <c r="FE236" s="227"/>
      <c r="FF236" s="227"/>
    </row>
    <row r="237" spans="3:162" ht="20.100000000000001" customHeight="1" x14ac:dyDescent="0.15">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c r="BM237" s="227"/>
      <c r="BN237" s="227"/>
      <c r="BO237" s="227"/>
      <c r="BP237" s="227"/>
      <c r="BQ237" s="227"/>
      <c r="BR237" s="227"/>
      <c r="BS237" s="227"/>
      <c r="BT237" s="227"/>
      <c r="BU237" s="227"/>
      <c r="BV237" s="227"/>
      <c r="BW237" s="227"/>
      <c r="BX237" s="227"/>
      <c r="BY237" s="227"/>
      <c r="BZ237" s="227"/>
      <c r="CA237" s="227"/>
      <c r="CB237" s="227"/>
      <c r="CC237" s="227"/>
      <c r="CD237" s="227"/>
      <c r="CE237" s="227"/>
      <c r="CF237" s="227"/>
      <c r="CG237" s="227"/>
      <c r="CH237" s="227"/>
      <c r="CI237" s="227"/>
      <c r="CJ237" s="227"/>
      <c r="CK237" s="227"/>
      <c r="CL237" s="227"/>
      <c r="CM237" s="227"/>
      <c r="CN237" s="227"/>
      <c r="CO237" s="227"/>
      <c r="CP237" s="227"/>
      <c r="CQ237" s="227"/>
      <c r="CR237" s="227"/>
      <c r="CS237" s="227"/>
      <c r="CT237" s="227"/>
      <c r="CU237" s="227"/>
      <c r="CV237" s="227"/>
      <c r="CW237" s="227"/>
      <c r="CX237" s="227"/>
      <c r="CY237" s="227"/>
      <c r="CZ237" s="227"/>
      <c r="DA237" s="227"/>
      <c r="DB237" s="227"/>
      <c r="DC237" s="227"/>
      <c r="DD237" s="227"/>
      <c r="DE237" s="227"/>
      <c r="DF237" s="227"/>
      <c r="DG237" s="227"/>
      <c r="DH237" s="227"/>
      <c r="DI237" s="227"/>
      <c r="DJ237" s="227"/>
      <c r="DK237" s="227"/>
      <c r="DL237" s="227"/>
      <c r="DM237" s="227"/>
      <c r="DN237" s="227"/>
      <c r="DO237" s="227"/>
      <c r="DP237" s="227"/>
      <c r="DQ237" s="227"/>
      <c r="DR237" s="227"/>
      <c r="DS237" s="227"/>
      <c r="DT237" s="227"/>
      <c r="DU237" s="227"/>
      <c r="DV237" s="227"/>
      <c r="DW237" s="227"/>
      <c r="DX237" s="227"/>
      <c r="DY237" s="227"/>
      <c r="DZ237" s="227"/>
      <c r="EA237" s="227"/>
      <c r="EB237" s="227"/>
      <c r="EC237" s="227"/>
      <c r="ED237" s="227"/>
      <c r="EE237" s="227"/>
      <c r="EF237" s="227"/>
      <c r="EG237" s="227"/>
      <c r="EH237" s="227"/>
      <c r="EI237" s="227"/>
      <c r="EJ237" s="227"/>
      <c r="EK237" s="227"/>
      <c r="EL237" s="227"/>
      <c r="EM237" s="227"/>
      <c r="EN237" s="227"/>
      <c r="EO237" s="227"/>
      <c r="EP237" s="227"/>
      <c r="EQ237" s="227"/>
      <c r="ER237" s="227"/>
      <c r="ES237" s="227"/>
      <c r="ET237" s="227"/>
      <c r="EU237" s="227"/>
      <c r="EV237" s="227"/>
      <c r="EW237" s="227"/>
      <c r="EX237" s="227"/>
      <c r="EY237" s="227"/>
      <c r="EZ237" s="227"/>
      <c r="FA237" s="227"/>
      <c r="FB237" s="227"/>
      <c r="FC237" s="227"/>
      <c r="FD237" s="227"/>
      <c r="FE237" s="227"/>
      <c r="FF237" s="227"/>
    </row>
    <row r="238" spans="3:162" ht="20.100000000000001" customHeight="1" x14ac:dyDescent="0.15">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row>
    <row r="239" spans="3:162" ht="20.100000000000001" customHeight="1" x14ac:dyDescent="0.15">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c r="BM239" s="227"/>
      <c r="BN239" s="227"/>
      <c r="BO239" s="227"/>
      <c r="BP239" s="227"/>
      <c r="BQ239" s="227"/>
      <c r="BR239" s="227"/>
      <c r="BS239" s="227"/>
      <c r="BT239" s="227"/>
      <c r="BU239" s="227"/>
      <c r="BV239" s="227"/>
      <c r="BW239" s="227"/>
      <c r="BX239" s="227"/>
      <c r="BY239" s="227"/>
      <c r="BZ239" s="227"/>
      <c r="CA239" s="227"/>
      <c r="CB239" s="227"/>
      <c r="CC239" s="227"/>
      <c r="CD239" s="227"/>
      <c r="CE239" s="227"/>
      <c r="CF239" s="227"/>
      <c r="CG239" s="227"/>
      <c r="CH239" s="227"/>
      <c r="CI239" s="227"/>
      <c r="CJ239" s="227"/>
      <c r="CK239" s="227"/>
      <c r="CL239" s="227"/>
      <c r="CM239" s="227"/>
      <c r="CN239" s="227"/>
      <c r="CO239" s="227"/>
      <c r="CP239" s="227"/>
      <c r="CQ239" s="227"/>
      <c r="CR239" s="227"/>
      <c r="CS239" s="227"/>
      <c r="CT239" s="227"/>
      <c r="CU239" s="227"/>
      <c r="CV239" s="227"/>
      <c r="CW239" s="227"/>
      <c r="CX239" s="227"/>
      <c r="CY239" s="227"/>
      <c r="CZ239" s="227"/>
      <c r="DA239" s="227"/>
      <c r="DB239" s="227"/>
      <c r="DC239" s="227"/>
      <c r="DD239" s="227"/>
      <c r="DE239" s="227"/>
      <c r="DF239" s="227"/>
      <c r="DG239" s="227"/>
      <c r="DH239" s="227"/>
      <c r="DI239" s="227"/>
      <c r="DJ239" s="227"/>
      <c r="DK239" s="227"/>
      <c r="DL239" s="227"/>
      <c r="DM239" s="227"/>
      <c r="DN239" s="227"/>
      <c r="DO239" s="227"/>
      <c r="DP239" s="227"/>
      <c r="DQ239" s="227"/>
      <c r="DR239" s="227"/>
      <c r="DS239" s="227"/>
      <c r="DT239" s="227"/>
      <c r="DU239" s="227"/>
      <c r="DV239" s="227"/>
      <c r="DW239" s="227"/>
      <c r="DX239" s="227"/>
      <c r="DY239" s="227"/>
      <c r="DZ239" s="227"/>
      <c r="EA239" s="227"/>
      <c r="EB239" s="227"/>
      <c r="EC239" s="227"/>
      <c r="ED239" s="227"/>
      <c r="EE239" s="227"/>
      <c r="EF239" s="227"/>
      <c r="EG239" s="227"/>
      <c r="EH239" s="227"/>
      <c r="EI239" s="227"/>
      <c r="EJ239" s="227"/>
      <c r="EK239" s="227"/>
      <c r="EL239" s="227"/>
      <c r="EM239" s="227"/>
      <c r="EN239" s="227"/>
      <c r="EO239" s="227"/>
      <c r="EP239" s="227"/>
      <c r="EQ239" s="227"/>
      <c r="ER239" s="227"/>
      <c r="ES239" s="227"/>
      <c r="ET239" s="227"/>
      <c r="EU239" s="227"/>
      <c r="EV239" s="227"/>
      <c r="EW239" s="227"/>
      <c r="EX239" s="227"/>
      <c r="EY239" s="227"/>
      <c r="EZ239" s="227"/>
      <c r="FA239" s="227"/>
      <c r="FB239" s="227"/>
      <c r="FC239" s="227"/>
      <c r="FD239" s="227"/>
      <c r="FE239" s="227"/>
      <c r="FF239" s="227"/>
    </row>
    <row r="240" spans="3:162" ht="20.100000000000001" customHeight="1" x14ac:dyDescent="0.15">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c r="BM240" s="227"/>
      <c r="BN240" s="227"/>
      <c r="BO240" s="227"/>
      <c r="BP240" s="227"/>
      <c r="BQ240" s="227"/>
      <c r="BR240" s="227"/>
      <c r="BS240" s="227"/>
      <c r="BT240" s="227"/>
      <c r="BU240" s="227"/>
      <c r="BV240" s="227"/>
      <c r="BW240" s="227"/>
      <c r="BX240" s="227"/>
      <c r="BY240" s="227"/>
      <c r="BZ240" s="227"/>
      <c r="CA240" s="227"/>
      <c r="CB240" s="227"/>
      <c r="CC240" s="227"/>
      <c r="CD240" s="227"/>
      <c r="CE240" s="227"/>
      <c r="CF240" s="227"/>
      <c r="CG240" s="227"/>
      <c r="CH240" s="227"/>
      <c r="CI240" s="227"/>
      <c r="CJ240" s="227"/>
      <c r="CK240" s="227"/>
      <c r="CL240" s="227"/>
      <c r="CM240" s="227"/>
      <c r="CN240" s="227"/>
      <c r="CO240" s="227"/>
      <c r="CP240" s="227"/>
      <c r="CQ240" s="227"/>
      <c r="CR240" s="227"/>
      <c r="CS240" s="227"/>
      <c r="CT240" s="227"/>
      <c r="CU240" s="227"/>
      <c r="CV240" s="227"/>
      <c r="CW240" s="227"/>
      <c r="CX240" s="227"/>
      <c r="CY240" s="227"/>
      <c r="CZ240" s="227"/>
      <c r="DA240" s="227"/>
      <c r="DB240" s="227"/>
      <c r="DC240" s="227"/>
      <c r="DD240" s="227"/>
      <c r="DE240" s="227"/>
      <c r="DF240" s="227"/>
      <c r="DG240" s="227"/>
      <c r="DH240" s="227"/>
      <c r="DI240" s="227"/>
      <c r="DJ240" s="227"/>
      <c r="DK240" s="227"/>
      <c r="DL240" s="227"/>
      <c r="DM240" s="227"/>
      <c r="DN240" s="227"/>
      <c r="DO240" s="227"/>
      <c r="DP240" s="227"/>
      <c r="DQ240" s="227"/>
      <c r="DR240" s="227"/>
      <c r="DS240" s="227"/>
      <c r="DT240" s="227"/>
      <c r="DU240" s="227"/>
      <c r="DV240" s="227"/>
      <c r="DW240" s="227"/>
      <c r="DX240" s="227"/>
      <c r="DY240" s="227"/>
      <c r="DZ240" s="227"/>
      <c r="EA240" s="227"/>
      <c r="EB240" s="227"/>
      <c r="EC240" s="227"/>
      <c r="ED240" s="227"/>
      <c r="EE240" s="227"/>
      <c r="EF240" s="227"/>
      <c r="EG240" s="227"/>
      <c r="EH240" s="227"/>
      <c r="EI240" s="227"/>
      <c r="EJ240" s="227"/>
      <c r="EK240" s="227"/>
      <c r="EL240" s="227"/>
      <c r="EM240" s="227"/>
      <c r="EN240" s="227"/>
      <c r="EO240" s="227"/>
      <c r="EP240" s="227"/>
      <c r="EQ240" s="227"/>
      <c r="ER240" s="227"/>
      <c r="ES240" s="227"/>
      <c r="ET240" s="227"/>
      <c r="EU240" s="227"/>
      <c r="EV240" s="227"/>
      <c r="EW240" s="227"/>
      <c r="EX240" s="227"/>
      <c r="EY240" s="227"/>
      <c r="EZ240" s="227"/>
      <c r="FA240" s="227"/>
      <c r="FB240" s="227"/>
      <c r="FC240" s="227"/>
      <c r="FD240" s="227"/>
      <c r="FE240" s="227"/>
      <c r="FF240" s="227"/>
    </row>
    <row r="241" spans="3:162" ht="20.100000000000001" customHeight="1" x14ac:dyDescent="0.15">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c r="BM241" s="227"/>
      <c r="BN241" s="227"/>
      <c r="BO241" s="227"/>
      <c r="BP241" s="227"/>
      <c r="BQ241" s="227"/>
      <c r="BR241" s="227"/>
      <c r="BS241" s="227"/>
      <c r="BT241" s="227"/>
      <c r="BU241" s="227"/>
      <c r="BV241" s="227"/>
      <c r="BW241" s="227"/>
      <c r="BX241" s="227"/>
      <c r="BY241" s="227"/>
      <c r="BZ241" s="227"/>
      <c r="CA241" s="227"/>
      <c r="CB241" s="227"/>
      <c r="CC241" s="227"/>
      <c r="CD241" s="227"/>
      <c r="CE241" s="227"/>
      <c r="CF241" s="227"/>
      <c r="CG241" s="227"/>
      <c r="CH241" s="227"/>
      <c r="CI241" s="227"/>
      <c r="CJ241" s="227"/>
      <c r="CK241" s="227"/>
      <c r="CL241" s="227"/>
      <c r="CM241" s="227"/>
      <c r="CN241" s="227"/>
      <c r="CO241" s="227"/>
      <c r="CP241" s="227"/>
      <c r="CQ241" s="227"/>
      <c r="CR241" s="227"/>
      <c r="CS241" s="227"/>
      <c r="CT241" s="227"/>
      <c r="CU241" s="227"/>
      <c r="CV241" s="227"/>
      <c r="CW241" s="227"/>
      <c r="CX241" s="227"/>
      <c r="CY241" s="227"/>
      <c r="CZ241" s="227"/>
      <c r="DA241" s="227"/>
      <c r="DB241" s="227"/>
      <c r="DC241" s="227"/>
      <c r="DD241" s="227"/>
      <c r="DE241" s="227"/>
      <c r="DF241" s="227"/>
      <c r="DG241" s="227"/>
      <c r="DH241" s="227"/>
      <c r="DI241" s="227"/>
      <c r="DJ241" s="227"/>
      <c r="DK241" s="227"/>
      <c r="DL241" s="227"/>
      <c r="DM241" s="227"/>
      <c r="DN241" s="227"/>
      <c r="DO241" s="227"/>
      <c r="DP241" s="227"/>
      <c r="DQ241" s="227"/>
      <c r="DR241" s="227"/>
      <c r="DS241" s="227"/>
      <c r="DT241" s="227"/>
      <c r="DU241" s="227"/>
      <c r="DV241" s="227"/>
      <c r="DW241" s="227"/>
      <c r="DX241" s="227"/>
      <c r="DY241" s="227"/>
      <c r="DZ241" s="227"/>
      <c r="EA241" s="227"/>
      <c r="EB241" s="227"/>
      <c r="EC241" s="227"/>
      <c r="ED241" s="227"/>
      <c r="EE241" s="227"/>
      <c r="EF241" s="227"/>
      <c r="EG241" s="227"/>
      <c r="EH241" s="227"/>
      <c r="EI241" s="227"/>
      <c r="EJ241" s="227"/>
      <c r="EK241" s="227"/>
      <c r="EL241" s="227"/>
      <c r="EM241" s="227"/>
      <c r="EN241" s="227"/>
      <c r="EO241" s="227"/>
      <c r="EP241" s="227"/>
      <c r="EQ241" s="227"/>
      <c r="ER241" s="227"/>
      <c r="ES241" s="227"/>
      <c r="ET241" s="227"/>
      <c r="EU241" s="227"/>
      <c r="EV241" s="227"/>
      <c r="EW241" s="227"/>
      <c r="EX241" s="227"/>
      <c r="EY241" s="227"/>
      <c r="EZ241" s="227"/>
      <c r="FA241" s="227"/>
      <c r="FB241" s="227"/>
      <c r="FC241" s="227"/>
      <c r="FD241" s="227"/>
      <c r="FE241" s="227"/>
      <c r="FF241" s="227"/>
    </row>
    <row r="242" spans="3:162" ht="20.100000000000001" customHeight="1" x14ac:dyDescent="0.15">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c r="BM242" s="227"/>
      <c r="BN242" s="227"/>
      <c r="BO242" s="227"/>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7"/>
      <c r="CU242" s="227"/>
      <c r="CV242" s="227"/>
      <c r="CW242" s="227"/>
      <c r="CX242" s="227"/>
      <c r="CY242" s="227"/>
      <c r="CZ242" s="227"/>
      <c r="DA242" s="227"/>
      <c r="DB242" s="227"/>
      <c r="DC242" s="227"/>
      <c r="DD242" s="227"/>
      <c r="DE242" s="227"/>
      <c r="DF242" s="227"/>
      <c r="DG242" s="227"/>
      <c r="DH242" s="227"/>
      <c r="DI242" s="227"/>
      <c r="DJ242" s="227"/>
      <c r="DK242" s="227"/>
      <c r="DL242" s="227"/>
      <c r="DM242" s="227"/>
      <c r="DN242" s="227"/>
      <c r="DO242" s="227"/>
      <c r="DP242" s="227"/>
      <c r="DQ242" s="227"/>
      <c r="DR242" s="227"/>
      <c r="DS242" s="227"/>
      <c r="DT242" s="227"/>
      <c r="DU242" s="227"/>
      <c r="DV242" s="227"/>
      <c r="DW242" s="227"/>
      <c r="DX242" s="227"/>
      <c r="DY242" s="227"/>
      <c r="DZ242" s="227"/>
      <c r="EA242" s="227"/>
      <c r="EB242" s="227"/>
      <c r="EC242" s="227"/>
      <c r="ED242" s="227"/>
      <c r="EE242" s="227"/>
      <c r="EF242" s="227"/>
      <c r="EG242" s="227"/>
      <c r="EH242" s="227"/>
      <c r="EI242" s="227"/>
      <c r="EJ242" s="227"/>
      <c r="EK242" s="227"/>
      <c r="EL242" s="227"/>
      <c r="EM242" s="227"/>
      <c r="EN242" s="227"/>
      <c r="EO242" s="227"/>
      <c r="EP242" s="227"/>
      <c r="EQ242" s="227"/>
      <c r="ER242" s="227"/>
      <c r="ES242" s="227"/>
      <c r="ET242" s="227"/>
      <c r="EU242" s="227"/>
      <c r="EV242" s="227"/>
      <c r="EW242" s="227"/>
      <c r="EX242" s="227"/>
      <c r="EY242" s="227"/>
      <c r="EZ242" s="227"/>
      <c r="FA242" s="227"/>
      <c r="FB242" s="227"/>
      <c r="FC242" s="227"/>
      <c r="FD242" s="227"/>
      <c r="FE242" s="227"/>
      <c r="FF242" s="227"/>
    </row>
    <row r="243" spans="3:162" ht="20.100000000000001" customHeight="1" x14ac:dyDescent="0.15">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c r="BM243" s="227"/>
      <c r="BN243" s="227"/>
      <c r="BO243" s="227"/>
      <c r="BP243" s="227"/>
      <c r="BQ243" s="227"/>
      <c r="BR243" s="227"/>
      <c r="BS243" s="227"/>
      <c r="BT243" s="227"/>
      <c r="BU243" s="227"/>
      <c r="BV243" s="227"/>
      <c r="BW243" s="227"/>
      <c r="BX243" s="227"/>
      <c r="BY243" s="227"/>
      <c r="BZ243" s="227"/>
      <c r="CA243" s="227"/>
      <c r="CB243" s="227"/>
      <c r="CC243" s="227"/>
      <c r="CD243" s="227"/>
      <c r="CE243" s="227"/>
      <c r="CF243" s="227"/>
      <c r="CG243" s="227"/>
      <c r="CH243" s="227"/>
      <c r="CI243" s="227"/>
      <c r="CJ243" s="227"/>
      <c r="CK243" s="227"/>
      <c r="CL243" s="227"/>
      <c r="CM243" s="227"/>
      <c r="CN243" s="227"/>
      <c r="CO243" s="227"/>
      <c r="CP243" s="227"/>
      <c r="CQ243" s="227"/>
      <c r="CR243" s="227"/>
      <c r="CS243" s="227"/>
      <c r="CT243" s="227"/>
      <c r="CU243" s="227"/>
      <c r="CV243" s="227"/>
      <c r="CW243" s="227"/>
      <c r="CX243" s="227"/>
      <c r="CY243" s="227"/>
      <c r="CZ243" s="227"/>
      <c r="DA243" s="227"/>
      <c r="DB243" s="227"/>
      <c r="DC243" s="227"/>
      <c r="DD243" s="227"/>
      <c r="DE243" s="227"/>
      <c r="DF243" s="227"/>
      <c r="DG243" s="227"/>
      <c r="DH243" s="227"/>
      <c r="DI243" s="227"/>
      <c r="DJ243" s="227"/>
      <c r="DK243" s="227"/>
      <c r="DL243" s="227"/>
      <c r="DM243" s="227"/>
      <c r="DN243" s="227"/>
      <c r="DO243" s="227"/>
      <c r="DP243" s="227"/>
      <c r="DQ243" s="227"/>
      <c r="DR243" s="227"/>
      <c r="DS243" s="227"/>
      <c r="DT243" s="227"/>
      <c r="DU243" s="227"/>
      <c r="DV243" s="227"/>
      <c r="DW243" s="227"/>
      <c r="DX243" s="227"/>
      <c r="DY243" s="227"/>
      <c r="DZ243" s="227"/>
      <c r="EA243" s="227"/>
      <c r="EB243" s="227"/>
      <c r="EC243" s="227"/>
      <c r="ED243" s="227"/>
      <c r="EE243" s="227"/>
      <c r="EF243" s="227"/>
      <c r="EG243" s="227"/>
      <c r="EH243" s="227"/>
      <c r="EI243" s="227"/>
      <c r="EJ243" s="227"/>
      <c r="EK243" s="227"/>
      <c r="EL243" s="227"/>
      <c r="EM243" s="227"/>
      <c r="EN243" s="227"/>
      <c r="EO243" s="227"/>
      <c r="EP243" s="227"/>
      <c r="EQ243" s="227"/>
      <c r="ER243" s="227"/>
      <c r="ES243" s="227"/>
      <c r="ET243" s="227"/>
      <c r="EU243" s="227"/>
      <c r="EV243" s="227"/>
      <c r="EW243" s="227"/>
      <c r="EX243" s="227"/>
      <c r="EY243" s="227"/>
      <c r="EZ243" s="227"/>
      <c r="FA243" s="227"/>
      <c r="FB243" s="227"/>
      <c r="FC243" s="227"/>
      <c r="FD243" s="227"/>
      <c r="FE243" s="227"/>
      <c r="FF243" s="227"/>
    </row>
    <row r="244" spans="3:162" ht="20.100000000000001" customHeight="1" x14ac:dyDescent="0.15">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c r="BM244" s="227"/>
      <c r="BN244" s="227"/>
      <c r="BO244" s="227"/>
      <c r="BP244" s="227"/>
      <c r="BQ244" s="227"/>
      <c r="BR244" s="227"/>
      <c r="BS244" s="227"/>
      <c r="BT244" s="227"/>
      <c r="BU244" s="227"/>
      <c r="BV244" s="227"/>
      <c r="BW244" s="227"/>
      <c r="BX244" s="227"/>
      <c r="BY244" s="227"/>
      <c r="BZ244" s="227"/>
      <c r="CA244" s="227"/>
      <c r="CB244" s="227"/>
      <c r="CC244" s="227"/>
      <c r="CD244" s="227"/>
      <c r="CE244" s="227"/>
      <c r="CF244" s="227"/>
      <c r="CG244" s="227"/>
      <c r="CH244" s="227"/>
      <c r="CI244" s="227"/>
      <c r="CJ244" s="227"/>
      <c r="CK244" s="227"/>
      <c r="CL244" s="227"/>
      <c r="CM244" s="227"/>
      <c r="CN244" s="227"/>
      <c r="CO244" s="227"/>
      <c r="CP244" s="227"/>
      <c r="CQ244" s="227"/>
      <c r="CR244" s="227"/>
      <c r="CS244" s="227"/>
      <c r="CT244" s="227"/>
      <c r="CU244" s="227"/>
      <c r="CV244" s="227"/>
      <c r="CW244" s="227"/>
      <c r="CX244" s="227"/>
      <c r="CY244" s="227"/>
      <c r="CZ244" s="227"/>
      <c r="DA244" s="227"/>
      <c r="DB244" s="227"/>
      <c r="DC244" s="227"/>
      <c r="DD244" s="227"/>
      <c r="DE244" s="227"/>
      <c r="DF244" s="227"/>
      <c r="DG244" s="227"/>
      <c r="DH244" s="227"/>
      <c r="DI244" s="227"/>
      <c r="DJ244" s="227"/>
      <c r="DK244" s="227"/>
      <c r="DL244" s="227"/>
      <c r="DM244" s="227"/>
      <c r="DN244" s="227"/>
      <c r="DO244" s="227"/>
      <c r="DP244" s="227"/>
      <c r="DQ244" s="227"/>
      <c r="DR244" s="227"/>
      <c r="DS244" s="227"/>
      <c r="DT244" s="227"/>
      <c r="DU244" s="227"/>
      <c r="DV244" s="227"/>
      <c r="DW244" s="227"/>
      <c r="DX244" s="227"/>
      <c r="DY244" s="227"/>
      <c r="DZ244" s="227"/>
      <c r="EA244" s="227"/>
      <c r="EB244" s="227"/>
      <c r="EC244" s="227"/>
      <c r="ED244" s="227"/>
      <c r="EE244" s="227"/>
      <c r="EF244" s="227"/>
      <c r="EG244" s="227"/>
      <c r="EH244" s="227"/>
      <c r="EI244" s="227"/>
      <c r="EJ244" s="227"/>
      <c r="EK244" s="227"/>
      <c r="EL244" s="227"/>
      <c r="EM244" s="227"/>
      <c r="EN244" s="227"/>
      <c r="EO244" s="227"/>
      <c r="EP244" s="227"/>
      <c r="EQ244" s="227"/>
      <c r="ER244" s="227"/>
      <c r="ES244" s="227"/>
      <c r="ET244" s="227"/>
      <c r="EU244" s="227"/>
      <c r="EV244" s="227"/>
      <c r="EW244" s="227"/>
      <c r="EX244" s="227"/>
      <c r="EY244" s="227"/>
      <c r="EZ244" s="227"/>
      <c r="FA244" s="227"/>
      <c r="FB244" s="227"/>
      <c r="FC244" s="227"/>
      <c r="FD244" s="227"/>
      <c r="FE244" s="227"/>
      <c r="FF244" s="227"/>
    </row>
    <row r="245" spans="3:162" ht="20.100000000000001" customHeight="1" x14ac:dyDescent="0.15">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c r="BM245" s="227"/>
      <c r="BN245" s="227"/>
      <c r="BO245" s="227"/>
      <c r="BP245" s="227"/>
      <c r="BQ245" s="227"/>
      <c r="BR245" s="227"/>
      <c r="BS245" s="227"/>
      <c r="BT245" s="227"/>
      <c r="BU245" s="227"/>
      <c r="BV245" s="227"/>
      <c r="BW245" s="227"/>
      <c r="BX245" s="227"/>
      <c r="BY245" s="227"/>
      <c r="BZ245" s="227"/>
      <c r="CA245" s="227"/>
      <c r="CB245" s="227"/>
      <c r="CC245" s="227"/>
      <c r="CD245" s="227"/>
      <c r="CE245" s="227"/>
      <c r="CF245" s="227"/>
      <c r="CG245" s="227"/>
      <c r="CH245" s="227"/>
      <c r="CI245" s="227"/>
      <c r="CJ245" s="227"/>
      <c r="CK245" s="227"/>
      <c r="CL245" s="227"/>
      <c r="CM245" s="227"/>
      <c r="CN245" s="227"/>
      <c r="CO245" s="227"/>
      <c r="CP245" s="227"/>
      <c r="CQ245" s="227"/>
      <c r="CR245" s="227"/>
      <c r="CS245" s="227"/>
      <c r="CT245" s="227"/>
      <c r="CU245" s="227"/>
      <c r="CV245" s="227"/>
      <c r="CW245" s="227"/>
      <c r="CX245" s="227"/>
      <c r="CY245" s="227"/>
      <c r="CZ245" s="227"/>
      <c r="DA245" s="227"/>
      <c r="DB245" s="227"/>
      <c r="DC245" s="227"/>
      <c r="DD245" s="227"/>
      <c r="DE245" s="227"/>
      <c r="DF245" s="227"/>
      <c r="DG245" s="227"/>
      <c r="DH245" s="227"/>
      <c r="DI245" s="227"/>
      <c r="DJ245" s="227"/>
      <c r="DK245" s="227"/>
      <c r="DL245" s="227"/>
      <c r="DM245" s="227"/>
      <c r="DN245" s="227"/>
      <c r="DO245" s="227"/>
      <c r="DP245" s="227"/>
      <c r="DQ245" s="227"/>
      <c r="DR245" s="227"/>
      <c r="DS245" s="227"/>
      <c r="DT245" s="227"/>
      <c r="DU245" s="227"/>
      <c r="DV245" s="227"/>
      <c r="DW245" s="227"/>
      <c r="DX245" s="227"/>
      <c r="DY245" s="227"/>
      <c r="DZ245" s="227"/>
      <c r="EA245" s="227"/>
      <c r="EB245" s="227"/>
      <c r="EC245" s="227"/>
      <c r="ED245" s="227"/>
      <c r="EE245" s="227"/>
      <c r="EF245" s="227"/>
      <c r="EG245" s="227"/>
      <c r="EH245" s="227"/>
      <c r="EI245" s="227"/>
      <c r="EJ245" s="227"/>
      <c r="EK245" s="227"/>
      <c r="EL245" s="227"/>
      <c r="EM245" s="227"/>
      <c r="EN245" s="227"/>
      <c r="EO245" s="227"/>
      <c r="EP245" s="227"/>
      <c r="EQ245" s="227"/>
      <c r="ER245" s="227"/>
      <c r="ES245" s="227"/>
      <c r="ET245" s="227"/>
      <c r="EU245" s="227"/>
      <c r="EV245" s="227"/>
      <c r="EW245" s="227"/>
      <c r="EX245" s="227"/>
      <c r="EY245" s="227"/>
      <c r="EZ245" s="227"/>
      <c r="FA245" s="227"/>
      <c r="FB245" s="227"/>
      <c r="FC245" s="227"/>
      <c r="FD245" s="227"/>
      <c r="FE245" s="227"/>
      <c r="FF245" s="227"/>
    </row>
    <row r="246" spans="3:162" ht="20.100000000000001" customHeight="1" x14ac:dyDescent="0.15">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c r="BM246" s="227"/>
      <c r="BN246" s="227"/>
      <c r="BO246" s="227"/>
      <c r="BP246" s="227"/>
      <c r="BQ246" s="227"/>
      <c r="BR246" s="227"/>
      <c r="BS246" s="227"/>
      <c r="BT246" s="227"/>
      <c r="BU246" s="227"/>
      <c r="BV246" s="227"/>
      <c r="BW246" s="227"/>
      <c r="BX246" s="227"/>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c r="EV246" s="227"/>
      <c r="EW246" s="227"/>
      <c r="EX246" s="227"/>
      <c r="EY246" s="227"/>
      <c r="EZ246" s="227"/>
      <c r="FA246" s="227"/>
      <c r="FB246" s="227"/>
      <c r="FC246" s="227"/>
      <c r="FD246" s="227"/>
      <c r="FE246" s="227"/>
      <c r="FF246" s="227"/>
    </row>
    <row r="247" spans="3:162" ht="20.100000000000001" customHeight="1" x14ac:dyDescent="0.15">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c r="BM247" s="227"/>
      <c r="BN247" s="227"/>
      <c r="BO247" s="227"/>
      <c r="BP247" s="227"/>
      <c r="BQ247" s="227"/>
      <c r="BR247" s="227"/>
      <c r="BS247" s="227"/>
      <c r="BT247" s="227"/>
      <c r="BU247" s="227"/>
      <c r="BV247" s="227"/>
      <c r="BW247" s="227"/>
      <c r="BX247" s="227"/>
      <c r="BY247" s="227"/>
      <c r="BZ247" s="227"/>
      <c r="CA247" s="227"/>
      <c r="CB247" s="227"/>
      <c r="CC247" s="227"/>
      <c r="CD247" s="227"/>
      <c r="CE247" s="227"/>
      <c r="CF247" s="227"/>
      <c r="CG247" s="227"/>
      <c r="CH247" s="227"/>
      <c r="CI247" s="227"/>
      <c r="CJ247" s="227"/>
      <c r="CK247" s="227"/>
      <c r="CL247" s="227"/>
      <c r="CM247" s="227"/>
      <c r="CN247" s="227"/>
      <c r="CO247" s="227"/>
      <c r="CP247" s="227"/>
      <c r="CQ247" s="227"/>
      <c r="CR247" s="227"/>
      <c r="CS247" s="227"/>
      <c r="CT247" s="227"/>
      <c r="CU247" s="227"/>
      <c r="CV247" s="227"/>
      <c r="CW247" s="227"/>
      <c r="CX247" s="227"/>
      <c r="CY247" s="227"/>
      <c r="CZ247" s="227"/>
      <c r="DA247" s="227"/>
      <c r="DB247" s="227"/>
      <c r="DC247" s="227"/>
      <c r="DD247" s="227"/>
      <c r="DE247" s="227"/>
      <c r="DF247" s="227"/>
      <c r="DG247" s="227"/>
      <c r="DH247" s="227"/>
      <c r="DI247" s="227"/>
      <c r="DJ247" s="227"/>
      <c r="DK247" s="227"/>
      <c r="DL247" s="227"/>
      <c r="DM247" s="227"/>
      <c r="DN247" s="227"/>
      <c r="DO247" s="227"/>
      <c r="DP247" s="227"/>
      <c r="DQ247" s="227"/>
      <c r="DR247" s="227"/>
      <c r="DS247" s="227"/>
      <c r="DT247" s="227"/>
      <c r="DU247" s="227"/>
      <c r="DV247" s="227"/>
      <c r="DW247" s="227"/>
      <c r="DX247" s="227"/>
      <c r="DY247" s="227"/>
      <c r="DZ247" s="227"/>
      <c r="EA247" s="227"/>
      <c r="EB247" s="227"/>
      <c r="EC247" s="227"/>
      <c r="ED247" s="227"/>
      <c r="EE247" s="227"/>
      <c r="EF247" s="227"/>
      <c r="EG247" s="227"/>
      <c r="EH247" s="227"/>
      <c r="EI247" s="227"/>
      <c r="EJ247" s="227"/>
      <c r="EK247" s="227"/>
      <c r="EL247" s="227"/>
      <c r="EM247" s="227"/>
      <c r="EN247" s="227"/>
      <c r="EO247" s="227"/>
      <c r="EP247" s="227"/>
      <c r="EQ247" s="227"/>
      <c r="ER247" s="227"/>
      <c r="ES247" s="227"/>
      <c r="ET247" s="227"/>
      <c r="EU247" s="227"/>
      <c r="EV247" s="227"/>
      <c r="EW247" s="227"/>
      <c r="EX247" s="227"/>
      <c r="EY247" s="227"/>
      <c r="EZ247" s="227"/>
      <c r="FA247" s="227"/>
      <c r="FB247" s="227"/>
      <c r="FC247" s="227"/>
      <c r="FD247" s="227"/>
      <c r="FE247" s="227"/>
      <c r="FF247" s="227"/>
    </row>
    <row r="248" spans="3:162" ht="20.100000000000001" customHeight="1" x14ac:dyDescent="0.15">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c r="BM248" s="227"/>
      <c r="BN248" s="227"/>
      <c r="BO248" s="227"/>
      <c r="BP248" s="227"/>
      <c r="BQ248" s="227"/>
      <c r="BR248" s="227"/>
      <c r="BS248" s="227"/>
      <c r="BT248" s="227"/>
      <c r="BU248" s="227"/>
      <c r="BV248" s="227"/>
      <c r="BW248" s="227"/>
      <c r="BX248" s="227"/>
      <c r="BY248" s="227"/>
      <c r="BZ248" s="227"/>
      <c r="CA248" s="227"/>
      <c r="CB248" s="227"/>
      <c r="CC248" s="227"/>
      <c r="CD248" s="227"/>
      <c r="CE248" s="227"/>
      <c r="CF248" s="227"/>
      <c r="CG248" s="227"/>
      <c r="CH248" s="227"/>
      <c r="CI248" s="227"/>
      <c r="CJ248" s="227"/>
      <c r="CK248" s="227"/>
      <c r="CL248" s="227"/>
      <c r="CM248" s="227"/>
      <c r="CN248" s="227"/>
      <c r="CO248" s="227"/>
      <c r="CP248" s="227"/>
      <c r="CQ248" s="227"/>
      <c r="CR248" s="227"/>
      <c r="CS248" s="227"/>
      <c r="CT248" s="227"/>
      <c r="CU248" s="227"/>
      <c r="CV248" s="227"/>
      <c r="CW248" s="227"/>
      <c r="CX248" s="227"/>
      <c r="CY248" s="227"/>
      <c r="CZ248" s="227"/>
      <c r="DA248" s="227"/>
      <c r="DB248" s="227"/>
      <c r="DC248" s="227"/>
      <c r="DD248" s="227"/>
      <c r="DE248" s="227"/>
      <c r="DF248" s="227"/>
      <c r="DG248" s="227"/>
      <c r="DH248" s="227"/>
      <c r="DI248" s="227"/>
      <c r="DJ248" s="227"/>
      <c r="DK248" s="227"/>
      <c r="DL248" s="227"/>
      <c r="DM248" s="227"/>
      <c r="DN248" s="227"/>
      <c r="DO248" s="227"/>
      <c r="DP248" s="227"/>
      <c r="DQ248" s="227"/>
      <c r="DR248" s="227"/>
      <c r="DS248" s="227"/>
      <c r="DT248" s="227"/>
      <c r="DU248" s="227"/>
      <c r="DV248" s="227"/>
      <c r="DW248" s="227"/>
      <c r="DX248" s="227"/>
      <c r="DY248" s="227"/>
      <c r="DZ248" s="227"/>
      <c r="EA248" s="227"/>
      <c r="EB248" s="227"/>
      <c r="EC248" s="227"/>
      <c r="ED248" s="227"/>
      <c r="EE248" s="227"/>
      <c r="EF248" s="227"/>
      <c r="EG248" s="227"/>
      <c r="EH248" s="227"/>
      <c r="EI248" s="227"/>
      <c r="EJ248" s="227"/>
      <c r="EK248" s="227"/>
      <c r="EL248" s="227"/>
      <c r="EM248" s="227"/>
      <c r="EN248" s="227"/>
      <c r="EO248" s="227"/>
      <c r="EP248" s="227"/>
      <c r="EQ248" s="227"/>
      <c r="ER248" s="227"/>
      <c r="ES248" s="227"/>
      <c r="ET248" s="227"/>
      <c r="EU248" s="227"/>
      <c r="EV248" s="227"/>
      <c r="EW248" s="227"/>
      <c r="EX248" s="227"/>
      <c r="EY248" s="227"/>
      <c r="EZ248" s="227"/>
      <c r="FA248" s="227"/>
      <c r="FB248" s="227"/>
      <c r="FC248" s="227"/>
      <c r="FD248" s="227"/>
      <c r="FE248" s="227"/>
      <c r="FF248" s="227"/>
    </row>
    <row r="249" spans="3:162" ht="20.100000000000001" customHeight="1" x14ac:dyDescent="0.15">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c r="BM249" s="227"/>
      <c r="BN249" s="227"/>
      <c r="BO249" s="227"/>
      <c r="BP249" s="227"/>
      <c r="BQ249" s="227"/>
      <c r="BR249" s="227"/>
      <c r="BS249" s="227"/>
      <c r="BT249" s="227"/>
      <c r="BU249" s="227"/>
      <c r="BV249" s="227"/>
      <c r="BW249" s="227"/>
      <c r="BX249" s="227"/>
      <c r="BY249" s="227"/>
      <c r="BZ249" s="227"/>
      <c r="CA249" s="227"/>
      <c r="CB249" s="227"/>
      <c r="CC249" s="227"/>
      <c r="CD249" s="227"/>
      <c r="CE249" s="227"/>
      <c r="CF249" s="227"/>
      <c r="CG249" s="227"/>
      <c r="CH249" s="227"/>
      <c r="CI249" s="227"/>
      <c r="CJ249" s="227"/>
      <c r="CK249" s="227"/>
      <c r="CL249" s="227"/>
      <c r="CM249" s="227"/>
      <c r="CN249" s="227"/>
      <c r="CO249" s="227"/>
      <c r="CP249" s="227"/>
      <c r="CQ249" s="227"/>
      <c r="CR249" s="227"/>
      <c r="CS249" s="227"/>
      <c r="CT249" s="227"/>
      <c r="CU249" s="227"/>
      <c r="CV249" s="227"/>
      <c r="CW249" s="227"/>
      <c r="CX249" s="227"/>
      <c r="CY249" s="227"/>
      <c r="CZ249" s="227"/>
      <c r="DA249" s="227"/>
      <c r="DB249" s="227"/>
      <c r="DC249" s="227"/>
      <c r="DD249" s="227"/>
      <c r="DE249" s="227"/>
      <c r="DF249" s="227"/>
      <c r="DG249" s="227"/>
      <c r="DH249" s="227"/>
      <c r="DI249" s="227"/>
      <c r="DJ249" s="227"/>
      <c r="DK249" s="227"/>
      <c r="DL249" s="227"/>
      <c r="DM249" s="227"/>
      <c r="DN249" s="227"/>
      <c r="DO249" s="227"/>
      <c r="DP249" s="227"/>
      <c r="DQ249" s="227"/>
      <c r="DR249" s="227"/>
      <c r="DS249" s="227"/>
      <c r="DT249" s="227"/>
      <c r="DU249" s="227"/>
      <c r="DV249" s="227"/>
      <c r="DW249" s="227"/>
      <c r="DX249" s="227"/>
      <c r="DY249" s="227"/>
      <c r="DZ249" s="227"/>
      <c r="EA249" s="227"/>
      <c r="EB249" s="227"/>
      <c r="EC249" s="227"/>
      <c r="ED249" s="227"/>
      <c r="EE249" s="227"/>
      <c r="EF249" s="227"/>
      <c r="EG249" s="227"/>
      <c r="EH249" s="227"/>
      <c r="EI249" s="227"/>
      <c r="EJ249" s="227"/>
      <c r="EK249" s="227"/>
      <c r="EL249" s="227"/>
      <c r="EM249" s="227"/>
      <c r="EN249" s="227"/>
      <c r="EO249" s="227"/>
      <c r="EP249" s="227"/>
      <c r="EQ249" s="227"/>
      <c r="ER249" s="227"/>
      <c r="ES249" s="227"/>
      <c r="ET249" s="227"/>
      <c r="EU249" s="227"/>
      <c r="EV249" s="227"/>
      <c r="EW249" s="227"/>
      <c r="EX249" s="227"/>
      <c r="EY249" s="227"/>
      <c r="EZ249" s="227"/>
      <c r="FA249" s="227"/>
      <c r="FB249" s="227"/>
      <c r="FC249" s="227"/>
      <c r="FD249" s="227"/>
      <c r="FE249" s="227"/>
      <c r="FF249" s="227"/>
    </row>
    <row r="250" spans="3:162" ht="20.100000000000001" customHeight="1" x14ac:dyDescent="0.15">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c r="BM250" s="227"/>
      <c r="BN250" s="227"/>
      <c r="BO250" s="227"/>
      <c r="BP250" s="227"/>
      <c r="BQ250" s="227"/>
      <c r="BR250" s="227"/>
      <c r="BS250" s="227"/>
      <c r="BT250" s="227"/>
      <c r="BU250" s="227"/>
      <c r="BV250" s="227"/>
      <c r="BW250" s="227"/>
      <c r="BX250" s="227"/>
      <c r="BY250" s="227"/>
      <c r="BZ250" s="227"/>
      <c r="CA250" s="227"/>
      <c r="CB250" s="227"/>
      <c r="CC250" s="227"/>
      <c r="CD250" s="227"/>
      <c r="CE250" s="227"/>
      <c r="CF250" s="227"/>
      <c r="CG250" s="227"/>
      <c r="CH250" s="227"/>
      <c r="CI250" s="227"/>
      <c r="CJ250" s="227"/>
      <c r="CK250" s="227"/>
      <c r="CL250" s="227"/>
      <c r="CM250" s="227"/>
      <c r="CN250" s="227"/>
      <c r="CO250" s="227"/>
      <c r="CP250" s="227"/>
      <c r="CQ250" s="227"/>
      <c r="CR250" s="227"/>
      <c r="CS250" s="227"/>
      <c r="CT250" s="227"/>
      <c r="CU250" s="227"/>
      <c r="CV250" s="227"/>
      <c r="CW250" s="227"/>
      <c r="CX250" s="227"/>
      <c r="CY250" s="227"/>
      <c r="CZ250" s="227"/>
      <c r="DA250" s="227"/>
      <c r="DB250" s="227"/>
      <c r="DC250" s="227"/>
      <c r="DD250" s="227"/>
      <c r="DE250" s="227"/>
      <c r="DF250" s="227"/>
      <c r="DG250" s="227"/>
      <c r="DH250" s="227"/>
      <c r="DI250" s="227"/>
      <c r="DJ250" s="227"/>
      <c r="DK250" s="227"/>
      <c r="DL250" s="227"/>
      <c r="DM250" s="227"/>
      <c r="DN250" s="227"/>
      <c r="DO250" s="227"/>
      <c r="DP250" s="227"/>
      <c r="DQ250" s="227"/>
      <c r="DR250" s="227"/>
      <c r="DS250" s="227"/>
      <c r="DT250" s="227"/>
      <c r="DU250" s="227"/>
      <c r="DV250" s="227"/>
      <c r="DW250" s="227"/>
      <c r="DX250" s="227"/>
      <c r="DY250" s="227"/>
      <c r="DZ250" s="227"/>
      <c r="EA250" s="227"/>
      <c r="EB250" s="227"/>
      <c r="EC250" s="227"/>
      <c r="ED250" s="227"/>
      <c r="EE250" s="227"/>
      <c r="EF250" s="227"/>
      <c r="EG250" s="227"/>
      <c r="EH250" s="227"/>
      <c r="EI250" s="227"/>
      <c r="EJ250" s="227"/>
      <c r="EK250" s="227"/>
      <c r="EL250" s="227"/>
      <c r="EM250" s="227"/>
      <c r="EN250" s="227"/>
      <c r="EO250" s="227"/>
      <c r="EP250" s="227"/>
      <c r="EQ250" s="227"/>
      <c r="ER250" s="227"/>
      <c r="ES250" s="227"/>
      <c r="ET250" s="227"/>
      <c r="EU250" s="227"/>
      <c r="EV250" s="227"/>
      <c r="EW250" s="227"/>
      <c r="EX250" s="227"/>
      <c r="EY250" s="227"/>
      <c r="EZ250" s="227"/>
      <c r="FA250" s="227"/>
      <c r="FB250" s="227"/>
      <c r="FC250" s="227"/>
      <c r="FD250" s="227"/>
      <c r="FE250" s="227"/>
      <c r="FF250" s="227"/>
    </row>
    <row r="251" spans="3:162" ht="20.100000000000001" customHeight="1" x14ac:dyDescent="0.15">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row>
  </sheetData>
  <mergeCells count="1">
    <mergeCell ref="AN3:AN4"/>
  </mergeCells>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R341"/>
  <sheetViews>
    <sheetView workbookViewId="0"/>
  </sheetViews>
  <sheetFormatPr defaultColWidth="14.42578125" defaultRowHeight="14.25" x14ac:dyDescent="0.15"/>
  <cols>
    <col min="1" max="1" width="10.28515625" style="189" customWidth="1"/>
    <col min="2" max="2" width="35" style="190" customWidth="1"/>
    <col min="3" max="16384" width="14.42578125" style="190"/>
  </cols>
  <sheetData>
    <row r="1" spans="1:132" ht="20.100000000000001" customHeight="1" x14ac:dyDescent="0.15">
      <c r="A1" s="262" t="s">
        <v>447</v>
      </c>
      <c r="B1" s="262"/>
    </row>
    <row r="2" spans="1:132" ht="20.100000000000001" customHeight="1" x14ac:dyDescent="0.15"/>
    <row r="3" spans="1:132" s="189" customFormat="1" ht="20.100000000000001" customHeight="1" x14ac:dyDescent="0.15">
      <c r="A3" s="191"/>
      <c r="B3" s="192"/>
      <c r="C3" s="191" t="s">
        <v>55</v>
      </c>
      <c r="D3" s="229" t="s">
        <v>60</v>
      </c>
      <c r="E3" s="229" t="s">
        <v>35</v>
      </c>
      <c r="F3" s="229" t="s">
        <v>38</v>
      </c>
      <c r="G3" s="229" t="s">
        <v>39</v>
      </c>
      <c r="H3" s="229" t="s">
        <v>40</v>
      </c>
      <c r="I3" s="229" t="s">
        <v>41</v>
      </c>
      <c r="J3" s="229" t="s">
        <v>42</v>
      </c>
      <c r="K3" s="229" t="s">
        <v>43</v>
      </c>
      <c r="L3" s="229" t="s">
        <v>44</v>
      </c>
      <c r="M3" s="229" t="s">
        <v>45</v>
      </c>
      <c r="N3" s="229" t="s">
        <v>46</v>
      </c>
      <c r="O3" s="229" t="s">
        <v>47</v>
      </c>
      <c r="P3" s="229" t="s">
        <v>48</v>
      </c>
      <c r="Q3" s="229" t="s">
        <v>49</v>
      </c>
      <c r="R3" s="229" t="s">
        <v>50</v>
      </c>
      <c r="S3" s="229" t="s">
        <v>51</v>
      </c>
      <c r="T3" s="229" t="s">
        <v>52</v>
      </c>
      <c r="U3" s="229" t="s">
        <v>105</v>
      </c>
      <c r="V3" s="229" t="s">
        <v>117</v>
      </c>
      <c r="W3" s="229" t="s">
        <v>118</v>
      </c>
      <c r="X3" s="229" t="s">
        <v>120</v>
      </c>
      <c r="Y3" s="229" t="s">
        <v>121</v>
      </c>
      <c r="Z3" s="229" t="s">
        <v>122</v>
      </c>
      <c r="AA3" s="229" t="s">
        <v>369</v>
      </c>
      <c r="AB3" s="229" t="s">
        <v>123</v>
      </c>
      <c r="AC3" s="229" t="s">
        <v>372</v>
      </c>
      <c r="AD3" s="229" t="s">
        <v>119</v>
      </c>
      <c r="AE3" s="229" t="s">
        <v>375</v>
      </c>
      <c r="AF3" s="229" t="s">
        <v>376</v>
      </c>
      <c r="AG3" s="229" t="s">
        <v>378</v>
      </c>
      <c r="AH3" s="229" t="s">
        <v>380</v>
      </c>
      <c r="AI3" s="229" t="s">
        <v>382</v>
      </c>
      <c r="AJ3" s="229" t="s">
        <v>384</v>
      </c>
      <c r="AK3" s="229" t="s">
        <v>385</v>
      </c>
      <c r="AL3" s="229" t="s">
        <v>386</v>
      </c>
      <c r="AM3" s="229" t="s">
        <v>387</v>
      </c>
      <c r="AN3" s="658" t="s">
        <v>442</v>
      </c>
      <c r="AO3" s="660" t="s">
        <v>443</v>
      </c>
      <c r="AP3" s="656" t="s">
        <v>434</v>
      </c>
    </row>
    <row r="4" spans="1:132" s="239" customFormat="1" ht="50.1" customHeight="1" x14ac:dyDescent="0.15">
      <c r="A4" s="193"/>
      <c r="B4" s="194"/>
      <c r="C4" s="193" t="s">
        <v>655</v>
      </c>
      <c r="D4" s="235" t="s">
        <v>66</v>
      </c>
      <c r="E4" s="235" t="s">
        <v>67</v>
      </c>
      <c r="F4" s="235" t="s">
        <v>68</v>
      </c>
      <c r="G4" s="235" t="s">
        <v>69</v>
      </c>
      <c r="H4" s="235" t="s">
        <v>70</v>
      </c>
      <c r="I4" s="235" t="s">
        <v>71</v>
      </c>
      <c r="J4" s="235" t="s">
        <v>656</v>
      </c>
      <c r="K4" s="235" t="s">
        <v>72</v>
      </c>
      <c r="L4" s="235" t="s">
        <v>73</v>
      </c>
      <c r="M4" s="235" t="s">
        <v>74</v>
      </c>
      <c r="N4" s="235" t="s">
        <v>75</v>
      </c>
      <c r="O4" s="235" t="s">
        <v>361</v>
      </c>
      <c r="P4" s="235" t="s">
        <v>362</v>
      </c>
      <c r="Q4" s="235" t="s">
        <v>363</v>
      </c>
      <c r="R4" s="235" t="s">
        <v>78</v>
      </c>
      <c r="S4" s="235" t="s">
        <v>76</v>
      </c>
      <c r="T4" s="235" t="s">
        <v>657</v>
      </c>
      <c r="U4" s="235" t="s">
        <v>79</v>
      </c>
      <c r="V4" s="235" t="s">
        <v>1</v>
      </c>
      <c r="W4" s="235" t="s">
        <v>24</v>
      </c>
      <c r="X4" s="235" t="s">
        <v>80</v>
      </c>
      <c r="Y4" s="235" t="s">
        <v>367</v>
      </c>
      <c r="Z4" s="235" t="s">
        <v>368</v>
      </c>
      <c r="AA4" s="235" t="s">
        <v>5</v>
      </c>
      <c r="AB4" s="235" t="s">
        <v>6</v>
      </c>
      <c r="AC4" s="235" t="s">
        <v>81</v>
      </c>
      <c r="AD4" s="235" t="s">
        <v>419</v>
      </c>
      <c r="AE4" s="235" t="s">
        <v>82</v>
      </c>
      <c r="AF4" s="235" t="s">
        <v>7</v>
      </c>
      <c r="AG4" s="235" t="s">
        <v>83</v>
      </c>
      <c r="AH4" s="235" t="s">
        <v>381</v>
      </c>
      <c r="AI4" s="235" t="s">
        <v>658</v>
      </c>
      <c r="AJ4" s="235" t="s">
        <v>84</v>
      </c>
      <c r="AK4" s="235" t="s">
        <v>85</v>
      </c>
      <c r="AL4" s="235" t="s">
        <v>9</v>
      </c>
      <c r="AM4" s="235" t="s">
        <v>8</v>
      </c>
      <c r="AN4" s="659"/>
      <c r="AO4" s="661"/>
      <c r="AP4" s="657"/>
    </row>
    <row r="5" spans="1:132" ht="20.100000000000001" customHeight="1" x14ac:dyDescent="0.15">
      <c r="A5" s="195" t="s">
        <v>55</v>
      </c>
      <c r="B5" s="196" t="s">
        <v>655</v>
      </c>
      <c r="C5" s="364">
        <v>1.0020847342517525</v>
      </c>
      <c r="D5" s="365">
        <v>9.234249342735954E-7</v>
      </c>
      <c r="E5" s="365">
        <v>1.4240651814307554E-2</v>
      </c>
      <c r="F5" s="365">
        <v>1.2576427581245929E-4</v>
      </c>
      <c r="G5" s="365">
        <v>3.6078127115583212E-4</v>
      </c>
      <c r="H5" s="365">
        <v>6.6426149034814469E-5</v>
      </c>
      <c r="I5" s="365">
        <v>1.6838984022826793E-7</v>
      </c>
      <c r="J5" s="365">
        <v>1.1420168011371006E-4</v>
      </c>
      <c r="K5" s="365">
        <v>2.206736221806718E-6</v>
      </c>
      <c r="L5" s="365">
        <v>8.1462613028554468E-7</v>
      </c>
      <c r="M5" s="365">
        <v>7.0863536754751857E-6</v>
      </c>
      <c r="N5" s="365">
        <v>1.1041094425364674E-6</v>
      </c>
      <c r="O5" s="365">
        <v>8.6202790929819708E-7</v>
      </c>
      <c r="P5" s="365">
        <v>1.1479306044619943E-6</v>
      </c>
      <c r="Q5" s="365">
        <v>1.3098149791428235E-6</v>
      </c>
      <c r="R5" s="365">
        <v>1.4426532913429309E-6</v>
      </c>
      <c r="S5" s="365">
        <v>1.2490612478405067E-6</v>
      </c>
      <c r="T5" s="365">
        <v>1.6575523343758125E-6</v>
      </c>
      <c r="U5" s="365">
        <v>1.1231085086626837E-6</v>
      </c>
      <c r="V5" s="365">
        <v>5.7017080279163639E-4</v>
      </c>
      <c r="W5" s="365">
        <v>5.7476251568310288E-5</v>
      </c>
      <c r="X5" s="365">
        <v>2.1474506120399323E-6</v>
      </c>
      <c r="Y5" s="365">
        <v>4.2658617399088735E-6</v>
      </c>
      <c r="Z5" s="365">
        <v>1.6267471185285493E-6</v>
      </c>
      <c r="AA5" s="365">
        <v>1.0195349912082866E-5</v>
      </c>
      <c r="AB5" s="365">
        <v>2.3550341738975285E-6</v>
      </c>
      <c r="AC5" s="365">
        <v>1.2591726695170728E-6</v>
      </c>
      <c r="AD5" s="365">
        <v>3.1481046352809184E-6</v>
      </c>
      <c r="AE5" s="365">
        <v>7.8432891050009518E-6</v>
      </c>
      <c r="AF5" s="365">
        <v>3.328756795161853E-6</v>
      </c>
      <c r="AG5" s="365">
        <v>1.1176290993991035E-4</v>
      </c>
      <c r="AH5" s="365">
        <v>1.8978066622282795E-4</v>
      </c>
      <c r="AI5" s="365">
        <v>1.4199100350341788E-4</v>
      </c>
      <c r="AJ5" s="365">
        <v>2.4050069204282573E-6</v>
      </c>
      <c r="AK5" s="365">
        <v>1.4698381686853801E-3</v>
      </c>
      <c r="AL5" s="365">
        <v>1.5101435385586824E-5</v>
      </c>
      <c r="AM5" s="365">
        <v>7.4608202515458353E-6</v>
      </c>
      <c r="AN5" s="265">
        <f>SUM(C5:AM5)</f>
        <v>1.0196158120633267</v>
      </c>
      <c r="AO5" s="266">
        <f>+AN5/AVERAGE($AN$5:$AN$41)</f>
        <v>0.84775288665459814</v>
      </c>
      <c r="AP5" s="192" t="s">
        <v>55</v>
      </c>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row>
    <row r="6" spans="1:132" ht="20.100000000000001" customHeight="1" x14ac:dyDescent="0.15">
      <c r="A6" s="197" t="s">
        <v>60</v>
      </c>
      <c r="B6" s="198" t="s">
        <v>66</v>
      </c>
      <c r="C6" s="367">
        <v>5.3139849602622463E-8</v>
      </c>
      <c r="D6" s="368">
        <v>1.0000001831078491</v>
      </c>
      <c r="E6" s="368">
        <v>8.1605441962354849E-8</v>
      </c>
      <c r="F6" s="368">
        <v>1.2648480473515865E-7</v>
      </c>
      <c r="G6" s="368">
        <v>8.2419641006025079E-8</v>
      </c>
      <c r="H6" s="368">
        <v>4.960098970383473E-7</v>
      </c>
      <c r="I6" s="368">
        <v>7.5877721571554019E-6</v>
      </c>
      <c r="J6" s="368">
        <v>1.1979141248265171E-7</v>
      </c>
      <c r="K6" s="368">
        <v>1.0490615151310443E-6</v>
      </c>
      <c r="L6" s="368">
        <v>1.3691426256654159E-7</v>
      </c>
      <c r="M6" s="368">
        <v>1.0142238074878364E-6</v>
      </c>
      <c r="N6" s="368">
        <v>1.1766339680128494E-7</v>
      </c>
      <c r="O6" s="368">
        <v>5.5609126445661216E-8</v>
      </c>
      <c r="P6" s="368">
        <v>5.3899797883799237E-8</v>
      </c>
      <c r="Q6" s="368">
        <v>5.7633652862980341E-8</v>
      </c>
      <c r="R6" s="368">
        <v>1.5254345706224917E-7</v>
      </c>
      <c r="S6" s="368">
        <v>5.6300952313100038E-8</v>
      </c>
      <c r="T6" s="368">
        <v>3.9941349413838112E-8</v>
      </c>
      <c r="U6" s="368">
        <v>8.6244576774882032E-8</v>
      </c>
      <c r="V6" s="368">
        <v>1.0047419861644997E-7</v>
      </c>
      <c r="W6" s="368">
        <v>1.2225748590372051E-7</v>
      </c>
      <c r="X6" s="368">
        <v>4.8272621035376641E-6</v>
      </c>
      <c r="Y6" s="368">
        <v>2.3254984421557676E-7</v>
      </c>
      <c r="Z6" s="368">
        <v>3.9874627834488693E-7</v>
      </c>
      <c r="AA6" s="368">
        <v>1.2117244013094727E-7</v>
      </c>
      <c r="AB6" s="368">
        <v>4.0837091830413528E-8</v>
      </c>
      <c r="AC6" s="368">
        <v>1.6598497525463871E-8</v>
      </c>
      <c r="AD6" s="368">
        <v>2.0717695761303052E-7</v>
      </c>
      <c r="AE6" s="368">
        <v>3.4374666075308913E-8</v>
      </c>
      <c r="AF6" s="368">
        <v>8.4899309163796777E-8</v>
      </c>
      <c r="AG6" s="368">
        <v>8.8093375267824543E-8</v>
      </c>
      <c r="AH6" s="368">
        <v>7.9200218888106215E-8</v>
      </c>
      <c r="AI6" s="368">
        <v>3.730340671040694E-8</v>
      </c>
      <c r="AJ6" s="368">
        <v>3.7306308384300181E-8</v>
      </c>
      <c r="AK6" s="368">
        <v>1.8495847824029228E-7</v>
      </c>
      <c r="AL6" s="368">
        <v>2.5825928607057154E-8</v>
      </c>
      <c r="AM6" s="368">
        <v>8.9764244999447865E-8</v>
      </c>
      <c r="AN6" s="267">
        <f t="shared" ref="AN6:AN41" si="0">SUM(C6:AM6)</f>
        <v>1.0000182791677821</v>
      </c>
      <c r="AO6" s="268">
        <f t="shared" ref="AO6:AO41" si="1">+AN6/AVERAGE($AN$5:$AN$41)</f>
        <v>0.83145864632707112</v>
      </c>
      <c r="AP6" s="376" t="s">
        <v>60</v>
      </c>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row>
    <row r="7" spans="1:132" ht="20.100000000000001" customHeight="1" x14ac:dyDescent="0.15">
      <c r="A7" s="197" t="s">
        <v>35</v>
      </c>
      <c r="B7" s="198" t="s">
        <v>67</v>
      </c>
      <c r="C7" s="367">
        <v>1.7654880311290307E-3</v>
      </c>
      <c r="D7" s="368">
        <v>6.5263908499162203E-6</v>
      </c>
      <c r="E7" s="368">
        <v>1.0151401815816279</v>
      </c>
      <c r="F7" s="368">
        <v>2.9354845051333652E-4</v>
      </c>
      <c r="G7" s="368">
        <v>4.8808018200166923E-5</v>
      </c>
      <c r="H7" s="368">
        <v>6.2594895277493293E-4</v>
      </c>
      <c r="I7" s="368">
        <v>9.3768763015288347E-7</v>
      </c>
      <c r="J7" s="368">
        <v>5.8961737136854015E-6</v>
      </c>
      <c r="K7" s="368">
        <v>2.4375186662442383E-5</v>
      </c>
      <c r="L7" s="368">
        <v>2.5609387110549172E-6</v>
      </c>
      <c r="M7" s="368">
        <v>5.2967555200298963E-6</v>
      </c>
      <c r="N7" s="368">
        <v>3.1599084707991278E-6</v>
      </c>
      <c r="O7" s="368">
        <v>3.6849067390579651E-6</v>
      </c>
      <c r="P7" s="368">
        <v>3.7995941575245593E-6</v>
      </c>
      <c r="Q7" s="368">
        <v>2.646205541266772E-6</v>
      </c>
      <c r="R7" s="368">
        <v>3.5519894790179809E-6</v>
      </c>
      <c r="S7" s="368">
        <v>3.2151079323300361E-6</v>
      </c>
      <c r="T7" s="368">
        <v>3.7252962136024055E-6</v>
      </c>
      <c r="U7" s="368">
        <v>4.1343155750747793E-6</v>
      </c>
      <c r="V7" s="368">
        <v>1.2305752534741876E-4</v>
      </c>
      <c r="W7" s="368">
        <v>7.7851019723340166E-6</v>
      </c>
      <c r="X7" s="368">
        <v>3.1210209603939149E-6</v>
      </c>
      <c r="Y7" s="368">
        <v>8.9263505197387046E-6</v>
      </c>
      <c r="Z7" s="368">
        <v>8.217249037699948E-6</v>
      </c>
      <c r="AA7" s="368">
        <v>1.7453322951525067E-5</v>
      </c>
      <c r="AB7" s="368">
        <v>6.5257242182953998E-6</v>
      </c>
      <c r="AC7" s="368">
        <v>4.420904836502424E-6</v>
      </c>
      <c r="AD7" s="368">
        <v>1.5651105895993132E-5</v>
      </c>
      <c r="AE7" s="368">
        <v>4.9642698098605802E-5</v>
      </c>
      <c r="AF7" s="368">
        <v>2.55998127853603E-5</v>
      </c>
      <c r="AG7" s="368">
        <v>4.1081972309247764E-4</v>
      </c>
      <c r="AH7" s="368">
        <v>8.0110122735536026E-4</v>
      </c>
      <c r="AI7" s="368">
        <v>1.5345991542669009E-4</v>
      </c>
      <c r="AJ7" s="368">
        <v>1.0462313013989776E-5</v>
      </c>
      <c r="AK7" s="368">
        <v>1.1425425862940023E-2</v>
      </c>
      <c r="AL7" s="368">
        <v>5.4488485844122038E-6</v>
      </c>
      <c r="AM7" s="368">
        <v>2.775410067832174E-4</v>
      </c>
      <c r="AN7" s="267">
        <f t="shared" si="0"/>
        <v>1.0313021452052615</v>
      </c>
      <c r="AO7" s="268">
        <f t="shared" si="1"/>
        <v>0.85746941177932534</v>
      </c>
      <c r="AP7" s="376" t="s">
        <v>35</v>
      </c>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row>
    <row r="8" spans="1:132" ht="20.100000000000001" customHeight="1" x14ac:dyDescent="0.15">
      <c r="A8" s="197" t="s">
        <v>38</v>
      </c>
      <c r="B8" s="198" t="s">
        <v>68</v>
      </c>
      <c r="C8" s="367">
        <v>3.9581277691473839E-5</v>
      </c>
      <c r="D8" s="368">
        <v>2.9319125851606005E-6</v>
      </c>
      <c r="E8" s="368">
        <v>9.7216137575409475E-6</v>
      </c>
      <c r="F8" s="368">
        <v>1.0014798145904296</v>
      </c>
      <c r="G8" s="368">
        <v>2.719285020685857E-5</v>
      </c>
      <c r="H8" s="368">
        <v>4.2659023071786902E-6</v>
      </c>
      <c r="I8" s="368">
        <v>4.1619882514257598E-7</v>
      </c>
      <c r="J8" s="368">
        <v>3.3168578307574027E-5</v>
      </c>
      <c r="K8" s="368">
        <v>2.6438769152532643E-5</v>
      </c>
      <c r="L8" s="368">
        <v>3.8038696271251569E-6</v>
      </c>
      <c r="M8" s="368">
        <v>3.7948996622390541E-5</v>
      </c>
      <c r="N8" s="368">
        <v>7.5450127541438415E-6</v>
      </c>
      <c r="O8" s="368">
        <v>4.7948759995644207E-6</v>
      </c>
      <c r="P8" s="368">
        <v>1.5720436504351502E-5</v>
      </c>
      <c r="Q8" s="368">
        <v>8.0286178245987845E-6</v>
      </c>
      <c r="R8" s="368">
        <v>2.2935680957747509E-5</v>
      </c>
      <c r="S8" s="368">
        <v>1.004107324656317E-5</v>
      </c>
      <c r="T8" s="368">
        <v>1.9768495065362739E-5</v>
      </c>
      <c r="U8" s="368">
        <v>1.0141996740789011E-5</v>
      </c>
      <c r="V8" s="368">
        <v>1.7374642678171836E-5</v>
      </c>
      <c r="W8" s="368">
        <v>2.0878566519741074E-5</v>
      </c>
      <c r="X8" s="368">
        <v>2.6553654352381261E-6</v>
      </c>
      <c r="Y8" s="368">
        <v>9.895434038119669E-6</v>
      </c>
      <c r="Z8" s="368">
        <v>1.4740228584373702E-5</v>
      </c>
      <c r="AA8" s="368">
        <v>2.2521831431631364E-5</v>
      </c>
      <c r="AB8" s="368">
        <v>9.8518190557256926E-6</v>
      </c>
      <c r="AC8" s="368">
        <v>1.0116727551211392E-6</v>
      </c>
      <c r="AD8" s="368">
        <v>1.3235917952445247E-5</v>
      </c>
      <c r="AE8" s="368">
        <v>7.7772508184119301E-6</v>
      </c>
      <c r="AF8" s="368">
        <v>2.4714483776295988E-5</v>
      </c>
      <c r="AG8" s="368">
        <v>5.894554668459067E-6</v>
      </c>
      <c r="AH8" s="368">
        <v>1.9625172847721805E-5</v>
      </c>
      <c r="AI8" s="368">
        <v>1.1458000681650829E-4</v>
      </c>
      <c r="AJ8" s="368">
        <v>1.4621900710946359E-5</v>
      </c>
      <c r="AK8" s="368">
        <v>2.1998267136761779E-5</v>
      </c>
      <c r="AL8" s="368">
        <v>1.1542916600405181E-4</v>
      </c>
      <c r="AM8" s="368">
        <v>1.1284458635614115E-5</v>
      </c>
      <c r="AN8" s="267">
        <f t="shared" si="0"/>
        <v>1.0022123514884711</v>
      </c>
      <c r="AO8" s="268">
        <f t="shared" si="1"/>
        <v>0.83328289338305694</v>
      </c>
      <c r="AP8" s="376" t="s">
        <v>38</v>
      </c>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row>
    <row r="9" spans="1:132" ht="20.100000000000001" customHeight="1" x14ac:dyDescent="0.15">
      <c r="A9" s="197" t="s">
        <v>39</v>
      </c>
      <c r="B9" s="198" t="s">
        <v>69</v>
      </c>
      <c r="C9" s="367">
        <v>8.3125163428919503E-4</v>
      </c>
      <c r="D9" s="368">
        <v>5.6367693498861491E-5</v>
      </c>
      <c r="E9" s="368">
        <v>5.1933592559801631E-4</v>
      </c>
      <c r="F9" s="368">
        <v>3.4045770026337524E-4</v>
      </c>
      <c r="G9" s="368">
        <v>1.0127920584885908</v>
      </c>
      <c r="H9" s="368">
        <v>4.0269077743638592E-4</v>
      </c>
      <c r="I9" s="368">
        <v>7.5405785810384684E-6</v>
      </c>
      <c r="J9" s="368">
        <v>2.4446712424663094E-4</v>
      </c>
      <c r="K9" s="368">
        <v>5.7052575806621191E-4</v>
      </c>
      <c r="L9" s="368">
        <v>4.7132347398007735E-5</v>
      </c>
      <c r="M9" s="368">
        <v>3.5879297141486758E-4</v>
      </c>
      <c r="N9" s="368">
        <v>1.9217132729094325E-4</v>
      </c>
      <c r="O9" s="368">
        <v>5.0426132587506303E-5</v>
      </c>
      <c r="P9" s="368">
        <v>7.0590529470199902E-5</v>
      </c>
      <c r="Q9" s="368">
        <v>2.1953929692171547E-4</v>
      </c>
      <c r="R9" s="368">
        <v>2.7045847275502616E-4</v>
      </c>
      <c r="S9" s="368">
        <v>3.0373882234648676E-4</v>
      </c>
      <c r="T9" s="368">
        <v>2.434303985582705E-4</v>
      </c>
      <c r="U9" s="368">
        <v>1.5308102837116613E-4</v>
      </c>
      <c r="V9" s="368">
        <v>2.7439813535551825E-3</v>
      </c>
      <c r="W9" s="368">
        <v>2.1199082138126484E-3</v>
      </c>
      <c r="X9" s="368">
        <v>1.4705205514717144E-4</v>
      </c>
      <c r="Y9" s="368">
        <v>2.6209353661165287E-4</v>
      </c>
      <c r="Z9" s="368">
        <v>2.5438082706443366E-4</v>
      </c>
      <c r="AA9" s="368">
        <v>3.060019525157223E-4</v>
      </c>
      <c r="AB9" s="368">
        <v>2.7571672579346809E-4</v>
      </c>
      <c r="AC9" s="368">
        <v>5.6850622049428202E-5</v>
      </c>
      <c r="AD9" s="368">
        <v>2.5533904695348574E-4</v>
      </c>
      <c r="AE9" s="368">
        <v>3.8346133215838032E-4</v>
      </c>
      <c r="AF9" s="368">
        <v>1.6094867464838244E-4</v>
      </c>
      <c r="AG9" s="368">
        <v>4.1897630675272294E-4</v>
      </c>
      <c r="AH9" s="368">
        <v>3.0731966066987793E-4</v>
      </c>
      <c r="AI9" s="368">
        <v>8.0146938967388579E-4</v>
      </c>
      <c r="AJ9" s="368">
        <v>1.8546316734287301E-4</v>
      </c>
      <c r="AK9" s="368">
        <v>3.1606577740013491E-4</v>
      </c>
      <c r="AL9" s="368">
        <v>1.6417525362276565E-2</v>
      </c>
      <c r="AM9" s="368">
        <v>1.3605541880111648E-4</v>
      </c>
      <c r="AN9" s="267">
        <f t="shared" si="0"/>
        <v>1.0432226664309117</v>
      </c>
      <c r="AO9" s="268">
        <f t="shared" si="1"/>
        <v>0.86738065105191198</v>
      </c>
      <c r="AP9" s="376" t="s">
        <v>39</v>
      </c>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row>
    <row r="10" spans="1:132" ht="20.100000000000001" customHeight="1" x14ac:dyDescent="0.15">
      <c r="A10" s="197" t="s">
        <v>40</v>
      </c>
      <c r="B10" s="198" t="s">
        <v>70</v>
      </c>
      <c r="C10" s="367">
        <v>1.875560433164415E-3</v>
      </c>
      <c r="D10" s="368">
        <v>6.8116547093752093E-4</v>
      </c>
      <c r="E10" s="368">
        <v>2.9640339983425705E-4</v>
      </c>
      <c r="F10" s="368">
        <v>1.1927690667676077E-3</v>
      </c>
      <c r="G10" s="368">
        <v>7.6490483375022354E-4</v>
      </c>
      <c r="H10" s="368">
        <v>1.0088865949106962</v>
      </c>
      <c r="I10" s="368">
        <v>4.3472735318600551E-5</v>
      </c>
      <c r="J10" s="368">
        <v>3.7958439667528632E-3</v>
      </c>
      <c r="K10" s="368">
        <v>8.4429946780661307E-4</v>
      </c>
      <c r="L10" s="368">
        <v>5.2623056024845456E-5</v>
      </c>
      <c r="M10" s="368">
        <v>1.7913059380500369E-3</v>
      </c>
      <c r="N10" s="368">
        <v>2.5115461654840848E-4</v>
      </c>
      <c r="O10" s="368">
        <v>5.075841276494129E-5</v>
      </c>
      <c r="P10" s="368">
        <v>1.2149091675910681E-4</v>
      </c>
      <c r="Q10" s="368">
        <v>1.8664797556632232E-4</v>
      </c>
      <c r="R10" s="368">
        <v>3.4394084394433075E-4</v>
      </c>
      <c r="S10" s="368">
        <v>2.5401751518590619E-4</v>
      </c>
      <c r="T10" s="368">
        <v>2.8326456477313633E-4</v>
      </c>
      <c r="U10" s="368">
        <v>3.3443938473064243E-4</v>
      </c>
      <c r="V10" s="368">
        <v>7.6755289142901178E-4</v>
      </c>
      <c r="W10" s="368">
        <v>1.8605459009411932E-4</v>
      </c>
      <c r="X10" s="368">
        <v>4.125185923438134E-5</v>
      </c>
      <c r="Y10" s="368">
        <v>2.9439339174178929E-4</v>
      </c>
      <c r="Z10" s="368">
        <v>4.4671976135132556E-4</v>
      </c>
      <c r="AA10" s="368">
        <v>1.4283631331698219E-5</v>
      </c>
      <c r="AB10" s="368">
        <v>1.8828645573249748E-5</v>
      </c>
      <c r="AC10" s="368">
        <v>6.4197350665864226E-6</v>
      </c>
      <c r="AD10" s="368">
        <v>3.5178530070359609E-5</v>
      </c>
      <c r="AE10" s="368">
        <v>4.1935455120847704E-5</v>
      </c>
      <c r="AF10" s="368">
        <v>5.1016978200515666E-5</v>
      </c>
      <c r="AG10" s="368">
        <v>3.5783210849703572E-4</v>
      </c>
      <c r="AH10" s="368">
        <v>3.7242666407288176E-3</v>
      </c>
      <c r="AI10" s="368">
        <v>7.5449578364234084E-5</v>
      </c>
      <c r="AJ10" s="368">
        <v>1.2903973759747681E-4</v>
      </c>
      <c r="AK10" s="368">
        <v>1.9045231575939663E-4</v>
      </c>
      <c r="AL10" s="368">
        <v>2.8939543832218396E-4</v>
      </c>
      <c r="AM10" s="368">
        <v>2.3476615171437478E-4</v>
      </c>
      <c r="AN10" s="267">
        <f t="shared" si="0"/>
        <v>1.0289554949495738</v>
      </c>
      <c r="AO10" s="268">
        <f t="shared" si="1"/>
        <v>0.85551830479894009</v>
      </c>
      <c r="AP10" s="376" t="s">
        <v>40</v>
      </c>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c r="DT10" s="227"/>
      <c r="DU10" s="227"/>
      <c r="DV10" s="227"/>
      <c r="DW10" s="227"/>
      <c r="DX10" s="227"/>
      <c r="DY10" s="227"/>
      <c r="DZ10" s="227"/>
      <c r="EA10" s="227"/>
      <c r="EB10" s="227"/>
    </row>
    <row r="11" spans="1:132" ht="20.100000000000001" customHeight="1" x14ac:dyDescent="0.15">
      <c r="A11" s="197" t="s">
        <v>41</v>
      </c>
      <c r="B11" s="198" t="s">
        <v>71</v>
      </c>
      <c r="C11" s="367">
        <v>2.1739960144955359E-3</v>
      </c>
      <c r="D11" s="368">
        <v>7.8054972135588501E-3</v>
      </c>
      <c r="E11" s="368">
        <v>9.5530397586160367E-4</v>
      </c>
      <c r="F11" s="368">
        <v>8.3898989551910695E-4</v>
      </c>
      <c r="G11" s="368">
        <v>8.4606742767151088E-4</v>
      </c>
      <c r="H11" s="368">
        <v>2.8547263872474755E-2</v>
      </c>
      <c r="I11" s="368">
        <v>1.0096052847069876</v>
      </c>
      <c r="J11" s="368">
        <v>7.096442706945919E-4</v>
      </c>
      <c r="K11" s="368">
        <v>4.0488521160809005E-3</v>
      </c>
      <c r="L11" s="368">
        <v>1.2459276904472718E-3</v>
      </c>
      <c r="M11" s="368">
        <v>1.0209223207606538E-3</v>
      </c>
      <c r="N11" s="368">
        <v>9.2043951561484498E-4</v>
      </c>
      <c r="O11" s="368">
        <v>5.0406668062072824E-4</v>
      </c>
      <c r="P11" s="368">
        <v>3.610036371885969E-4</v>
      </c>
      <c r="Q11" s="368">
        <v>4.577407305174846E-4</v>
      </c>
      <c r="R11" s="368">
        <v>6.8551183887872146E-4</v>
      </c>
      <c r="S11" s="368">
        <v>4.2591039501759567E-4</v>
      </c>
      <c r="T11" s="368">
        <v>3.9983505652478222E-4</v>
      </c>
      <c r="U11" s="368">
        <v>8.443515086090297E-4</v>
      </c>
      <c r="V11" s="368">
        <v>1.1858896912963653E-3</v>
      </c>
      <c r="W11" s="368">
        <v>2.185532534687366E-3</v>
      </c>
      <c r="X11" s="368">
        <v>8.6650205783413373E-3</v>
      </c>
      <c r="Y11" s="368">
        <v>2.9479536794256287E-3</v>
      </c>
      <c r="Z11" s="368">
        <v>3.2479219475584492E-3</v>
      </c>
      <c r="AA11" s="368">
        <v>7.5355937064968E-4</v>
      </c>
      <c r="AB11" s="368">
        <v>4.502130668328829E-4</v>
      </c>
      <c r="AC11" s="368">
        <v>1.357394174959698E-4</v>
      </c>
      <c r="AD11" s="368">
        <v>1.0413452545850117E-2</v>
      </c>
      <c r="AE11" s="368">
        <v>3.9379850342226611E-4</v>
      </c>
      <c r="AF11" s="368">
        <v>1.7602400773897812E-3</v>
      </c>
      <c r="AG11" s="368">
        <v>1.1671610161777706E-3</v>
      </c>
      <c r="AH11" s="368">
        <v>7.6911403203557503E-4</v>
      </c>
      <c r="AI11" s="368">
        <v>8.9051104731848211E-4</v>
      </c>
      <c r="AJ11" s="368">
        <v>5.5990635560204942E-4</v>
      </c>
      <c r="AK11" s="368">
        <v>1.4949653915517064E-3</v>
      </c>
      <c r="AL11" s="368">
        <v>4.3325303536182266E-4</v>
      </c>
      <c r="AM11" s="368">
        <v>4.2998744091804339E-3</v>
      </c>
      <c r="AN11" s="267">
        <f t="shared" si="0"/>
        <v>1.1041507155677022</v>
      </c>
      <c r="AO11" s="268">
        <f t="shared" si="1"/>
        <v>0.91803887832030129</v>
      </c>
      <c r="AP11" s="376" t="s">
        <v>41</v>
      </c>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row>
    <row r="12" spans="1:132" ht="20.100000000000001" customHeight="1" x14ac:dyDescent="0.15">
      <c r="A12" s="197" t="s">
        <v>42</v>
      </c>
      <c r="B12" s="198" t="s">
        <v>656</v>
      </c>
      <c r="C12" s="367">
        <v>5.9788751859858765E-4</v>
      </c>
      <c r="D12" s="368">
        <v>4.6318048697403971E-5</v>
      </c>
      <c r="E12" s="368">
        <v>6.5323512304521969E-4</v>
      </c>
      <c r="F12" s="368">
        <v>6.9120166549418657E-4</v>
      </c>
      <c r="G12" s="368">
        <v>7.1757593132712309E-4</v>
      </c>
      <c r="H12" s="368">
        <v>6.6052912001265333E-4</v>
      </c>
      <c r="I12" s="368">
        <v>1.2754019522935188E-5</v>
      </c>
      <c r="J12" s="368">
        <v>1.008070343712514</v>
      </c>
      <c r="K12" s="368">
        <v>7.8711472851972133E-4</v>
      </c>
      <c r="L12" s="368">
        <v>7.4468031832628865E-5</v>
      </c>
      <c r="M12" s="368">
        <v>1.085278880874746E-3</v>
      </c>
      <c r="N12" s="368">
        <v>2.4983369150983158E-4</v>
      </c>
      <c r="O12" s="368">
        <v>2.8299059411430972E-4</v>
      </c>
      <c r="P12" s="368">
        <v>1.2459924168216287E-3</v>
      </c>
      <c r="Q12" s="368">
        <v>1.5511766125139185E-3</v>
      </c>
      <c r="R12" s="368">
        <v>9.6815395658227164E-4</v>
      </c>
      <c r="S12" s="368">
        <v>1.509016548410414E-3</v>
      </c>
      <c r="T12" s="368">
        <v>2.2980740093655671E-3</v>
      </c>
      <c r="U12" s="368">
        <v>1.6249604486650963E-3</v>
      </c>
      <c r="V12" s="368">
        <v>2.3323761905787413E-3</v>
      </c>
      <c r="W12" s="368">
        <v>7.2003261489346417E-4</v>
      </c>
      <c r="X12" s="368">
        <v>4.5915274295756332E-5</v>
      </c>
      <c r="Y12" s="368">
        <v>2.1346182871722903E-3</v>
      </c>
      <c r="Z12" s="368">
        <v>8.2595641520992274E-4</v>
      </c>
      <c r="AA12" s="368">
        <v>3.2449588414730669E-4</v>
      </c>
      <c r="AB12" s="368">
        <v>2.0584820644901989E-4</v>
      </c>
      <c r="AC12" s="368">
        <v>5.1142416933021507E-5</v>
      </c>
      <c r="AD12" s="368">
        <v>1.6866840733388013E-4</v>
      </c>
      <c r="AE12" s="368">
        <v>2.762798327574756E-4</v>
      </c>
      <c r="AF12" s="368">
        <v>1.6476724631764428E-4</v>
      </c>
      <c r="AG12" s="368">
        <v>3.6578574240100865E-4</v>
      </c>
      <c r="AH12" s="368">
        <v>1.5115964377687471E-4</v>
      </c>
      <c r="AI12" s="368">
        <v>3.8738654088650625E-4</v>
      </c>
      <c r="AJ12" s="368">
        <v>3.9631324866302E-4</v>
      </c>
      <c r="AK12" s="368">
        <v>2.1330591538016609E-4</v>
      </c>
      <c r="AL12" s="368">
        <v>2.405263149356943E-3</v>
      </c>
      <c r="AM12" s="368">
        <v>2.8290606323830379E-4</v>
      </c>
      <c r="AN12" s="267">
        <f t="shared" si="0"/>
        <v>1.034579126138214</v>
      </c>
      <c r="AO12" s="268">
        <f t="shared" si="1"/>
        <v>0.86019403610601242</v>
      </c>
      <c r="AP12" s="376" t="s">
        <v>42</v>
      </c>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row>
    <row r="13" spans="1:132" ht="20.100000000000001" customHeight="1" x14ac:dyDescent="0.15">
      <c r="A13" s="197" t="s">
        <v>43</v>
      </c>
      <c r="B13" s="198" t="s">
        <v>72</v>
      </c>
      <c r="C13" s="367">
        <v>2.7100900149459314E-4</v>
      </c>
      <c r="D13" s="368">
        <v>4.7569092208320912E-5</v>
      </c>
      <c r="E13" s="368">
        <v>4.8450864940791463E-4</v>
      </c>
      <c r="F13" s="368">
        <v>1.6568236915365668E-4</v>
      </c>
      <c r="G13" s="368">
        <v>1.3521764069257154E-3</v>
      </c>
      <c r="H13" s="368">
        <v>1.192084679739533E-3</v>
      </c>
      <c r="I13" s="368">
        <v>3.6338839127244967E-5</v>
      </c>
      <c r="J13" s="368">
        <v>5.2233237098934019E-4</v>
      </c>
      <c r="K13" s="368">
        <v>1.0228831896781991</v>
      </c>
      <c r="L13" s="368">
        <v>2.2740594220780074E-4</v>
      </c>
      <c r="M13" s="368">
        <v>3.849988403874835E-2</v>
      </c>
      <c r="N13" s="368">
        <v>7.8452688241073922E-4</v>
      </c>
      <c r="O13" s="368">
        <v>6.4087306884071679E-4</v>
      </c>
      <c r="P13" s="368">
        <v>8.2066812678435774E-4</v>
      </c>
      <c r="Q13" s="368">
        <v>2.9882801745635679E-3</v>
      </c>
      <c r="R13" s="368">
        <v>9.939725136623178E-3</v>
      </c>
      <c r="S13" s="368">
        <v>1.8012586270746824E-3</v>
      </c>
      <c r="T13" s="368">
        <v>1.0856224575780517E-3</v>
      </c>
      <c r="U13" s="368">
        <v>8.827274742263595E-4</v>
      </c>
      <c r="V13" s="368">
        <v>7.630298372772828E-4</v>
      </c>
      <c r="W13" s="368">
        <v>1.0746483506010871E-2</v>
      </c>
      <c r="X13" s="368">
        <v>2.0615772044332002E-4</v>
      </c>
      <c r="Y13" s="368">
        <v>1.4142334496719982E-3</v>
      </c>
      <c r="Z13" s="368">
        <v>2.1063111662077505E-4</v>
      </c>
      <c r="AA13" s="368">
        <v>9.9153049242287525E-5</v>
      </c>
      <c r="AB13" s="368">
        <v>6.5042419320008164E-5</v>
      </c>
      <c r="AC13" s="368">
        <v>1.2024399056892077E-4</v>
      </c>
      <c r="AD13" s="368">
        <v>1.5145638687968796E-4</v>
      </c>
      <c r="AE13" s="368">
        <v>6.2411209276388586E-5</v>
      </c>
      <c r="AF13" s="368">
        <v>1.828244725544172E-4</v>
      </c>
      <c r="AG13" s="368">
        <v>4.3963227928586567E-4</v>
      </c>
      <c r="AH13" s="368">
        <v>2.2904570354389977E-4</v>
      </c>
      <c r="AI13" s="368">
        <v>1.1967880041950269E-4</v>
      </c>
      <c r="AJ13" s="368">
        <v>1.3323635863559774E-4</v>
      </c>
      <c r="AK13" s="368">
        <v>3.4915726305280323E-4</v>
      </c>
      <c r="AL13" s="368">
        <v>1.1103637221879675E-3</v>
      </c>
      <c r="AM13" s="368">
        <v>1.0455018600455503E-3</v>
      </c>
      <c r="AN13" s="267">
        <f t="shared" si="0"/>
        <v>1.1020741461613401</v>
      </c>
      <c r="AO13" s="268">
        <f t="shared" si="1"/>
        <v>0.91631232829258091</v>
      </c>
      <c r="AP13" s="376" t="s">
        <v>43</v>
      </c>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row>
    <row r="14" spans="1:132" ht="20.100000000000001" customHeight="1" x14ac:dyDescent="0.15">
      <c r="A14" s="197" t="s">
        <v>44</v>
      </c>
      <c r="B14" s="198" t="s">
        <v>73</v>
      </c>
      <c r="C14" s="367">
        <v>1.7949285597829336E-7</v>
      </c>
      <c r="D14" s="368">
        <v>8.6814487174021799E-7</v>
      </c>
      <c r="E14" s="368">
        <v>3.2607474749776677E-7</v>
      </c>
      <c r="F14" s="368">
        <v>4.3172557141990154E-7</v>
      </c>
      <c r="G14" s="368">
        <v>7.4408589998403357E-6</v>
      </c>
      <c r="H14" s="368">
        <v>3.0205356524155309E-7</v>
      </c>
      <c r="I14" s="368">
        <v>3.1955715269582354E-8</v>
      </c>
      <c r="J14" s="368">
        <v>2.3331348919469136E-6</v>
      </c>
      <c r="K14" s="368">
        <v>2.4398231278698101E-6</v>
      </c>
      <c r="L14" s="368">
        <v>1.0004630236380896</v>
      </c>
      <c r="M14" s="368">
        <v>2.1390273902047916E-6</v>
      </c>
      <c r="N14" s="368">
        <v>2.0705182368144128E-4</v>
      </c>
      <c r="O14" s="368">
        <v>1.1579955151977556E-4</v>
      </c>
      <c r="P14" s="368">
        <v>6.2506694263351318E-5</v>
      </c>
      <c r="Q14" s="368">
        <v>1.9489212322878198E-5</v>
      </c>
      <c r="R14" s="368">
        <v>4.9390732879534856E-6</v>
      </c>
      <c r="S14" s="368">
        <v>3.8572919712401238E-5</v>
      </c>
      <c r="T14" s="368">
        <v>8.8054936162054118E-6</v>
      </c>
      <c r="U14" s="368">
        <v>6.2427167035259218E-5</v>
      </c>
      <c r="V14" s="368">
        <v>2.7502094668506966E-6</v>
      </c>
      <c r="W14" s="368">
        <v>2.4087909434351741E-5</v>
      </c>
      <c r="X14" s="368">
        <v>4.6865149463717669E-7</v>
      </c>
      <c r="Y14" s="368">
        <v>1.0214748667810101E-6</v>
      </c>
      <c r="Z14" s="368">
        <v>2.5958435856802578E-7</v>
      </c>
      <c r="AA14" s="368">
        <v>2.0275618019949721E-7</v>
      </c>
      <c r="AB14" s="368">
        <v>1.5913175931688191E-7</v>
      </c>
      <c r="AC14" s="368">
        <v>2.5125473961858399E-7</v>
      </c>
      <c r="AD14" s="368">
        <v>7.4023793801152441E-7</v>
      </c>
      <c r="AE14" s="368">
        <v>1.5072040738898152E-7</v>
      </c>
      <c r="AF14" s="368">
        <v>4.2467541939831795E-7</v>
      </c>
      <c r="AG14" s="368">
        <v>2.3062995904371289E-7</v>
      </c>
      <c r="AH14" s="368">
        <v>1.3771426089065231E-7</v>
      </c>
      <c r="AI14" s="368">
        <v>1.7341009324433712E-7</v>
      </c>
      <c r="AJ14" s="368">
        <v>3.5374560760338493E-7</v>
      </c>
      <c r="AK14" s="368">
        <v>2.3599606891815859E-7</v>
      </c>
      <c r="AL14" s="368">
        <v>2.7235543529220513E-7</v>
      </c>
      <c r="AM14" s="368">
        <v>4.3673434627678777E-6</v>
      </c>
      <c r="AN14" s="267">
        <f t="shared" si="0"/>
        <v>1.0010353956662195</v>
      </c>
      <c r="AO14" s="268">
        <f t="shared" si="1"/>
        <v>0.83230432117578634</v>
      </c>
      <c r="AP14" s="376" t="s">
        <v>44</v>
      </c>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row>
    <row r="15" spans="1:132" ht="20.100000000000001" customHeight="1" x14ac:dyDescent="0.15">
      <c r="A15" s="197" t="s">
        <v>45</v>
      </c>
      <c r="B15" s="198" t="s">
        <v>74</v>
      </c>
      <c r="C15" s="367">
        <v>3.3901226465097486E-7</v>
      </c>
      <c r="D15" s="368">
        <v>8.3104521681644773E-7</v>
      </c>
      <c r="E15" s="368">
        <v>5.3239600982775033E-6</v>
      </c>
      <c r="F15" s="368">
        <v>4.3793960353117315E-7</v>
      </c>
      <c r="G15" s="368">
        <v>8.6036682788191425E-6</v>
      </c>
      <c r="H15" s="368">
        <v>1.1849438235732392E-5</v>
      </c>
      <c r="I15" s="368">
        <v>8.521748099804113E-8</v>
      </c>
      <c r="J15" s="368">
        <v>5.4009106593146237E-6</v>
      </c>
      <c r="K15" s="368">
        <v>1.0434353768592581E-5</v>
      </c>
      <c r="L15" s="368">
        <v>1.1493555547005278E-5</v>
      </c>
      <c r="M15" s="368">
        <v>1.0003643003845215</v>
      </c>
      <c r="N15" s="368">
        <v>1.432369203830722E-4</v>
      </c>
      <c r="O15" s="368">
        <v>1.184932030740551E-4</v>
      </c>
      <c r="P15" s="368">
        <v>6.6302954919200574E-5</v>
      </c>
      <c r="Q15" s="368">
        <v>1.1261461627615615E-4</v>
      </c>
      <c r="R15" s="368">
        <v>1.6367544502464144E-4</v>
      </c>
      <c r="S15" s="368">
        <v>1.8140720480796653E-4</v>
      </c>
      <c r="T15" s="368">
        <v>1.5202529810868994E-4</v>
      </c>
      <c r="U15" s="368">
        <v>1.2351683544652395E-4</v>
      </c>
      <c r="V15" s="368">
        <v>3.2455108812741139E-5</v>
      </c>
      <c r="W15" s="368">
        <v>3.2910602731459003E-5</v>
      </c>
      <c r="X15" s="368">
        <v>1.2239655979143209E-6</v>
      </c>
      <c r="Y15" s="368">
        <v>2.2901259377111463E-6</v>
      </c>
      <c r="Z15" s="368">
        <v>6.2048788834620516E-7</v>
      </c>
      <c r="AA15" s="368">
        <v>4.023372682058239E-7</v>
      </c>
      <c r="AB15" s="368">
        <v>3.9809826353785014E-7</v>
      </c>
      <c r="AC15" s="368">
        <v>3.787298130819955E-7</v>
      </c>
      <c r="AD15" s="368">
        <v>9.9185481130846067E-7</v>
      </c>
      <c r="AE15" s="368">
        <v>4.62047805398869E-7</v>
      </c>
      <c r="AF15" s="368">
        <v>1.0296761624072769E-6</v>
      </c>
      <c r="AG15" s="368">
        <v>1.0119494550566948E-6</v>
      </c>
      <c r="AH15" s="368">
        <v>3.9520865924121877E-6</v>
      </c>
      <c r="AI15" s="368">
        <v>9.9923848377943828E-7</v>
      </c>
      <c r="AJ15" s="368">
        <v>1.5606900359696235E-6</v>
      </c>
      <c r="AK15" s="368">
        <v>1.4316336548654196E-6</v>
      </c>
      <c r="AL15" s="368">
        <v>4.0486133329619526E-6</v>
      </c>
      <c r="AM15" s="368">
        <v>1.2103802877308684E-5</v>
      </c>
      <c r="AN15" s="267">
        <f t="shared" si="0"/>
        <v>1.0015786430132401</v>
      </c>
      <c r="AO15" s="268">
        <f t="shared" si="1"/>
        <v>0.83275600062323651</v>
      </c>
      <c r="AP15" s="376" t="s">
        <v>45</v>
      </c>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row>
    <row r="16" spans="1:132" ht="20.100000000000001" customHeight="1" x14ac:dyDescent="0.15">
      <c r="A16" s="197" t="s">
        <v>46</v>
      </c>
      <c r="B16" s="198" t="s">
        <v>75</v>
      </c>
      <c r="C16" s="367">
        <v>1.330086538475581E-4</v>
      </c>
      <c r="D16" s="368">
        <v>3.4456357272230789E-3</v>
      </c>
      <c r="E16" s="368">
        <v>1.2186851281614022E-3</v>
      </c>
      <c r="F16" s="368">
        <v>6.8453809379819669E-4</v>
      </c>
      <c r="G16" s="368">
        <v>1.7602453314111443E-3</v>
      </c>
      <c r="H16" s="368">
        <v>8.6952142505863179E-4</v>
      </c>
      <c r="I16" s="368">
        <v>6.8590723863076121E-5</v>
      </c>
      <c r="J16" s="368">
        <v>1.3581038052729237E-3</v>
      </c>
      <c r="K16" s="368">
        <v>1.1773063712718129E-3</v>
      </c>
      <c r="L16" s="368">
        <v>1.5742867729347566E-4</v>
      </c>
      <c r="M16" s="368">
        <v>1.0099590486203954E-3</v>
      </c>
      <c r="N16" s="368">
        <v>1.0085796594098839</v>
      </c>
      <c r="O16" s="368">
        <v>4.6115280616128053E-3</v>
      </c>
      <c r="P16" s="368">
        <v>4.4545649420527703E-3</v>
      </c>
      <c r="Q16" s="368">
        <v>4.9509908897057376E-3</v>
      </c>
      <c r="R16" s="368">
        <v>3.517799898630625E-3</v>
      </c>
      <c r="S16" s="368">
        <v>3.81854320304238E-3</v>
      </c>
      <c r="T16" s="368">
        <v>4.1595119111960894E-3</v>
      </c>
      <c r="U16" s="368">
        <v>2.8252220529494262E-3</v>
      </c>
      <c r="V16" s="368">
        <v>1.3549357470976089E-3</v>
      </c>
      <c r="W16" s="368">
        <v>1.3111383238621287E-2</v>
      </c>
      <c r="X16" s="368">
        <v>3.1974621026168272E-4</v>
      </c>
      <c r="Y16" s="368">
        <v>5.8492797358445292E-4</v>
      </c>
      <c r="Z16" s="368">
        <v>1.4006490453353533E-4</v>
      </c>
      <c r="AA16" s="368">
        <v>3.442049790665503E-4</v>
      </c>
      <c r="AB16" s="368">
        <v>9.3558140014245425E-5</v>
      </c>
      <c r="AC16" s="368">
        <v>1.7274099443539802E-4</v>
      </c>
      <c r="AD16" s="368">
        <v>3.4501767342680697E-4</v>
      </c>
      <c r="AE16" s="368">
        <v>1.201596507117993E-4</v>
      </c>
      <c r="AF16" s="368">
        <v>5.76658367865324E-4</v>
      </c>
      <c r="AG16" s="368">
        <v>1.4096409591932276E-4</v>
      </c>
      <c r="AH16" s="368">
        <v>1.2314195665615865E-4</v>
      </c>
      <c r="AI16" s="368">
        <v>3.5040467176277417E-4</v>
      </c>
      <c r="AJ16" s="368">
        <v>1.7282709907015894E-4</v>
      </c>
      <c r="AK16" s="368">
        <v>4.6414458953219579E-4</v>
      </c>
      <c r="AL16" s="368">
        <v>1.6985553036499515E-4</v>
      </c>
      <c r="AM16" s="368">
        <v>9.788082953508389E-4</v>
      </c>
      <c r="AN16" s="267">
        <f t="shared" si="0"/>
        <v>1.0683643874731712</v>
      </c>
      <c r="AO16" s="268">
        <f t="shared" si="1"/>
        <v>0.88828457028979491</v>
      </c>
      <c r="AP16" s="376" t="s">
        <v>46</v>
      </c>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row>
    <row r="17" spans="1:132" ht="20.100000000000001" customHeight="1" x14ac:dyDescent="0.15">
      <c r="A17" s="197" t="s">
        <v>47</v>
      </c>
      <c r="B17" s="198" t="s">
        <v>361</v>
      </c>
      <c r="C17" s="367">
        <v>1.0632469911017617E-5</v>
      </c>
      <c r="D17" s="368">
        <v>1.4843429607426478E-5</v>
      </c>
      <c r="E17" s="368">
        <v>1.2200494295218903E-5</v>
      </c>
      <c r="F17" s="368">
        <v>1.6585091551015637E-5</v>
      </c>
      <c r="G17" s="368">
        <v>9.8602388381589776E-5</v>
      </c>
      <c r="H17" s="368">
        <v>1.8667636542151558E-5</v>
      </c>
      <c r="I17" s="368">
        <v>2.2795879424702412E-6</v>
      </c>
      <c r="J17" s="368">
        <v>3.1178687970841461E-5</v>
      </c>
      <c r="K17" s="368">
        <v>3.2641110400239944E-4</v>
      </c>
      <c r="L17" s="368">
        <v>1.3442249821978108E-5</v>
      </c>
      <c r="M17" s="368">
        <v>2.2467761340283081E-5</v>
      </c>
      <c r="N17" s="368">
        <v>9.3474239341118572E-5</v>
      </c>
      <c r="O17" s="368">
        <v>1.0107648032273406</v>
      </c>
      <c r="P17" s="368">
        <v>2.8349877942080754E-3</v>
      </c>
      <c r="Q17" s="368">
        <v>9.0778557878219322E-4</v>
      </c>
      <c r="R17" s="368">
        <v>1.6546039148299975E-4</v>
      </c>
      <c r="S17" s="368">
        <v>7.6544430566649678E-4</v>
      </c>
      <c r="T17" s="368">
        <v>2.2652479321616281E-4</v>
      </c>
      <c r="U17" s="368">
        <v>1.0744466824547381E-3</v>
      </c>
      <c r="V17" s="368">
        <v>3.5801366993197494E-5</v>
      </c>
      <c r="W17" s="368">
        <v>4.6290164615780499E-4</v>
      </c>
      <c r="X17" s="368">
        <v>2.3577450875842095E-5</v>
      </c>
      <c r="Y17" s="368">
        <v>9.5061128724384738E-4</v>
      </c>
      <c r="Z17" s="368">
        <v>3.0842093399626046E-5</v>
      </c>
      <c r="AA17" s="368">
        <v>2.5720010438957703E-5</v>
      </c>
      <c r="AB17" s="368">
        <v>3.4447055683273392E-5</v>
      </c>
      <c r="AC17" s="368">
        <v>1.2045762845474044E-5</v>
      </c>
      <c r="AD17" s="368">
        <v>4.5205614362724958E-5</v>
      </c>
      <c r="AE17" s="368">
        <v>4.3873530840534166E-5</v>
      </c>
      <c r="AF17" s="368">
        <v>4.7331126459582692E-5</v>
      </c>
      <c r="AG17" s="368">
        <v>3.1091453648543587E-5</v>
      </c>
      <c r="AH17" s="368">
        <v>1.9758975161023735E-5</v>
      </c>
      <c r="AI17" s="368">
        <v>2.3890818157349659E-5</v>
      </c>
      <c r="AJ17" s="368">
        <v>4.1510872576674398E-4</v>
      </c>
      <c r="AK17" s="368">
        <v>2.1772404779704835E-5</v>
      </c>
      <c r="AL17" s="368">
        <v>8.1454771518760608E-6</v>
      </c>
      <c r="AM17" s="368">
        <v>2.8430752741590882E-5</v>
      </c>
      <c r="AN17" s="267">
        <f t="shared" si="0"/>
        <v>1.0196607934665662</v>
      </c>
      <c r="AO17" s="268">
        <f t="shared" si="1"/>
        <v>0.84779028614761387</v>
      </c>
      <c r="AP17" s="376" t="s">
        <v>47</v>
      </c>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row>
    <row r="18" spans="1:132" ht="20.100000000000001" customHeight="1" x14ac:dyDescent="0.15">
      <c r="A18" s="197" t="s">
        <v>48</v>
      </c>
      <c r="B18" s="198" t="s">
        <v>362</v>
      </c>
      <c r="C18" s="367">
        <v>4.4439176610373257E-6</v>
      </c>
      <c r="D18" s="368">
        <v>6.4818599259823049E-6</v>
      </c>
      <c r="E18" s="368">
        <v>5.4736322595016491E-6</v>
      </c>
      <c r="F18" s="368">
        <v>7.7128423276002736E-6</v>
      </c>
      <c r="G18" s="368">
        <v>8.5042687803544578E-6</v>
      </c>
      <c r="H18" s="368">
        <v>6.7185838896108368E-6</v>
      </c>
      <c r="I18" s="368">
        <v>1.2778902647126102E-6</v>
      </c>
      <c r="J18" s="368">
        <v>5.4942475989532156E-5</v>
      </c>
      <c r="K18" s="368">
        <v>2.1757588442661418E-5</v>
      </c>
      <c r="L18" s="368">
        <v>1.0840177922692846E-5</v>
      </c>
      <c r="M18" s="368">
        <v>9.4164590067674831E-6</v>
      </c>
      <c r="N18" s="368">
        <v>2.8026614878752219E-5</v>
      </c>
      <c r="O18" s="368">
        <v>9.3575794945081195E-5</v>
      </c>
      <c r="P18" s="368">
        <v>1.0039370209202225</v>
      </c>
      <c r="Q18" s="368">
        <v>6.2893103407595281E-5</v>
      </c>
      <c r="R18" s="368">
        <v>8.7389468669319824E-5</v>
      </c>
      <c r="S18" s="368">
        <v>9.5781039460004217E-5</v>
      </c>
      <c r="T18" s="368">
        <v>4.3597279448766905E-5</v>
      </c>
      <c r="U18" s="368">
        <v>5.7157217352812623E-5</v>
      </c>
      <c r="V18" s="368">
        <v>8.8577532730642351E-6</v>
      </c>
      <c r="W18" s="368">
        <v>1.5909813590821527E-5</v>
      </c>
      <c r="X18" s="368">
        <v>8.6459756235478966E-6</v>
      </c>
      <c r="Y18" s="368">
        <v>3.2204631423291229E-5</v>
      </c>
      <c r="Z18" s="368">
        <v>1.1381280097416095E-5</v>
      </c>
      <c r="AA18" s="368">
        <v>1.2076542522454411E-5</v>
      </c>
      <c r="AB18" s="368">
        <v>1.7709059653135722E-5</v>
      </c>
      <c r="AC18" s="368">
        <v>4.3758431147692635E-6</v>
      </c>
      <c r="AD18" s="368">
        <v>1.428231988245156E-5</v>
      </c>
      <c r="AE18" s="368">
        <v>2.2925094918853408E-5</v>
      </c>
      <c r="AF18" s="368">
        <v>1.4098662291428559E-5</v>
      </c>
      <c r="AG18" s="368">
        <v>1.2717854681815266E-5</v>
      </c>
      <c r="AH18" s="368">
        <v>8.1960738107448738E-6</v>
      </c>
      <c r="AI18" s="368">
        <v>1.1678999236469954E-5</v>
      </c>
      <c r="AJ18" s="368">
        <v>2.3356606471170176E-4</v>
      </c>
      <c r="AK18" s="368">
        <v>7.5831507605847922E-6</v>
      </c>
      <c r="AL18" s="368">
        <v>2.637030240014441E-6</v>
      </c>
      <c r="AM18" s="368">
        <v>1.1282048067821062E-5</v>
      </c>
      <c r="AN18" s="267">
        <f t="shared" si="0"/>
        <v>1.0049931393327558</v>
      </c>
      <c r="AO18" s="268">
        <f t="shared" si="1"/>
        <v>0.83559496121711274</v>
      </c>
      <c r="AP18" s="376" t="s">
        <v>48</v>
      </c>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row>
    <row r="19" spans="1:132" ht="20.100000000000001" customHeight="1" x14ac:dyDescent="0.15">
      <c r="A19" s="197" t="s">
        <v>49</v>
      </c>
      <c r="B19" s="198" t="s">
        <v>363</v>
      </c>
      <c r="C19" s="367">
        <v>1.0520594492317174E-4</v>
      </c>
      <c r="D19" s="368">
        <v>3.455987931746336E-6</v>
      </c>
      <c r="E19" s="368">
        <v>5.0523115368842874E-6</v>
      </c>
      <c r="F19" s="368">
        <v>5.0016923208594242E-6</v>
      </c>
      <c r="G19" s="368">
        <v>4.0968494951585874E-6</v>
      </c>
      <c r="H19" s="368">
        <v>3.4654545057472556E-6</v>
      </c>
      <c r="I19" s="368">
        <v>5.0027966795885436E-7</v>
      </c>
      <c r="J19" s="368">
        <v>2.7531618215301283E-6</v>
      </c>
      <c r="K19" s="368">
        <v>5.1979150987926705E-6</v>
      </c>
      <c r="L19" s="368">
        <v>1.8862444651894356E-6</v>
      </c>
      <c r="M19" s="368">
        <v>3.22974372449368E-6</v>
      </c>
      <c r="N19" s="368">
        <v>3.2356337373077303E-6</v>
      </c>
      <c r="O19" s="368">
        <v>5.5854119194291485E-5</v>
      </c>
      <c r="P19" s="368">
        <v>1.5441810573464857E-4</v>
      </c>
      <c r="Q19" s="368">
        <v>1.0011536760096003</v>
      </c>
      <c r="R19" s="368">
        <v>4.3798554039366002E-6</v>
      </c>
      <c r="S19" s="368">
        <v>3.2708356508808442E-5</v>
      </c>
      <c r="T19" s="368">
        <v>1.2792854807493966E-5</v>
      </c>
      <c r="U19" s="368">
        <v>1.9142876260752334E-5</v>
      </c>
      <c r="V19" s="368">
        <v>7.6642480674284439E-6</v>
      </c>
      <c r="W19" s="368">
        <v>1.2225038769809453E-5</v>
      </c>
      <c r="X19" s="368">
        <v>3.8519027544805488E-6</v>
      </c>
      <c r="Y19" s="368">
        <v>1.4140570594332654E-5</v>
      </c>
      <c r="Z19" s="368">
        <v>8.5996113199658233E-6</v>
      </c>
      <c r="AA19" s="368">
        <v>2.4080012940060512E-5</v>
      </c>
      <c r="AB19" s="368">
        <v>1.0104955334942661E-5</v>
      </c>
      <c r="AC19" s="368">
        <v>2.1785830036455535E-6</v>
      </c>
      <c r="AD19" s="368">
        <v>7.6123788209721651E-6</v>
      </c>
      <c r="AE19" s="368">
        <v>1.3829395079372864E-5</v>
      </c>
      <c r="AF19" s="368">
        <v>6.1060776589604135E-5</v>
      </c>
      <c r="AG19" s="368">
        <v>8.995800686684775E-6</v>
      </c>
      <c r="AH19" s="368">
        <v>3.0164163430980385E-4</v>
      </c>
      <c r="AI19" s="368">
        <v>8.7591531720998702E-6</v>
      </c>
      <c r="AJ19" s="368">
        <v>9.1985788463432898E-5</v>
      </c>
      <c r="AK19" s="368">
        <v>2.3934898629074017E-5</v>
      </c>
      <c r="AL19" s="368">
        <v>7.2944608316004658E-4</v>
      </c>
      <c r="AM19" s="368">
        <v>1.9431342006557139E-5</v>
      </c>
      <c r="AN19" s="267">
        <f t="shared" si="0"/>
        <v>1.002925595570441</v>
      </c>
      <c r="AO19" s="268">
        <f t="shared" si="1"/>
        <v>0.83387591550200157</v>
      </c>
      <c r="AP19" s="376" t="s">
        <v>49</v>
      </c>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row>
    <row r="20" spans="1:132" ht="20.100000000000001" customHeight="1" x14ac:dyDescent="0.15">
      <c r="A20" s="197" t="s">
        <v>50</v>
      </c>
      <c r="B20" s="198" t="s">
        <v>78</v>
      </c>
      <c r="C20" s="367">
        <v>2.0821311936587234E-5</v>
      </c>
      <c r="D20" s="368">
        <v>2.1612994703254893E-5</v>
      </c>
      <c r="E20" s="368">
        <v>1.9727282555965353E-5</v>
      </c>
      <c r="F20" s="368">
        <v>2.8123763924847305E-5</v>
      </c>
      <c r="G20" s="368">
        <v>2.0823768797173076E-5</v>
      </c>
      <c r="H20" s="368">
        <v>2.2139366339638518E-5</v>
      </c>
      <c r="I20" s="368">
        <v>2.9480425654158713E-6</v>
      </c>
      <c r="J20" s="368">
        <v>1.6971046275918086E-5</v>
      </c>
      <c r="K20" s="368">
        <v>3.2326100072257313E-5</v>
      </c>
      <c r="L20" s="368">
        <v>9.2974363208985814E-6</v>
      </c>
      <c r="M20" s="368">
        <v>9.2619874699223617E-5</v>
      </c>
      <c r="N20" s="368">
        <v>3.0653682148407873E-4</v>
      </c>
      <c r="O20" s="368">
        <v>1.7224817920883517E-4</v>
      </c>
      <c r="P20" s="368">
        <v>8.1015762111352079E-4</v>
      </c>
      <c r="Q20" s="368">
        <v>1.0516006841883663E-2</v>
      </c>
      <c r="R20" s="368">
        <v>1.0218364467346608</v>
      </c>
      <c r="S20" s="368">
        <v>1.3864720793664801E-2</v>
      </c>
      <c r="T20" s="368">
        <v>2.3243581247812423E-2</v>
      </c>
      <c r="U20" s="368">
        <v>8.4732363755837369E-4</v>
      </c>
      <c r="V20" s="368">
        <v>2.8098406882981247E-4</v>
      </c>
      <c r="W20" s="368">
        <v>8.60177528946748E-5</v>
      </c>
      <c r="X20" s="368">
        <v>2.7361157357078788E-5</v>
      </c>
      <c r="Y20" s="368">
        <v>7.8257893042396441E-5</v>
      </c>
      <c r="Z20" s="368">
        <v>4.5527389612658027E-5</v>
      </c>
      <c r="AA20" s="368">
        <v>4.5662770116288242E-5</v>
      </c>
      <c r="AB20" s="368">
        <v>6.8975088119248494E-5</v>
      </c>
      <c r="AC20" s="368">
        <v>1.5103625813673729E-5</v>
      </c>
      <c r="AD20" s="368">
        <v>4.7949791220271055E-5</v>
      </c>
      <c r="AE20" s="368">
        <v>1.6446483510601477E-4</v>
      </c>
      <c r="AF20" s="368">
        <v>1.5452841316754349E-4</v>
      </c>
      <c r="AG20" s="368">
        <v>2.4704441469889586E-4</v>
      </c>
      <c r="AH20" s="368">
        <v>3.663015984893012E-5</v>
      </c>
      <c r="AI20" s="368">
        <v>5.3189650433463961E-5</v>
      </c>
      <c r="AJ20" s="368">
        <v>6.8327421387844142E-4</v>
      </c>
      <c r="AK20" s="368">
        <v>3.0945026740670756E-5</v>
      </c>
      <c r="AL20" s="368">
        <v>2.913711285293121E-3</v>
      </c>
      <c r="AM20" s="368">
        <v>6.6985855866288292E-5</v>
      </c>
      <c r="AN20" s="267">
        <f t="shared" si="0"/>
        <v>1.0769310462576174</v>
      </c>
      <c r="AO20" s="268">
        <f t="shared" si="1"/>
        <v>0.89540726260936843</v>
      </c>
      <c r="AP20" s="376" t="s">
        <v>50</v>
      </c>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row>
    <row r="21" spans="1:132" ht="20.100000000000001" customHeight="1" x14ac:dyDescent="0.15">
      <c r="A21" s="197" t="s">
        <v>51</v>
      </c>
      <c r="B21" s="198" t="s">
        <v>76</v>
      </c>
      <c r="C21" s="367">
        <v>1.6006703242845429E-5</v>
      </c>
      <c r="D21" s="368">
        <v>8.2939996175398729E-6</v>
      </c>
      <c r="E21" s="368">
        <v>5.6844669681667223E-6</v>
      </c>
      <c r="F21" s="368">
        <v>7.7849193722955537E-6</v>
      </c>
      <c r="G21" s="368">
        <v>1.4220103730186679E-5</v>
      </c>
      <c r="H21" s="368">
        <v>6.9103837517334848E-6</v>
      </c>
      <c r="I21" s="368">
        <v>1.0347649765981819E-6</v>
      </c>
      <c r="J21" s="368">
        <v>5.988272754940049E-6</v>
      </c>
      <c r="K21" s="368">
        <v>1.0498054748925022E-5</v>
      </c>
      <c r="L21" s="368">
        <v>3.5721805649987756E-6</v>
      </c>
      <c r="M21" s="368">
        <v>2.6756315235525528E-5</v>
      </c>
      <c r="N21" s="368">
        <v>2.3529706646474013E-5</v>
      </c>
      <c r="O21" s="368">
        <v>7.2440122861105788E-4</v>
      </c>
      <c r="P21" s="368">
        <v>7.0733941501891471E-4</v>
      </c>
      <c r="Q21" s="368">
        <v>7.6299761070492181E-4</v>
      </c>
      <c r="R21" s="368">
        <v>8.7079145462992864E-4</v>
      </c>
      <c r="S21" s="368">
        <v>1.0027119798083446</v>
      </c>
      <c r="T21" s="368">
        <v>9.2994209908599929E-4</v>
      </c>
      <c r="U21" s="368">
        <v>1.4906301906921797E-3</v>
      </c>
      <c r="V21" s="368">
        <v>3.2544881772118388E-5</v>
      </c>
      <c r="W21" s="368">
        <v>3.150445089843738E-4</v>
      </c>
      <c r="X21" s="368">
        <v>1.2464740700579254E-5</v>
      </c>
      <c r="Y21" s="368">
        <v>3.7793754623375346E-5</v>
      </c>
      <c r="Z21" s="368">
        <v>1.2183847700922148E-5</v>
      </c>
      <c r="AA21" s="368">
        <v>1.7292284649252265E-5</v>
      </c>
      <c r="AB21" s="368">
        <v>1.5807007723478984E-5</v>
      </c>
      <c r="AC21" s="368">
        <v>6.7029208766913209E-6</v>
      </c>
      <c r="AD21" s="368">
        <v>2.7432449976249639E-5</v>
      </c>
      <c r="AE21" s="368">
        <v>2.5368254944868231E-5</v>
      </c>
      <c r="AF21" s="368">
        <v>6.2211998427282072E-5</v>
      </c>
      <c r="AG21" s="368">
        <v>2.5609994635935238E-5</v>
      </c>
      <c r="AH21" s="368">
        <v>1.0788013186325478E-5</v>
      </c>
      <c r="AI21" s="368">
        <v>1.0681534091059471E-5</v>
      </c>
      <c r="AJ21" s="368">
        <v>1.8147778937338438E-4</v>
      </c>
      <c r="AK21" s="368">
        <v>1.4833304581685675E-5</v>
      </c>
      <c r="AL21" s="368">
        <v>6.7029622606356016E-6</v>
      </c>
      <c r="AM21" s="368">
        <v>6.6030377860278131E-5</v>
      </c>
      <c r="AN21" s="267">
        <f t="shared" si="0"/>
        <v>1.0092093323050666</v>
      </c>
      <c r="AO21" s="268">
        <f t="shared" si="1"/>
        <v>0.83910048724042563</v>
      </c>
      <c r="AP21" s="376" t="s">
        <v>51</v>
      </c>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row>
    <row r="22" spans="1:132" ht="20.100000000000001" customHeight="1" x14ac:dyDescent="0.15">
      <c r="A22" s="197" t="s">
        <v>52</v>
      </c>
      <c r="B22" s="198" t="s">
        <v>657</v>
      </c>
      <c r="C22" s="367">
        <v>7.3091566279076726E-6</v>
      </c>
      <c r="D22" s="368">
        <v>6.6947632802201359E-6</v>
      </c>
      <c r="E22" s="368">
        <v>6.4099263948825186E-6</v>
      </c>
      <c r="F22" s="368">
        <v>6.5333129918758626E-6</v>
      </c>
      <c r="G22" s="368">
        <v>6.5045992455940802E-6</v>
      </c>
      <c r="H22" s="368">
        <v>6.3504859643038018E-6</v>
      </c>
      <c r="I22" s="368">
        <v>1.1096890960022332E-6</v>
      </c>
      <c r="J22" s="368">
        <v>4.3022425406465782E-6</v>
      </c>
      <c r="K22" s="368">
        <v>7.314786038668061E-6</v>
      </c>
      <c r="L22" s="368">
        <v>2.9729186542374378E-6</v>
      </c>
      <c r="M22" s="368">
        <v>4.5067756089349357E-6</v>
      </c>
      <c r="N22" s="368">
        <v>6.5106124124498902E-6</v>
      </c>
      <c r="O22" s="368">
        <v>3.0790115933111908E-5</v>
      </c>
      <c r="P22" s="368">
        <v>2.2828414749188145E-5</v>
      </c>
      <c r="Q22" s="368">
        <v>7.1010039756307558E-6</v>
      </c>
      <c r="R22" s="368">
        <v>1.2177234487663829E-5</v>
      </c>
      <c r="S22" s="368">
        <v>1.0602953744011074E-5</v>
      </c>
      <c r="T22" s="368">
        <v>1.0014105982491401</v>
      </c>
      <c r="U22" s="368">
        <v>1.7016705038016395E-4</v>
      </c>
      <c r="V22" s="368">
        <v>8.6182673234797919E-6</v>
      </c>
      <c r="W22" s="368">
        <v>1.649575978268808E-4</v>
      </c>
      <c r="X22" s="368">
        <v>9.9237211093740936E-6</v>
      </c>
      <c r="Y22" s="368">
        <v>2.075225237711236E-5</v>
      </c>
      <c r="Z22" s="368">
        <v>1.0639225775644753E-5</v>
      </c>
      <c r="AA22" s="368">
        <v>3.1623063116384337E-5</v>
      </c>
      <c r="AB22" s="368">
        <v>2.4243769401271537E-5</v>
      </c>
      <c r="AC22" s="368">
        <v>1.129434478318192E-5</v>
      </c>
      <c r="AD22" s="368">
        <v>2.0912724220484919E-5</v>
      </c>
      <c r="AE22" s="368">
        <v>3.7668234747837508E-5</v>
      </c>
      <c r="AF22" s="368">
        <v>9.664673664902281E-5</v>
      </c>
      <c r="AG22" s="368">
        <v>2.6926381827051103E-5</v>
      </c>
      <c r="AH22" s="368">
        <v>1.0299705679941042E-5</v>
      </c>
      <c r="AI22" s="368">
        <v>1.5451650982761323E-5</v>
      </c>
      <c r="AJ22" s="368">
        <v>1.3087083341884587E-4</v>
      </c>
      <c r="AK22" s="368">
        <v>2.1560873718526314E-5</v>
      </c>
      <c r="AL22" s="368">
        <v>4.8908126364830124E-6</v>
      </c>
      <c r="AM22" s="368">
        <v>3.0512652221045674E-5</v>
      </c>
      <c r="AN22" s="267">
        <f t="shared" si="0"/>
        <v>1.0024085771390814</v>
      </c>
      <c r="AO22" s="268">
        <f t="shared" si="1"/>
        <v>0.83344604391463206</v>
      </c>
      <c r="AP22" s="376" t="s">
        <v>52</v>
      </c>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row>
    <row r="23" spans="1:132" ht="20.100000000000001" customHeight="1" x14ac:dyDescent="0.15">
      <c r="A23" s="197" t="s">
        <v>105</v>
      </c>
      <c r="B23" s="198" t="s">
        <v>79</v>
      </c>
      <c r="C23" s="367">
        <v>7.9059988392156941E-4</v>
      </c>
      <c r="D23" s="368">
        <v>4.241604417280352E-4</v>
      </c>
      <c r="E23" s="368">
        <v>1.177909458059678E-4</v>
      </c>
      <c r="F23" s="368">
        <v>1.1125224927992958E-4</v>
      </c>
      <c r="G23" s="368">
        <v>1.1599594095162512E-4</v>
      </c>
      <c r="H23" s="368">
        <v>1.0180864309059371E-4</v>
      </c>
      <c r="I23" s="368">
        <v>3.5110227796218772E-5</v>
      </c>
      <c r="J23" s="368">
        <v>7.2604870153827544E-5</v>
      </c>
      <c r="K23" s="368">
        <v>1.9671149744642693E-4</v>
      </c>
      <c r="L23" s="368">
        <v>6.7395068938600448E-5</v>
      </c>
      <c r="M23" s="368">
        <v>9.4134130254714014E-5</v>
      </c>
      <c r="N23" s="368">
        <v>8.998849439428451E-5</v>
      </c>
      <c r="O23" s="368">
        <v>8.5061303386395288E-5</v>
      </c>
      <c r="P23" s="368">
        <v>1.3263298268435415E-4</v>
      </c>
      <c r="Q23" s="368">
        <v>9.1407752151659424E-5</v>
      </c>
      <c r="R23" s="368">
        <v>9.5516432001940539E-5</v>
      </c>
      <c r="S23" s="368">
        <v>8.9120377249146961E-5</v>
      </c>
      <c r="T23" s="368">
        <v>9.7824536443673788E-5</v>
      </c>
      <c r="U23" s="368">
        <v>1.0339390148788636</v>
      </c>
      <c r="V23" s="368">
        <v>2.3288662120258608E-4</v>
      </c>
      <c r="W23" s="368">
        <v>1.9203660409142906E-4</v>
      </c>
      <c r="X23" s="368">
        <v>1.4409636279928304E-4</v>
      </c>
      <c r="Y23" s="368">
        <v>2.4844026982708781E-4</v>
      </c>
      <c r="Z23" s="368">
        <v>2.0850121302116957E-4</v>
      </c>
      <c r="AA23" s="368">
        <v>1.6693927557997291E-4</v>
      </c>
      <c r="AB23" s="368">
        <v>2.128894659312841E-4</v>
      </c>
      <c r="AC23" s="368">
        <v>4.5615201693698306E-5</v>
      </c>
      <c r="AD23" s="368">
        <v>2.7805767763990296E-3</v>
      </c>
      <c r="AE23" s="368">
        <v>2.3776956269863682E-4</v>
      </c>
      <c r="AF23" s="368">
        <v>5.1898978299521302E-4</v>
      </c>
      <c r="AG23" s="368">
        <v>1.6110148812122088E-4</v>
      </c>
      <c r="AH23" s="368">
        <v>1.0213977612827191E-4</v>
      </c>
      <c r="AI23" s="368">
        <v>1.6269139076112289E-4</v>
      </c>
      <c r="AJ23" s="368">
        <v>2.0486014257422728E-3</v>
      </c>
      <c r="AK23" s="368">
        <v>1.3052459526667455E-4</v>
      </c>
      <c r="AL23" s="368">
        <v>1.0473296956038491E-4</v>
      </c>
      <c r="AM23" s="368">
        <v>3.3864641643233486E-4</v>
      </c>
      <c r="AN23" s="267">
        <f t="shared" si="0"/>
        <v>1.0447853098547946</v>
      </c>
      <c r="AO23" s="268">
        <f t="shared" si="1"/>
        <v>0.86867990068862344</v>
      </c>
      <c r="AP23" s="376" t="s">
        <v>105</v>
      </c>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row>
    <row r="24" spans="1:132" ht="20.100000000000001" customHeight="1" x14ac:dyDescent="0.15">
      <c r="A24" s="197" t="s">
        <v>117</v>
      </c>
      <c r="B24" s="198" t="s">
        <v>1</v>
      </c>
      <c r="C24" s="367">
        <v>2.1398190301147855E-4</v>
      </c>
      <c r="D24" s="368">
        <v>1.3738181275737397E-4</v>
      </c>
      <c r="E24" s="368">
        <v>1.0193668032639151E-3</v>
      </c>
      <c r="F24" s="368">
        <v>2.9777949229318782E-3</v>
      </c>
      <c r="G24" s="368">
        <v>1.0111880150432614E-3</v>
      </c>
      <c r="H24" s="368">
        <v>3.6553109594270229E-4</v>
      </c>
      <c r="I24" s="368">
        <v>2.6106659988146271E-5</v>
      </c>
      <c r="J24" s="368">
        <v>2.1563879878355575E-4</v>
      </c>
      <c r="K24" s="368">
        <v>1.20810782970625E-3</v>
      </c>
      <c r="L24" s="368">
        <v>2.7714344360613223E-4</v>
      </c>
      <c r="M24" s="368">
        <v>1.2436140113591791E-3</v>
      </c>
      <c r="N24" s="368">
        <v>4.0992158781413525E-4</v>
      </c>
      <c r="O24" s="368">
        <v>1.5315056917410185E-4</v>
      </c>
      <c r="P24" s="368">
        <v>2.6878264645177505E-4</v>
      </c>
      <c r="Q24" s="368">
        <v>6.7200528972274768E-4</v>
      </c>
      <c r="R24" s="368">
        <v>5.136210061769367E-4</v>
      </c>
      <c r="S24" s="368">
        <v>3.4787953180412601E-4</v>
      </c>
      <c r="T24" s="368">
        <v>6.6178441437153796E-4</v>
      </c>
      <c r="U24" s="368">
        <v>2.4266836548281337E-4</v>
      </c>
      <c r="V24" s="368">
        <v>1.0040713386366835</v>
      </c>
      <c r="W24" s="368">
        <v>4.3808458123740737E-4</v>
      </c>
      <c r="X24" s="368">
        <v>9.7837501832988283E-4</v>
      </c>
      <c r="Y24" s="368">
        <v>5.9852709822778686E-4</v>
      </c>
      <c r="Z24" s="368">
        <v>6.3076376031349956E-4</v>
      </c>
      <c r="AA24" s="368">
        <v>6.5502846109748126E-4</v>
      </c>
      <c r="AB24" s="368">
        <v>1.6946257679620305E-3</v>
      </c>
      <c r="AC24" s="368">
        <v>9.356410154169919E-5</v>
      </c>
      <c r="AD24" s="368">
        <v>3.4417436532167871E-4</v>
      </c>
      <c r="AE24" s="368">
        <v>1.3684450710605529E-3</v>
      </c>
      <c r="AF24" s="368">
        <v>9.4073336774076364E-4</v>
      </c>
      <c r="AG24" s="368">
        <v>2.2331633212345882E-3</v>
      </c>
      <c r="AH24" s="368">
        <v>5.8504492117538646E-4</v>
      </c>
      <c r="AI24" s="368">
        <v>4.7641755070797756E-3</v>
      </c>
      <c r="AJ24" s="368">
        <v>6.0081941060739731E-4</v>
      </c>
      <c r="AK24" s="368">
        <v>7.7124782985156103E-4</v>
      </c>
      <c r="AL24" s="368">
        <v>1.3493823745462697E-2</v>
      </c>
      <c r="AM24" s="368">
        <v>5.166857690418362E-4</v>
      </c>
      <c r="AN24" s="267">
        <f t="shared" si="0"/>
        <v>1.0467442894413614</v>
      </c>
      <c r="AO24" s="268">
        <f t="shared" si="1"/>
        <v>0.87030868143109619</v>
      </c>
      <c r="AP24" s="376" t="s">
        <v>117</v>
      </c>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row>
    <row r="25" spans="1:132" ht="20.100000000000001" customHeight="1" x14ac:dyDescent="0.15">
      <c r="A25" s="197" t="s">
        <v>118</v>
      </c>
      <c r="B25" s="198" t="s">
        <v>24</v>
      </c>
      <c r="C25" s="367">
        <v>2.1796133968028601E-3</v>
      </c>
      <c r="D25" s="368">
        <v>2.2312313029644888E-3</v>
      </c>
      <c r="E25" s="368">
        <v>1.2746968461222097E-3</v>
      </c>
      <c r="F25" s="368">
        <v>3.3264656629521114E-3</v>
      </c>
      <c r="G25" s="368">
        <v>3.8514310569018532E-3</v>
      </c>
      <c r="H25" s="368">
        <v>4.1686914072008464E-3</v>
      </c>
      <c r="I25" s="368">
        <v>5.1176332493576822E-4</v>
      </c>
      <c r="J25" s="368">
        <v>3.0337423011340438E-3</v>
      </c>
      <c r="K25" s="368">
        <v>4.3136297750344917E-3</v>
      </c>
      <c r="L25" s="368">
        <v>3.1396423839683161E-3</v>
      </c>
      <c r="M25" s="368">
        <v>3.5419934249672743E-3</v>
      </c>
      <c r="N25" s="368">
        <v>3.9439407588611336E-3</v>
      </c>
      <c r="O25" s="368">
        <v>2.2450168186197096E-3</v>
      </c>
      <c r="P25" s="368">
        <v>2.1261713399035745E-3</v>
      </c>
      <c r="Q25" s="368">
        <v>2.2649015168712231E-3</v>
      </c>
      <c r="R25" s="368">
        <v>4.3043151318608187E-3</v>
      </c>
      <c r="S25" s="368">
        <v>2.035966718912405E-3</v>
      </c>
      <c r="T25" s="368">
        <v>2.8034315380218613E-3</v>
      </c>
      <c r="U25" s="368">
        <v>1.8239314924901617E-3</v>
      </c>
      <c r="V25" s="368">
        <v>2.3973336547011065E-3</v>
      </c>
      <c r="W25" s="368">
        <v>1.0014407821894746</v>
      </c>
      <c r="X25" s="368">
        <v>1.721480128857918E-2</v>
      </c>
      <c r="Y25" s="368">
        <v>3.2446109344697147E-2</v>
      </c>
      <c r="Z25" s="368">
        <v>5.3397951532133444E-3</v>
      </c>
      <c r="AA25" s="368">
        <v>3.7113571138812939E-3</v>
      </c>
      <c r="AB25" s="368">
        <v>3.7746579793709505E-3</v>
      </c>
      <c r="AC25" s="368">
        <v>9.311863177770675E-3</v>
      </c>
      <c r="AD25" s="368">
        <v>1.1016797628405657E-2</v>
      </c>
      <c r="AE25" s="368">
        <v>3.5601984078072594E-3</v>
      </c>
      <c r="AF25" s="368">
        <v>1.089374926975919E-2</v>
      </c>
      <c r="AG25" s="368">
        <v>6.0402390425648659E-3</v>
      </c>
      <c r="AH25" s="368">
        <v>3.1796390770037182E-3</v>
      </c>
      <c r="AI25" s="368">
        <v>2.1203912794978404E-3</v>
      </c>
      <c r="AJ25" s="368">
        <v>1.6301267326037097E-3</v>
      </c>
      <c r="AK25" s="368">
        <v>3.7327535870909463E-3</v>
      </c>
      <c r="AL25" s="368">
        <v>9.0142953913773308E-4</v>
      </c>
      <c r="AM25" s="368">
        <v>4.038434683329456E-3</v>
      </c>
      <c r="AN25" s="267">
        <f t="shared" si="0"/>
        <v>1.175871035347414</v>
      </c>
      <c r="AO25" s="268">
        <f t="shared" si="1"/>
        <v>0.97767026830630255</v>
      </c>
      <c r="AP25" s="376" t="s">
        <v>118</v>
      </c>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row>
    <row r="26" spans="1:132" ht="20.100000000000001" customHeight="1" x14ac:dyDescent="0.15">
      <c r="A26" s="197" t="s">
        <v>120</v>
      </c>
      <c r="B26" s="198" t="s">
        <v>80</v>
      </c>
      <c r="C26" s="367">
        <v>8.3318540278462146E-3</v>
      </c>
      <c r="D26" s="368">
        <v>2.8459608245365319E-2</v>
      </c>
      <c r="E26" s="368">
        <v>1.630808094122381E-2</v>
      </c>
      <c r="F26" s="368">
        <v>2.7073127865456896E-2</v>
      </c>
      <c r="G26" s="368">
        <v>1.7021633464598177E-2</v>
      </c>
      <c r="H26" s="368">
        <v>5.6365781711414507E-2</v>
      </c>
      <c r="I26" s="368">
        <v>8.7624203285942576E-3</v>
      </c>
      <c r="J26" s="368">
        <v>2.5712152722617215E-2</v>
      </c>
      <c r="K26" s="368">
        <v>5.2264033048147134E-2</v>
      </c>
      <c r="L26" s="368">
        <v>2.7965861615586493E-2</v>
      </c>
      <c r="M26" s="368">
        <v>4.6537560830785862E-2</v>
      </c>
      <c r="N26" s="368">
        <v>2.4394486011673121E-2</v>
      </c>
      <c r="O26" s="368">
        <v>1.156473724210531E-2</v>
      </c>
      <c r="P26" s="368">
        <v>1.1446246024527347E-2</v>
      </c>
      <c r="Q26" s="368">
        <v>1.1695356665690429E-2</v>
      </c>
      <c r="R26" s="368">
        <v>3.1135205445419173E-2</v>
      </c>
      <c r="S26" s="368">
        <v>1.1586928337751224E-2</v>
      </c>
      <c r="T26" s="368">
        <v>8.1351427214328333E-3</v>
      </c>
      <c r="U26" s="368">
        <v>1.7646886530534533E-2</v>
      </c>
      <c r="V26" s="368">
        <v>1.9419507006329436E-2</v>
      </c>
      <c r="W26" s="368">
        <v>6.9006378827096123E-3</v>
      </c>
      <c r="X26" s="368">
        <v>1.088763105659617</v>
      </c>
      <c r="Y26" s="368">
        <v>4.7375078894554813E-2</v>
      </c>
      <c r="Z26" s="368">
        <v>8.5490366568153175E-2</v>
      </c>
      <c r="AA26" s="368">
        <v>2.6331054815434827E-2</v>
      </c>
      <c r="AB26" s="368">
        <v>8.4854963018584952E-3</v>
      </c>
      <c r="AC26" s="368">
        <v>3.3945849677225423E-3</v>
      </c>
      <c r="AD26" s="368">
        <v>2.932292129650424E-2</v>
      </c>
      <c r="AE26" s="368">
        <v>7.1141919812626013E-3</v>
      </c>
      <c r="AF26" s="368">
        <v>1.618694196573708E-2</v>
      </c>
      <c r="AG26" s="368">
        <v>1.7782921526458762E-2</v>
      </c>
      <c r="AH26" s="368">
        <v>1.664795905829616E-2</v>
      </c>
      <c r="AI26" s="368">
        <v>6.8124317620291549E-3</v>
      </c>
      <c r="AJ26" s="368">
        <v>7.5071011911462138E-3</v>
      </c>
      <c r="AK26" s="368">
        <v>3.9518961154443095E-2</v>
      </c>
      <c r="AL26" s="368">
        <v>4.926385194831873E-3</v>
      </c>
      <c r="AM26" s="368">
        <v>1.2270103781885753E-2</v>
      </c>
      <c r="AN26" s="267">
        <f t="shared" si="0"/>
        <v>1.8866568547897444</v>
      </c>
      <c r="AO26" s="268">
        <f t="shared" si="1"/>
        <v>1.5686484809783956</v>
      </c>
      <c r="AP26" s="376" t="s">
        <v>120</v>
      </c>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row>
    <row r="27" spans="1:132" ht="20.100000000000001" customHeight="1" x14ac:dyDescent="0.15">
      <c r="A27" s="197" t="s">
        <v>121</v>
      </c>
      <c r="B27" s="198" t="s">
        <v>367</v>
      </c>
      <c r="C27" s="367">
        <v>8.4063923766035452E-4</v>
      </c>
      <c r="D27" s="368">
        <v>7.9441472080802223E-4</v>
      </c>
      <c r="E27" s="368">
        <v>1.7702713053342287E-3</v>
      </c>
      <c r="F27" s="368">
        <v>1.4310831412731582E-3</v>
      </c>
      <c r="G27" s="368">
        <v>1.2783784406184353E-3</v>
      </c>
      <c r="H27" s="368">
        <v>2.161418395951133E-3</v>
      </c>
      <c r="I27" s="368">
        <v>4.2488850262556996E-4</v>
      </c>
      <c r="J27" s="368">
        <v>8.633162906114644E-4</v>
      </c>
      <c r="K27" s="368">
        <v>1.8930800750797294E-3</v>
      </c>
      <c r="L27" s="368">
        <v>8.3190582007678434E-4</v>
      </c>
      <c r="M27" s="368">
        <v>6.1283721333647942E-4</v>
      </c>
      <c r="N27" s="368">
        <v>7.2137754708587252E-4</v>
      </c>
      <c r="O27" s="368">
        <v>5.5376809653408547E-4</v>
      </c>
      <c r="P27" s="368">
        <v>5.8005449233767832E-4</v>
      </c>
      <c r="Q27" s="368">
        <v>5.896286014380706E-4</v>
      </c>
      <c r="R27" s="368">
        <v>1.4095224489102422E-3</v>
      </c>
      <c r="S27" s="368">
        <v>6.4675315730428756E-4</v>
      </c>
      <c r="T27" s="368">
        <v>5.7272182202741315E-4</v>
      </c>
      <c r="U27" s="368">
        <v>8.8770898107317817E-4</v>
      </c>
      <c r="V27" s="368">
        <v>1.3494778395465E-3</v>
      </c>
      <c r="W27" s="368">
        <v>9.3295023602060756E-4</v>
      </c>
      <c r="X27" s="368">
        <v>1.047922508896876E-3</v>
      </c>
      <c r="Y27" s="368">
        <v>1.0577940365796379</v>
      </c>
      <c r="Z27" s="368">
        <v>9.442873700865613E-3</v>
      </c>
      <c r="AA27" s="368">
        <v>2.7040838064778736E-3</v>
      </c>
      <c r="AB27" s="368">
        <v>1.3591166836589698E-3</v>
      </c>
      <c r="AC27" s="368">
        <v>2.5618101742236403E-4</v>
      </c>
      <c r="AD27" s="368">
        <v>4.6654288314751362E-3</v>
      </c>
      <c r="AE27" s="368">
        <v>1.6233880571800128E-3</v>
      </c>
      <c r="AF27" s="368">
        <v>3.8351611274341497E-3</v>
      </c>
      <c r="AG27" s="368">
        <v>6.6804793506334992E-3</v>
      </c>
      <c r="AH27" s="368">
        <v>4.0319756742480976E-3</v>
      </c>
      <c r="AI27" s="368">
        <v>2.2248033518905922E-3</v>
      </c>
      <c r="AJ27" s="368">
        <v>7.7491884880775692E-4</v>
      </c>
      <c r="AK27" s="368">
        <v>7.5846244244829018E-3</v>
      </c>
      <c r="AL27" s="368">
        <v>5.2236025839216263E-4</v>
      </c>
      <c r="AM27" s="368">
        <v>2.6415080031496696E-3</v>
      </c>
      <c r="AN27" s="267">
        <f t="shared" si="0"/>
        <v>1.1283350585903069</v>
      </c>
      <c r="AO27" s="268">
        <f t="shared" si="1"/>
        <v>0.93814679187626016</v>
      </c>
      <c r="AP27" s="376" t="s">
        <v>121</v>
      </c>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row>
    <row r="28" spans="1:132" ht="20.100000000000001" customHeight="1" x14ac:dyDescent="0.15">
      <c r="A28" s="197" t="s">
        <v>122</v>
      </c>
      <c r="B28" s="198" t="s">
        <v>368</v>
      </c>
      <c r="C28" s="367">
        <v>9.0502845828733646E-4</v>
      </c>
      <c r="D28" s="368">
        <v>1.9126231161475163E-3</v>
      </c>
      <c r="E28" s="368">
        <v>1.0388258178813863E-3</v>
      </c>
      <c r="F28" s="368">
        <v>7.9808051743737664E-4</v>
      </c>
      <c r="G28" s="368">
        <v>1.0561594837503738E-3</v>
      </c>
      <c r="H28" s="368">
        <v>3.1203953780169673E-3</v>
      </c>
      <c r="I28" s="368">
        <v>1.7544922683466219E-4</v>
      </c>
      <c r="J28" s="368">
        <v>4.0061881543688088E-4</v>
      </c>
      <c r="K28" s="368">
        <v>3.3520832501963069E-3</v>
      </c>
      <c r="L28" s="368">
        <v>4.7705340700337888E-4</v>
      </c>
      <c r="M28" s="368">
        <v>1.3480259973624946E-3</v>
      </c>
      <c r="N28" s="368">
        <v>5.3606966465882897E-4</v>
      </c>
      <c r="O28" s="368">
        <v>5.710254643387599E-4</v>
      </c>
      <c r="P28" s="368">
        <v>3.7653652513285529E-4</v>
      </c>
      <c r="Q28" s="368">
        <v>4.5998940573548054E-4</v>
      </c>
      <c r="R28" s="368">
        <v>9.3506284541830184E-4</v>
      </c>
      <c r="S28" s="368">
        <v>4.6301675532916327E-4</v>
      </c>
      <c r="T28" s="368">
        <v>4.9586887400674773E-4</v>
      </c>
      <c r="U28" s="368">
        <v>2.5383247353888581E-3</v>
      </c>
      <c r="V28" s="368">
        <v>1.1203265078793797E-3</v>
      </c>
      <c r="W28" s="368">
        <v>2.2329504935949336E-3</v>
      </c>
      <c r="X28" s="368">
        <v>6.4300975929767494E-3</v>
      </c>
      <c r="Y28" s="368">
        <v>2.5412667258067154E-3</v>
      </c>
      <c r="Z28" s="368">
        <v>1.0014157086692153</v>
      </c>
      <c r="AA28" s="368">
        <v>1.6475746486785262E-3</v>
      </c>
      <c r="AB28" s="368">
        <v>3.2219243712153628E-3</v>
      </c>
      <c r="AC28" s="368">
        <v>2.4232667601393928E-4</v>
      </c>
      <c r="AD28" s="368">
        <v>1.0410694503413365E-2</v>
      </c>
      <c r="AE28" s="368">
        <v>3.3961451776975023E-3</v>
      </c>
      <c r="AF28" s="368">
        <v>2.9984535699218801E-2</v>
      </c>
      <c r="AG28" s="368">
        <v>4.1842397714026824E-3</v>
      </c>
      <c r="AH28" s="368">
        <v>3.8876245327577391E-3</v>
      </c>
      <c r="AI28" s="368">
        <v>5.9620470355155634E-4</v>
      </c>
      <c r="AJ28" s="368">
        <v>5.2464374884592254E-4</v>
      </c>
      <c r="AK28" s="368">
        <v>1.5219677453202228E-2</v>
      </c>
      <c r="AL28" s="368">
        <v>5.497256095651471E-4</v>
      </c>
      <c r="AM28" s="368">
        <v>2.0719120124094534E-2</v>
      </c>
      <c r="AN28" s="267">
        <f t="shared" si="0"/>
        <v>1.1292850247474941</v>
      </c>
      <c r="AO28" s="268">
        <f t="shared" si="1"/>
        <v>0.9389366350136964</v>
      </c>
      <c r="AP28" s="376" t="s">
        <v>122</v>
      </c>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row>
    <row r="29" spans="1:132" ht="20.100000000000001" customHeight="1" x14ac:dyDescent="0.15">
      <c r="A29" s="197" t="s">
        <v>369</v>
      </c>
      <c r="B29" s="198" t="s">
        <v>5</v>
      </c>
      <c r="C29" s="367">
        <v>3.2508662465435476E-2</v>
      </c>
      <c r="D29" s="368">
        <v>2.3418667641609322E-2</v>
      </c>
      <c r="E29" s="368">
        <v>4.2490503936414403E-2</v>
      </c>
      <c r="F29" s="368">
        <v>4.9872026408546127E-2</v>
      </c>
      <c r="G29" s="368">
        <v>5.36086550977685E-2</v>
      </c>
      <c r="H29" s="368">
        <v>2.0186974590143358E-2</v>
      </c>
      <c r="I29" s="368">
        <v>5.5510527638419618E-3</v>
      </c>
      <c r="J29" s="368">
        <v>2.5508252496737743E-2</v>
      </c>
      <c r="K29" s="368">
        <v>2.3089536066542553E-2</v>
      </c>
      <c r="L29" s="368">
        <v>2.7536289119309759E-2</v>
      </c>
      <c r="M29" s="368">
        <v>3.2567663279740498E-2</v>
      </c>
      <c r="N29" s="368">
        <v>2.6180714333853859E-2</v>
      </c>
      <c r="O29" s="368">
        <v>2.5170087238454115E-2</v>
      </c>
      <c r="P29" s="368">
        <v>2.3770351159902777E-2</v>
      </c>
      <c r="Q29" s="368">
        <v>2.5566867832762762E-2</v>
      </c>
      <c r="R29" s="368">
        <v>2.3688495899699843E-2</v>
      </c>
      <c r="S29" s="368">
        <v>2.6679125567438209E-2</v>
      </c>
      <c r="T29" s="368">
        <v>2.5948637434275248E-2</v>
      </c>
      <c r="U29" s="368">
        <v>3.3978382314844124E-2</v>
      </c>
      <c r="V29" s="368">
        <v>3.4807629846846586E-2</v>
      </c>
      <c r="W29" s="368">
        <v>3.4143443458751775E-2</v>
      </c>
      <c r="X29" s="368">
        <v>1.316569116301344E-2</v>
      </c>
      <c r="Y29" s="368">
        <v>1.4901979171003591E-2</v>
      </c>
      <c r="Z29" s="368">
        <v>1.2257892142886537E-2</v>
      </c>
      <c r="AA29" s="368">
        <v>1.006583913647487</v>
      </c>
      <c r="AB29" s="368">
        <v>5.1990887243557032E-3</v>
      </c>
      <c r="AC29" s="368">
        <v>1.5232641902830184E-3</v>
      </c>
      <c r="AD29" s="368">
        <v>1.2839325347420032E-2</v>
      </c>
      <c r="AE29" s="368">
        <v>7.4267621427960492E-3</v>
      </c>
      <c r="AF29" s="368">
        <v>7.6471379584586987E-3</v>
      </c>
      <c r="AG29" s="368">
        <v>1.5933322506175036E-2</v>
      </c>
      <c r="AH29" s="368">
        <v>3.136647436244857E-2</v>
      </c>
      <c r="AI29" s="368">
        <v>2.234331887195604E-2</v>
      </c>
      <c r="AJ29" s="368">
        <v>1.0626934509909963E-2</v>
      </c>
      <c r="AK29" s="368">
        <v>4.7660876693991765E-2</v>
      </c>
      <c r="AL29" s="368">
        <v>0.12961013115395303</v>
      </c>
      <c r="AM29" s="368">
        <v>9.3711127643130426E-3</v>
      </c>
      <c r="AN29" s="267">
        <f t="shared" si="0"/>
        <v>1.9647292443033701</v>
      </c>
      <c r="AO29" s="268">
        <f t="shared" si="1"/>
        <v>1.6335612577273773</v>
      </c>
      <c r="AP29" s="376" t="s">
        <v>369</v>
      </c>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row>
    <row r="30" spans="1:132" ht="20.100000000000001" customHeight="1" x14ac:dyDescent="0.15">
      <c r="A30" s="197" t="s">
        <v>123</v>
      </c>
      <c r="B30" s="198" t="s">
        <v>6</v>
      </c>
      <c r="C30" s="367">
        <v>5.6917886841724294E-3</v>
      </c>
      <c r="D30" s="368">
        <v>2.6502492228253533E-2</v>
      </c>
      <c r="E30" s="368">
        <v>3.4926206677287916E-3</v>
      </c>
      <c r="F30" s="368">
        <v>1.0473230879888972E-2</v>
      </c>
      <c r="G30" s="368">
        <v>7.1014645722453223E-3</v>
      </c>
      <c r="H30" s="368">
        <v>4.7667914540660047E-3</v>
      </c>
      <c r="I30" s="368">
        <v>1.8457901208768061E-3</v>
      </c>
      <c r="J30" s="368">
        <v>2.3506623760400787E-3</v>
      </c>
      <c r="K30" s="368">
        <v>6.3613705047755823E-3</v>
      </c>
      <c r="L30" s="368">
        <v>3.4968801682437279E-3</v>
      </c>
      <c r="M30" s="368">
        <v>5.5464473654558907E-3</v>
      </c>
      <c r="N30" s="368">
        <v>6.1787447869404606E-3</v>
      </c>
      <c r="O30" s="368">
        <v>5.2171469291002045E-3</v>
      </c>
      <c r="P30" s="368">
        <v>4.0851559266977004E-3</v>
      </c>
      <c r="Q30" s="368">
        <v>7.1078085296184951E-3</v>
      </c>
      <c r="R30" s="368">
        <v>3.6790212575394431E-3</v>
      </c>
      <c r="S30" s="368">
        <v>3.3649767096996831E-3</v>
      </c>
      <c r="T30" s="368">
        <v>5.5008628778044511E-3</v>
      </c>
      <c r="U30" s="368">
        <v>4.4388246843027309E-3</v>
      </c>
      <c r="V30" s="368">
        <v>7.5529008227890309E-3</v>
      </c>
      <c r="W30" s="368">
        <v>7.1167560898015873E-3</v>
      </c>
      <c r="X30" s="368">
        <v>8.9865822489188282E-3</v>
      </c>
      <c r="Y30" s="368">
        <v>1.4400555457906535E-2</v>
      </c>
      <c r="Z30" s="368">
        <v>1.9017447751328773E-2</v>
      </c>
      <c r="AA30" s="368">
        <v>7.9530665551823254E-3</v>
      </c>
      <c r="AB30" s="368">
        <v>1.0196109271526068</v>
      </c>
      <c r="AC30" s="368">
        <v>3.5652328661628166E-2</v>
      </c>
      <c r="AD30" s="368">
        <v>1.7433755779163552E-2</v>
      </c>
      <c r="AE30" s="368">
        <v>4.3029182567029004E-3</v>
      </c>
      <c r="AF30" s="368">
        <v>1.0455871114544558E-2</v>
      </c>
      <c r="AG30" s="368">
        <v>4.5177501207236126E-3</v>
      </c>
      <c r="AH30" s="368">
        <v>5.1940934401660853E-3</v>
      </c>
      <c r="AI30" s="368">
        <v>1.4929164194495142E-2</v>
      </c>
      <c r="AJ30" s="368">
        <v>4.1225689779225078E-3</v>
      </c>
      <c r="AK30" s="368">
        <v>5.4811981256257664E-3</v>
      </c>
      <c r="AL30" s="368">
        <v>1.7447264814592126E-3</v>
      </c>
      <c r="AM30" s="368">
        <v>6.9144600939922661E-3</v>
      </c>
      <c r="AN30" s="267">
        <f t="shared" si="0"/>
        <v>1.3125891520484081</v>
      </c>
      <c r="AO30" s="268">
        <f t="shared" si="1"/>
        <v>1.0913436506920686</v>
      </c>
      <c r="AP30" s="376" t="s">
        <v>123</v>
      </c>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row>
    <row r="31" spans="1:132" ht="20.100000000000001" customHeight="1" x14ac:dyDescent="0.15">
      <c r="A31" s="197" t="s">
        <v>372</v>
      </c>
      <c r="B31" s="198" t="s">
        <v>81</v>
      </c>
      <c r="C31" s="367">
        <v>2.307275779036223E-2</v>
      </c>
      <c r="D31" s="368">
        <v>1.8789516315950321E-2</v>
      </c>
      <c r="E31" s="368">
        <v>5.9292210154468115E-3</v>
      </c>
      <c r="F31" s="368">
        <v>8.372206967355085E-3</v>
      </c>
      <c r="G31" s="368">
        <v>7.8602929633276135E-3</v>
      </c>
      <c r="H31" s="368">
        <v>4.6895441166877596E-3</v>
      </c>
      <c r="I31" s="368">
        <v>1.0268319540639966E-3</v>
      </c>
      <c r="J31" s="368">
        <v>4.9393654667756635E-3</v>
      </c>
      <c r="K31" s="368">
        <v>8.3280301299470064E-3</v>
      </c>
      <c r="L31" s="368">
        <v>3.5682042159400494E-3</v>
      </c>
      <c r="M31" s="368">
        <v>4.2310690699837814E-3</v>
      </c>
      <c r="N31" s="368">
        <v>6.425287134175642E-3</v>
      </c>
      <c r="O31" s="368">
        <v>4.8239974774550833E-3</v>
      </c>
      <c r="P31" s="368">
        <v>5.0479962608485527E-3</v>
      </c>
      <c r="Q31" s="368">
        <v>4.6300077077323564E-3</v>
      </c>
      <c r="R31" s="368">
        <v>3.8097488002546923E-3</v>
      </c>
      <c r="S31" s="368">
        <v>4.4557616070624141E-3</v>
      </c>
      <c r="T31" s="368">
        <v>5.5163331547519448E-3</v>
      </c>
      <c r="U31" s="368">
        <v>2.9812275125973425E-3</v>
      </c>
      <c r="V31" s="368">
        <v>6.7447906417368647E-3</v>
      </c>
      <c r="W31" s="368">
        <v>1.0460080094551094E-2</v>
      </c>
      <c r="X31" s="368">
        <v>9.5998638557322769E-3</v>
      </c>
      <c r="Y31" s="368">
        <v>5.6113355740119867E-3</v>
      </c>
      <c r="Z31" s="368">
        <v>6.6777334150056912E-3</v>
      </c>
      <c r="AA31" s="368">
        <v>2.7402508245006185E-2</v>
      </c>
      <c r="AB31" s="368">
        <v>2.217902914233456E-2</v>
      </c>
      <c r="AC31" s="368">
        <v>1.0388534665190452</v>
      </c>
      <c r="AD31" s="368">
        <v>2.9787244720491983E-2</v>
      </c>
      <c r="AE31" s="368">
        <v>2.9560516402762402E-2</v>
      </c>
      <c r="AF31" s="368">
        <v>3.7714568726650898E-3</v>
      </c>
      <c r="AG31" s="368">
        <v>1.8143533039336916E-2</v>
      </c>
      <c r="AH31" s="368">
        <v>2.3534218403387777E-2</v>
      </c>
      <c r="AI31" s="368">
        <v>2.4361914381755587E-2</v>
      </c>
      <c r="AJ31" s="368">
        <v>9.7707752011005934E-3</v>
      </c>
      <c r="AK31" s="368">
        <v>2.0690933727214724E-2</v>
      </c>
      <c r="AL31" s="368">
        <v>4.5835301969943329E-3</v>
      </c>
      <c r="AM31" s="368">
        <v>4.4961550893872895E-2</v>
      </c>
      <c r="AN31" s="267">
        <f t="shared" si="0"/>
        <v>1.4651918809877242</v>
      </c>
      <c r="AO31" s="268">
        <f t="shared" si="1"/>
        <v>1.2182241898511059</v>
      </c>
      <c r="AP31" s="376" t="s">
        <v>372</v>
      </c>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row>
    <row r="32" spans="1:132" ht="20.100000000000001" customHeight="1" x14ac:dyDescent="0.15">
      <c r="A32" s="197" t="s">
        <v>119</v>
      </c>
      <c r="B32" s="198" t="s">
        <v>419</v>
      </c>
      <c r="C32" s="367">
        <v>2.5373048085765536E-2</v>
      </c>
      <c r="D32" s="368">
        <v>0.15002969299333185</v>
      </c>
      <c r="E32" s="368">
        <v>2.4836537230389335E-2</v>
      </c>
      <c r="F32" s="368">
        <v>1.8270758760922146E-2</v>
      </c>
      <c r="G32" s="368">
        <v>2.8903923823758493E-2</v>
      </c>
      <c r="H32" s="368">
        <v>1.8128528449932468E-2</v>
      </c>
      <c r="I32" s="368">
        <v>1.1193558455426158E-2</v>
      </c>
      <c r="J32" s="368">
        <v>1.1254451164873263E-2</v>
      </c>
      <c r="K32" s="368">
        <v>4.7541014609430575E-2</v>
      </c>
      <c r="L32" s="368">
        <v>1.8530472106715844E-2</v>
      </c>
      <c r="M32" s="368">
        <v>2.1429892850941951E-2</v>
      </c>
      <c r="N32" s="368">
        <v>1.9166700072792489E-2</v>
      </c>
      <c r="O32" s="368">
        <v>1.6128057514618346E-2</v>
      </c>
      <c r="P32" s="368">
        <v>1.2855463020657716E-2</v>
      </c>
      <c r="Q32" s="368">
        <v>1.6557472016204666E-2</v>
      </c>
      <c r="R32" s="368">
        <v>1.2914805787621778E-2</v>
      </c>
      <c r="S32" s="368">
        <v>1.3182648202130458E-2</v>
      </c>
      <c r="T32" s="368">
        <v>1.6056865421672895E-2</v>
      </c>
      <c r="U32" s="368">
        <v>1.2052086310719953E-2</v>
      </c>
      <c r="V32" s="368">
        <v>6.9064600083627622E-2</v>
      </c>
      <c r="W32" s="368">
        <v>2.9893006989044478E-2</v>
      </c>
      <c r="X32" s="368">
        <v>2.9140250480843337E-2</v>
      </c>
      <c r="Y32" s="368">
        <v>1.8531939565799672E-2</v>
      </c>
      <c r="Z32" s="368">
        <v>4.4708858775082121E-2</v>
      </c>
      <c r="AA32" s="368">
        <v>2.5702433221221309E-2</v>
      </c>
      <c r="AB32" s="368">
        <v>2.4244134228770142E-2</v>
      </c>
      <c r="AC32" s="368">
        <v>3.165434697187876E-3</v>
      </c>
      <c r="AD32" s="368">
        <v>1.0836916674550408</v>
      </c>
      <c r="AE32" s="368">
        <v>1.6339322659739471E-2</v>
      </c>
      <c r="AF32" s="368">
        <v>2.2381196026142632E-2</v>
      </c>
      <c r="AG32" s="368">
        <v>1.922647925813625E-2</v>
      </c>
      <c r="AH32" s="368">
        <v>1.278219663681034E-2</v>
      </c>
      <c r="AI32" s="368">
        <v>2.5182853461669274E-2</v>
      </c>
      <c r="AJ32" s="368">
        <v>1.1000612258954653E-2</v>
      </c>
      <c r="AK32" s="368">
        <v>2.577831294133006E-2</v>
      </c>
      <c r="AL32" s="368">
        <v>3.5079319088094515E-2</v>
      </c>
      <c r="AM32" s="368">
        <v>6.4095662490951957E-2</v>
      </c>
      <c r="AN32" s="267">
        <f t="shared" si="0"/>
        <v>2.0544142571963522</v>
      </c>
      <c r="AO32" s="268">
        <f t="shared" si="1"/>
        <v>1.7081292741019196</v>
      </c>
      <c r="AP32" s="376" t="s">
        <v>119</v>
      </c>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row>
    <row r="33" spans="1:162" ht="20.100000000000001" customHeight="1" x14ac:dyDescent="0.15">
      <c r="A33" s="197" t="s">
        <v>375</v>
      </c>
      <c r="B33" s="198" t="s">
        <v>82</v>
      </c>
      <c r="C33" s="367">
        <v>4.9513262268222977E-3</v>
      </c>
      <c r="D33" s="368">
        <v>3.7272677549150426E-3</v>
      </c>
      <c r="E33" s="368">
        <v>4.5058901938299957E-3</v>
      </c>
      <c r="F33" s="368">
        <v>6.2131999613520466E-3</v>
      </c>
      <c r="G33" s="368">
        <v>6.9629381907722662E-3</v>
      </c>
      <c r="H33" s="368">
        <v>5.659708588809393E-3</v>
      </c>
      <c r="I33" s="368">
        <v>8.0880733651699627E-4</v>
      </c>
      <c r="J33" s="368">
        <v>4.7842232710655066E-3</v>
      </c>
      <c r="K33" s="368">
        <v>5.7932715958305082E-3</v>
      </c>
      <c r="L33" s="368">
        <v>3.5270423191768206E-3</v>
      </c>
      <c r="M33" s="368">
        <v>4.9759207682710492E-3</v>
      </c>
      <c r="N33" s="368">
        <v>5.670876663987451E-3</v>
      </c>
      <c r="O33" s="368">
        <v>5.2864701393110919E-3</v>
      </c>
      <c r="P33" s="368">
        <v>9.2196556555603458E-3</v>
      </c>
      <c r="Q33" s="368">
        <v>6.7466054873011683E-3</v>
      </c>
      <c r="R33" s="368">
        <v>7.8617340599330468E-3</v>
      </c>
      <c r="S33" s="368">
        <v>1.0485130862290262E-2</v>
      </c>
      <c r="T33" s="368">
        <v>1.3980796137131025E-2</v>
      </c>
      <c r="U33" s="368">
        <v>3.9136026623801208E-3</v>
      </c>
      <c r="V33" s="368">
        <v>5.9573384653374365E-3</v>
      </c>
      <c r="W33" s="368">
        <v>8.2761516659833681E-3</v>
      </c>
      <c r="X33" s="368">
        <v>8.2729901410981948E-3</v>
      </c>
      <c r="Y33" s="368">
        <v>3.040840485046915E-2</v>
      </c>
      <c r="Z33" s="368">
        <v>1.0225144809574292E-2</v>
      </c>
      <c r="AA33" s="368">
        <v>2.1266533925310513E-2</v>
      </c>
      <c r="AB33" s="368">
        <v>3.7979255665466678E-2</v>
      </c>
      <c r="AC33" s="368">
        <v>4.0200559896040738E-3</v>
      </c>
      <c r="AD33" s="368">
        <v>8.8871434365063173E-3</v>
      </c>
      <c r="AE33" s="368">
        <v>1.0788549303006727</v>
      </c>
      <c r="AF33" s="368">
        <v>1.9337004679849869E-2</v>
      </c>
      <c r="AG33" s="368">
        <v>2.6648362892530541E-2</v>
      </c>
      <c r="AH33" s="368">
        <v>1.1961255189362108E-2</v>
      </c>
      <c r="AI33" s="368">
        <v>4.0242171870948105E-2</v>
      </c>
      <c r="AJ33" s="368">
        <v>2.6322753777742375E-2</v>
      </c>
      <c r="AK33" s="368">
        <v>1.5006335709541491E-2</v>
      </c>
      <c r="AL33" s="368">
        <v>3.2086634885012699E-3</v>
      </c>
      <c r="AM33" s="368">
        <v>5.0332762439413266E-2</v>
      </c>
      <c r="AN33" s="267">
        <f t="shared" si="0"/>
        <v>1.5222817271731681</v>
      </c>
      <c r="AO33" s="268">
        <f t="shared" si="1"/>
        <v>1.2656911684226102</v>
      </c>
      <c r="AP33" s="376" t="s">
        <v>375</v>
      </c>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row>
    <row r="34" spans="1:162" ht="20.100000000000001" customHeight="1" x14ac:dyDescent="0.15">
      <c r="A34" s="197" t="s">
        <v>376</v>
      </c>
      <c r="B34" s="198" t="s">
        <v>7</v>
      </c>
      <c r="C34" s="367">
        <v>9.5881907601407033E-4</v>
      </c>
      <c r="D34" s="368">
        <v>3.2516682310715036E-3</v>
      </c>
      <c r="E34" s="368">
        <v>1.5096559227183828E-3</v>
      </c>
      <c r="F34" s="368">
        <v>1.0018738299151855E-3</v>
      </c>
      <c r="G34" s="368">
        <v>9.9902661671606176E-4</v>
      </c>
      <c r="H34" s="368">
        <v>5.537813231284791E-4</v>
      </c>
      <c r="I34" s="368">
        <v>1.1064006311654197E-4</v>
      </c>
      <c r="J34" s="368">
        <v>6.0646134393317142E-4</v>
      </c>
      <c r="K34" s="368">
        <v>2.5102659068520143E-3</v>
      </c>
      <c r="L34" s="368">
        <v>1.1870686872399946E-3</v>
      </c>
      <c r="M34" s="368">
        <v>7.4176025944678594E-4</v>
      </c>
      <c r="N34" s="368">
        <v>1.0603504639766625E-3</v>
      </c>
      <c r="O34" s="368">
        <v>1.6280051407215415E-3</v>
      </c>
      <c r="P34" s="368">
        <v>1.3293460925154028E-3</v>
      </c>
      <c r="Q34" s="368">
        <v>6.5071873593204349E-4</v>
      </c>
      <c r="R34" s="368">
        <v>3.0332831519991359E-4</v>
      </c>
      <c r="S34" s="368">
        <v>6.1956064129787625E-4</v>
      </c>
      <c r="T34" s="368">
        <v>5.2853309069932032E-4</v>
      </c>
      <c r="U34" s="368">
        <v>1.540001460223706E-3</v>
      </c>
      <c r="V34" s="368">
        <v>6.8322697964385941E-4</v>
      </c>
      <c r="W34" s="368">
        <v>3.4819764177314808E-3</v>
      </c>
      <c r="X34" s="368">
        <v>8.3437692437722771E-4</v>
      </c>
      <c r="Y34" s="368">
        <v>2.555649021622019E-3</v>
      </c>
      <c r="Z34" s="368">
        <v>5.0391135957250296E-3</v>
      </c>
      <c r="AA34" s="368">
        <v>1.5312538973303901E-3</v>
      </c>
      <c r="AB34" s="368">
        <v>1.48669389925594E-3</v>
      </c>
      <c r="AC34" s="368">
        <v>6.6324181435509124E-4</v>
      </c>
      <c r="AD34" s="368">
        <v>2.2972211786588749E-3</v>
      </c>
      <c r="AE34" s="368">
        <v>6.7493573643459461E-4</v>
      </c>
      <c r="AF34" s="368">
        <v>1.0005030099898702</v>
      </c>
      <c r="AG34" s="368">
        <v>2.441045333977025E-3</v>
      </c>
      <c r="AH34" s="368">
        <v>1.1495648271276208E-3</v>
      </c>
      <c r="AI34" s="368">
        <v>9.8802225107447119E-4</v>
      </c>
      <c r="AJ34" s="368">
        <v>6.3832180040832357E-4</v>
      </c>
      <c r="AK34" s="368">
        <v>9.749410205559235E-4</v>
      </c>
      <c r="AL34" s="368">
        <v>4.0486681106797828E-4</v>
      </c>
      <c r="AM34" s="368">
        <v>0.24700067036286016</v>
      </c>
      <c r="AN34" s="267">
        <f t="shared" si="0"/>
        <v>1.2944389970627947</v>
      </c>
      <c r="AO34" s="268">
        <f t="shared" si="1"/>
        <v>1.0762528232448709</v>
      </c>
      <c r="AP34" s="363" t="s">
        <v>376</v>
      </c>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row>
    <row r="35" spans="1:162" ht="20.100000000000001" customHeight="1" x14ac:dyDescent="0.15">
      <c r="A35" s="197" t="s">
        <v>378</v>
      </c>
      <c r="B35" s="198" t="s">
        <v>83</v>
      </c>
      <c r="C35" s="367">
        <v>3.6840657652794197E-4</v>
      </c>
      <c r="D35" s="368">
        <v>3.8966699168284055E-4</v>
      </c>
      <c r="E35" s="368">
        <v>2.6417049738255321E-4</v>
      </c>
      <c r="F35" s="368">
        <v>9.5591551942485843E-5</v>
      </c>
      <c r="G35" s="368">
        <v>1.3963512098360507E-4</v>
      </c>
      <c r="H35" s="368">
        <v>3.3920868869926002E-4</v>
      </c>
      <c r="I35" s="368">
        <v>3.9669890001012506E-5</v>
      </c>
      <c r="J35" s="368">
        <v>1.4204680806172905E-4</v>
      </c>
      <c r="K35" s="368">
        <v>2.9917961449721494E-4</v>
      </c>
      <c r="L35" s="368">
        <v>1.009050094197422E-4</v>
      </c>
      <c r="M35" s="368">
        <v>1.0178937611889963E-4</v>
      </c>
      <c r="N35" s="368">
        <v>3.1035385668047973E-4</v>
      </c>
      <c r="O35" s="368">
        <v>2.7769154500988357E-4</v>
      </c>
      <c r="P35" s="368">
        <v>3.8086286696521754E-4</v>
      </c>
      <c r="Q35" s="368">
        <v>3.3992183033720809E-4</v>
      </c>
      <c r="R35" s="368">
        <v>1.0986266075222473E-3</v>
      </c>
      <c r="S35" s="368">
        <v>8.6044188098055173E-4</v>
      </c>
      <c r="T35" s="368">
        <v>1.9431152331449908E-3</v>
      </c>
      <c r="U35" s="368">
        <v>3.124717563160053E-4</v>
      </c>
      <c r="V35" s="368">
        <v>2.336839985065052E-4</v>
      </c>
      <c r="W35" s="368">
        <v>2.6039178205509213E-4</v>
      </c>
      <c r="X35" s="368">
        <v>4.9077049610013902E-4</v>
      </c>
      <c r="Y35" s="368">
        <v>2.8095276736505198E-4</v>
      </c>
      <c r="Z35" s="368">
        <v>3.1357652141944319E-4</v>
      </c>
      <c r="AA35" s="368">
        <v>2.9994458724520663E-4</v>
      </c>
      <c r="AB35" s="368">
        <v>3.5522771734775342E-4</v>
      </c>
      <c r="AC35" s="368">
        <v>3.6933456653200673E-5</v>
      </c>
      <c r="AD35" s="368">
        <v>2.5678459955854015E-3</v>
      </c>
      <c r="AE35" s="368">
        <v>3.1130117393379604E-3</v>
      </c>
      <c r="AF35" s="368">
        <v>2.0037038485758645E-4</v>
      </c>
      <c r="AG35" s="368">
        <v>1.000159555798583</v>
      </c>
      <c r="AH35" s="368">
        <v>1.8224046546766695E-4</v>
      </c>
      <c r="AI35" s="368">
        <v>2.0511439245746155E-4</v>
      </c>
      <c r="AJ35" s="368">
        <v>6.0364301501863082E-4</v>
      </c>
      <c r="AK35" s="368">
        <v>5.0001624665639154E-4</v>
      </c>
      <c r="AL35" s="368">
        <v>1.1946869745164668E-4</v>
      </c>
      <c r="AM35" s="368">
        <v>4.5399775241890749E-4</v>
      </c>
      <c r="AN35" s="267">
        <f t="shared" si="0"/>
        <v>1.0181805015168011</v>
      </c>
      <c r="AO35" s="268">
        <f t="shared" si="1"/>
        <v>0.84655950710450989</v>
      </c>
      <c r="AP35" s="363" t="s">
        <v>378</v>
      </c>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row>
    <row r="36" spans="1:162" ht="20.100000000000001" customHeight="1" x14ac:dyDescent="0.15">
      <c r="A36" s="197" t="s">
        <v>380</v>
      </c>
      <c r="B36" s="198" t="s">
        <v>381</v>
      </c>
      <c r="C36" s="367">
        <v>4.1103323380887154E-3</v>
      </c>
      <c r="D36" s="368">
        <v>1.8317032227745542E-4</v>
      </c>
      <c r="E36" s="368">
        <v>1.0071095390247779E-4</v>
      </c>
      <c r="F36" s="368">
        <v>3.4699485748684278E-5</v>
      </c>
      <c r="G36" s="368">
        <v>4.533043514345217E-5</v>
      </c>
      <c r="H36" s="368">
        <v>3.3350188897904816E-5</v>
      </c>
      <c r="I36" s="368">
        <v>1.2978343210205824E-5</v>
      </c>
      <c r="J36" s="368">
        <v>2.1319469116176864E-5</v>
      </c>
      <c r="K36" s="368">
        <v>7.5508386960881885E-5</v>
      </c>
      <c r="L36" s="368">
        <v>3.213349983333716E-5</v>
      </c>
      <c r="M36" s="368">
        <v>3.2572728143536201E-5</v>
      </c>
      <c r="N36" s="368">
        <v>3.3444891122022812E-5</v>
      </c>
      <c r="O36" s="368">
        <v>3.5214351172978858E-5</v>
      </c>
      <c r="P36" s="368">
        <v>3.1017579153789262E-5</v>
      </c>
      <c r="Q36" s="368">
        <v>2.797567053922205E-5</v>
      </c>
      <c r="R36" s="368">
        <v>2.1925859769410425E-5</v>
      </c>
      <c r="S36" s="368">
        <v>2.5733843176873299E-5</v>
      </c>
      <c r="T36" s="368">
        <v>2.9564420580239852E-5</v>
      </c>
      <c r="U36" s="368">
        <v>2.9880095321494511E-5</v>
      </c>
      <c r="V36" s="368">
        <v>9.3233851291444082E-5</v>
      </c>
      <c r="W36" s="368">
        <v>6.9282139121818766E-5</v>
      </c>
      <c r="X36" s="368">
        <v>4.4889397797267142E-5</v>
      </c>
      <c r="Y36" s="368">
        <v>3.2245239034620337E-4</v>
      </c>
      <c r="Z36" s="368">
        <v>1.0098419334345971E-4</v>
      </c>
      <c r="AA36" s="368">
        <v>7.3889604794850604E-5</v>
      </c>
      <c r="AB36" s="368">
        <v>1.9035711854114063E-4</v>
      </c>
      <c r="AC36" s="368">
        <v>2.2069555188532251E-5</v>
      </c>
      <c r="AD36" s="368">
        <v>1.0918498158897256E-3</v>
      </c>
      <c r="AE36" s="368">
        <v>4.9304466272438686E-4</v>
      </c>
      <c r="AF36" s="368">
        <v>6.0607190319516844E-5</v>
      </c>
      <c r="AG36" s="368">
        <v>8.7250127461686015E-5</v>
      </c>
      <c r="AH36" s="368">
        <v>1.0137142477585632</v>
      </c>
      <c r="AI36" s="368">
        <v>6.7301163138155679E-5</v>
      </c>
      <c r="AJ36" s="368">
        <v>8.4611199377651711E-5</v>
      </c>
      <c r="AK36" s="368">
        <v>1.3131083130358249E-4</v>
      </c>
      <c r="AL36" s="368">
        <v>4.3142788932460411E-5</v>
      </c>
      <c r="AM36" s="368">
        <v>2.2904756359101823E-3</v>
      </c>
      <c r="AN36" s="267">
        <f t="shared" si="0"/>
        <v>1.0238978622862043</v>
      </c>
      <c r="AO36" s="268">
        <f t="shared" si="1"/>
        <v>0.85131316925741329</v>
      </c>
      <c r="AP36" s="363" t="s">
        <v>380</v>
      </c>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row>
    <row r="37" spans="1:162" ht="20.100000000000001" customHeight="1" x14ac:dyDescent="0.15">
      <c r="A37" s="197" t="s">
        <v>382</v>
      </c>
      <c r="B37" s="198" t="s">
        <v>658</v>
      </c>
      <c r="C37" s="367">
        <v>1.2059343716343093E-3</v>
      </c>
      <c r="D37" s="368">
        <v>3.4722006337281321E-4</v>
      </c>
      <c r="E37" s="368">
        <v>6.2497362919191951E-4</v>
      </c>
      <c r="F37" s="368">
        <v>7.0717781126232297E-4</v>
      </c>
      <c r="G37" s="368">
        <v>8.9038858352131047E-4</v>
      </c>
      <c r="H37" s="368">
        <v>9.0947795560312138E-4</v>
      </c>
      <c r="I37" s="368">
        <v>1.3171978256486635E-4</v>
      </c>
      <c r="J37" s="368">
        <v>3.2228156768948911E-4</v>
      </c>
      <c r="K37" s="368">
        <v>1.1533103034400962E-3</v>
      </c>
      <c r="L37" s="368">
        <v>5.4510229439103195E-4</v>
      </c>
      <c r="M37" s="368">
        <v>8.601511115614327E-4</v>
      </c>
      <c r="N37" s="368">
        <v>6.0154691089229855E-4</v>
      </c>
      <c r="O37" s="368">
        <v>9.8301732697799642E-4</v>
      </c>
      <c r="P37" s="368">
        <v>1.5543410034570214E-3</v>
      </c>
      <c r="Q37" s="368">
        <v>7.86623142010424E-4</v>
      </c>
      <c r="R37" s="368">
        <v>6.2657096812110413E-4</v>
      </c>
      <c r="S37" s="368">
        <v>6.8837781299723431E-4</v>
      </c>
      <c r="T37" s="368">
        <v>6.0763867872419975E-4</v>
      </c>
      <c r="U37" s="368">
        <v>3.1421043072999691E-4</v>
      </c>
      <c r="V37" s="368">
        <v>7.0925744753461736E-4</v>
      </c>
      <c r="W37" s="368">
        <v>8.8263890178785613E-4</v>
      </c>
      <c r="X37" s="368">
        <v>1.3360542179185525E-3</v>
      </c>
      <c r="Y37" s="368">
        <v>6.6325518600147491E-3</v>
      </c>
      <c r="Z37" s="368">
        <v>1.876756222642792E-3</v>
      </c>
      <c r="AA37" s="368">
        <v>5.9926860371525251E-4</v>
      </c>
      <c r="AB37" s="368">
        <v>2.7876256004220126E-3</v>
      </c>
      <c r="AC37" s="368">
        <v>3.7569813519598331E-4</v>
      </c>
      <c r="AD37" s="368">
        <v>1.2655694463652941E-3</v>
      </c>
      <c r="AE37" s="368">
        <v>1.0126604332355317E-3</v>
      </c>
      <c r="AF37" s="368">
        <v>2.4739567960066879E-4</v>
      </c>
      <c r="AG37" s="368">
        <v>2.1965359060740078E-3</v>
      </c>
      <c r="AH37" s="368">
        <v>8.7286996046583064E-4</v>
      </c>
      <c r="AI37" s="368">
        <v>1.0002162034634652</v>
      </c>
      <c r="AJ37" s="368">
        <v>1.4329016508607367E-3</v>
      </c>
      <c r="AK37" s="368">
        <v>2.1622688269143054E-3</v>
      </c>
      <c r="AL37" s="368">
        <v>1.4150873921609457E-4</v>
      </c>
      <c r="AM37" s="368">
        <v>3.6585773105421949E-3</v>
      </c>
      <c r="AN37" s="267">
        <f t="shared" si="0"/>
        <v>1.0422664061541145</v>
      </c>
      <c r="AO37" s="268">
        <f t="shared" si="1"/>
        <v>0.86658557470996367</v>
      </c>
      <c r="AP37" s="363" t="s">
        <v>382</v>
      </c>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row>
    <row r="38" spans="1:162" ht="20.100000000000001" customHeight="1" x14ac:dyDescent="0.15">
      <c r="A38" s="197" t="s">
        <v>384</v>
      </c>
      <c r="B38" s="198" t="s">
        <v>84</v>
      </c>
      <c r="C38" s="367">
        <v>2.0537464484955116E-2</v>
      </c>
      <c r="D38" s="368">
        <v>2.9429448455046879E-2</v>
      </c>
      <c r="E38" s="368">
        <v>2.5459212876972483E-2</v>
      </c>
      <c r="F38" s="368">
        <v>3.6205110874543769E-2</v>
      </c>
      <c r="G38" s="368">
        <v>2.4318667320974464E-2</v>
      </c>
      <c r="H38" s="368">
        <v>3.1310050035309289E-2</v>
      </c>
      <c r="I38" s="368">
        <v>4.1262241211212662E-3</v>
      </c>
      <c r="J38" s="368">
        <v>2.4530041338709088E-2</v>
      </c>
      <c r="K38" s="368">
        <v>4.331599114154297E-2</v>
      </c>
      <c r="L38" s="368">
        <v>1.173970837553241E-2</v>
      </c>
      <c r="M38" s="368">
        <v>2.2602260552879432E-2</v>
      </c>
      <c r="N38" s="368">
        <v>2.3329122497933733E-2</v>
      </c>
      <c r="O38" s="368">
        <v>2.4626321705297258E-2</v>
      </c>
      <c r="P38" s="368">
        <v>2.7253465667007568E-2</v>
      </c>
      <c r="Q38" s="368">
        <v>2.7721899538564871E-2</v>
      </c>
      <c r="R38" s="368">
        <v>3.4981050621434293E-2</v>
      </c>
      <c r="S38" s="368">
        <v>3.1040066641210885E-2</v>
      </c>
      <c r="T38" s="368">
        <v>3.1949994577925633E-2</v>
      </c>
      <c r="U38" s="368">
        <v>2.1903882009230401E-2</v>
      </c>
      <c r="V38" s="368">
        <v>3.4184975861508732E-2</v>
      </c>
      <c r="W38" s="368">
        <v>6.4450610072292386E-2</v>
      </c>
      <c r="X38" s="368">
        <v>3.9622775903029511E-2</v>
      </c>
      <c r="Y38" s="368">
        <v>0.11106676916329729</v>
      </c>
      <c r="Z38" s="368">
        <v>5.3158820298749923E-2</v>
      </c>
      <c r="AA38" s="368">
        <v>5.6710650117302162E-2</v>
      </c>
      <c r="AB38" s="368">
        <v>8.3974979157474677E-2</v>
      </c>
      <c r="AC38" s="368">
        <v>2.0676390996319759E-2</v>
      </c>
      <c r="AD38" s="368">
        <v>6.0810588804988318E-2</v>
      </c>
      <c r="AE38" s="368">
        <v>0.10850964964651348</v>
      </c>
      <c r="AF38" s="368">
        <v>6.5089005284534138E-2</v>
      </c>
      <c r="AG38" s="368">
        <v>5.9849823708048741E-2</v>
      </c>
      <c r="AH38" s="368">
        <v>3.8562885396971232E-2</v>
      </c>
      <c r="AI38" s="368">
        <v>5.5128941424532708E-2</v>
      </c>
      <c r="AJ38" s="368">
        <v>1.1118886265696069</v>
      </c>
      <c r="AK38" s="368">
        <v>3.3973585656271295E-2</v>
      </c>
      <c r="AL38" s="368">
        <v>9.9999171815578942E-3</v>
      </c>
      <c r="AM38" s="368">
        <v>5.2510249235371134E-2</v>
      </c>
      <c r="AN38" s="267">
        <f t="shared" si="0"/>
        <v>2.5565492273145622</v>
      </c>
      <c r="AO38" s="268">
        <f t="shared" si="1"/>
        <v>2.1256261051352676</v>
      </c>
      <c r="AP38" s="363" t="s">
        <v>384</v>
      </c>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row>
    <row r="39" spans="1:162" ht="20.100000000000001" customHeight="1" x14ac:dyDescent="0.15">
      <c r="A39" s="197" t="s">
        <v>385</v>
      </c>
      <c r="B39" s="198" t="s">
        <v>85</v>
      </c>
      <c r="C39" s="367">
        <v>5.1590973565911722E-4</v>
      </c>
      <c r="D39" s="368">
        <v>1.8446447975083323E-4</v>
      </c>
      <c r="E39" s="368">
        <v>1.4050956742631235E-4</v>
      </c>
      <c r="F39" s="368">
        <v>8.7484483042242264E-5</v>
      </c>
      <c r="G39" s="368">
        <v>1.2976234641765992E-4</v>
      </c>
      <c r="H39" s="368">
        <v>8.7905628587447236E-5</v>
      </c>
      <c r="I39" s="368">
        <v>2.5948954394451662E-5</v>
      </c>
      <c r="J39" s="368">
        <v>9.6190428306294374E-5</v>
      </c>
      <c r="K39" s="368">
        <v>1.5051201570128681E-4</v>
      </c>
      <c r="L39" s="368">
        <v>7.3292249380978367E-5</v>
      </c>
      <c r="M39" s="368">
        <v>1.7794681177925022E-4</v>
      </c>
      <c r="N39" s="368">
        <v>1.1716099819992429E-4</v>
      </c>
      <c r="O39" s="368">
        <v>1.225464081285666E-4</v>
      </c>
      <c r="P39" s="368">
        <v>1.4581622881966626E-4</v>
      </c>
      <c r="Q39" s="368">
        <v>1.0452163451359092E-4</v>
      </c>
      <c r="R39" s="368">
        <v>1.7582136487190119E-4</v>
      </c>
      <c r="S39" s="368">
        <v>1.4133587317955891E-4</v>
      </c>
      <c r="T39" s="368">
        <v>1.5530195817247799E-4</v>
      </c>
      <c r="U39" s="368">
        <v>1.5234062116763913E-4</v>
      </c>
      <c r="V39" s="368">
        <v>2.3786256838892757E-4</v>
      </c>
      <c r="W39" s="368">
        <v>2.5910174210192665E-4</v>
      </c>
      <c r="X39" s="368">
        <v>1.3652935621582925E-4</v>
      </c>
      <c r="Y39" s="368">
        <v>4.0070198553265255E-4</v>
      </c>
      <c r="Z39" s="368">
        <v>1.7272328247242566E-4</v>
      </c>
      <c r="AA39" s="368">
        <v>4.997302732652843E-4</v>
      </c>
      <c r="AB39" s="368">
        <v>3.5436008930047567E-4</v>
      </c>
      <c r="AC39" s="368">
        <v>3.1770351864088498E-4</v>
      </c>
      <c r="AD39" s="368">
        <v>9.7596946335725256E-4</v>
      </c>
      <c r="AE39" s="368">
        <v>4.1407423855501137E-3</v>
      </c>
      <c r="AF39" s="368">
        <v>3.6931047213673826E-4</v>
      </c>
      <c r="AG39" s="368">
        <v>1.7383789578581698E-3</v>
      </c>
      <c r="AH39" s="368">
        <v>6.4372760011797963E-3</v>
      </c>
      <c r="AI39" s="368">
        <v>1.6376240338762797E-3</v>
      </c>
      <c r="AJ39" s="368">
        <v>7.7500801295117213E-4</v>
      </c>
      <c r="AK39" s="368">
        <v>1.0078230157053538</v>
      </c>
      <c r="AL39" s="368">
        <v>9.7525533174939378E-5</v>
      </c>
      <c r="AM39" s="368">
        <v>1.2800627239495279E-3</v>
      </c>
      <c r="AN39" s="267">
        <f t="shared" si="0"/>
        <v>1.0304383978928056</v>
      </c>
      <c r="AO39" s="268">
        <f t="shared" si="1"/>
        <v>0.85675125473545521</v>
      </c>
      <c r="AP39" s="363" t="s">
        <v>385</v>
      </c>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row>
    <row r="40" spans="1:162" ht="20.100000000000001" customHeight="1" x14ac:dyDescent="0.15">
      <c r="A40" s="197" t="s">
        <v>386</v>
      </c>
      <c r="B40" s="198" t="s">
        <v>9</v>
      </c>
      <c r="C40" s="367">
        <v>1.9153264250356692E-3</v>
      </c>
      <c r="D40" s="368">
        <v>4.5336181600670383E-4</v>
      </c>
      <c r="E40" s="368">
        <v>9.027614448845646E-4</v>
      </c>
      <c r="F40" s="368">
        <v>1.4333186691082337E-3</v>
      </c>
      <c r="G40" s="368">
        <v>1.3785049517894348E-3</v>
      </c>
      <c r="H40" s="368">
        <v>6.3258524801046055E-4</v>
      </c>
      <c r="I40" s="368">
        <v>6.2364238502414434E-5</v>
      </c>
      <c r="J40" s="368">
        <v>2.8900887604897462E-4</v>
      </c>
      <c r="K40" s="368">
        <v>1.4076714872470176E-3</v>
      </c>
      <c r="L40" s="368">
        <v>4.5647911456128508E-4</v>
      </c>
      <c r="M40" s="368">
        <v>9.8132514913590514E-4</v>
      </c>
      <c r="N40" s="368">
        <v>4.8977157803790829E-4</v>
      </c>
      <c r="O40" s="368">
        <v>7.1255080084559974E-4</v>
      </c>
      <c r="P40" s="368">
        <v>1.0664833323926546E-3</v>
      </c>
      <c r="Q40" s="368">
        <v>8.2038454759893284E-4</v>
      </c>
      <c r="R40" s="368">
        <v>1.3611555419508977E-3</v>
      </c>
      <c r="S40" s="368">
        <v>9.3393071897519505E-4</v>
      </c>
      <c r="T40" s="368">
        <v>1.2789395372714699E-3</v>
      </c>
      <c r="U40" s="368">
        <v>9.0145651984952933E-4</v>
      </c>
      <c r="V40" s="368">
        <v>1.2332872589390896E-3</v>
      </c>
      <c r="W40" s="368">
        <v>1.0951552949449563E-3</v>
      </c>
      <c r="X40" s="368">
        <v>2.7293291812609846E-4</v>
      </c>
      <c r="Y40" s="368">
        <v>1.4602482975811706E-3</v>
      </c>
      <c r="Z40" s="368">
        <v>3.8076670714724216E-3</v>
      </c>
      <c r="AA40" s="368">
        <v>2.0123852505823723E-3</v>
      </c>
      <c r="AB40" s="368">
        <v>3.5983086521081393E-3</v>
      </c>
      <c r="AC40" s="368">
        <v>4.8264074842132665E-4</v>
      </c>
      <c r="AD40" s="368">
        <v>2.0130295841664387E-3</v>
      </c>
      <c r="AE40" s="368">
        <v>1.8491387966864641E-3</v>
      </c>
      <c r="AF40" s="368">
        <v>3.4853425709312599E-3</v>
      </c>
      <c r="AG40" s="368">
        <v>4.8233947654215429E-3</v>
      </c>
      <c r="AH40" s="368">
        <v>2.6454483870801768E-3</v>
      </c>
      <c r="AI40" s="368">
        <v>4.9601401188306372E-3</v>
      </c>
      <c r="AJ40" s="368">
        <v>1.7883907040182965E-3</v>
      </c>
      <c r="AK40" s="368">
        <v>2.2594944242431136E-3</v>
      </c>
      <c r="AL40" s="368">
        <v>1.0003578058985989</v>
      </c>
      <c r="AM40" s="368">
        <v>1.3986718912316998E-3</v>
      </c>
      <c r="AN40" s="267">
        <f t="shared" si="0"/>
        <v>1.057020862630637</v>
      </c>
      <c r="AO40" s="268">
        <f t="shared" si="1"/>
        <v>0.87885307087960407</v>
      </c>
      <c r="AP40" s="363" t="s">
        <v>386</v>
      </c>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row>
    <row r="41" spans="1:162" ht="20.100000000000001" customHeight="1" x14ac:dyDescent="0.15">
      <c r="A41" s="197" t="s">
        <v>387</v>
      </c>
      <c r="B41" s="198" t="s">
        <v>8</v>
      </c>
      <c r="C41" s="367">
        <v>3.8882005041378865E-3</v>
      </c>
      <c r="D41" s="368">
        <v>1.3186156149396255E-2</v>
      </c>
      <c r="E41" s="368">
        <v>6.1219525837867498E-3</v>
      </c>
      <c r="F41" s="368">
        <v>4.0627960248275398E-3</v>
      </c>
      <c r="G41" s="368">
        <v>4.0512500136215017E-3</v>
      </c>
      <c r="H41" s="368">
        <v>2.2456925124200392E-3</v>
      </c>
      <c r="I41" s="368">
        <v>4.486672824407523E-4</v>
      </c>
      <c r="J41" s="368">
        <v>2.4593203892268969E-3</v>
      </c>
      <c r="K41" s="368">
        <v>1.0179623464645085E-2</v>
      </c>
      <c r="L41" s="368">
        <v>4.813797705569548E-3</v>
      </c>
      <c r="M41" s="368">
        <v>3.0079841827094804E-3</v>
      </c>
      <c r="N41" s="368">
        <v>4.2999303119167385E-3</v>
      </c>
      <c r="O41" s="368">
        <v>6.6018820101151985E-3</v>
      </c>
      <c r="P41" s="368">
        <v>5.3907606517168086E-3</v>
      </c>
      <c r="Q41" s="368">
        <v>2.6387928446532189E-3</v>
      </c>
      <c r="R41" s="368">
        <v>1.2300561571871485E-3</v>
      </c>
      <c r="S41" s="368">
        <v>2.5124406242028538E-3</v>
      </c>
      <c r="T41" s="368">
        <v>2.1433059490782343E-3</v>
      </c>
      <c r="U41" s="368">
        <v>6.245009724782557E-3</v>
      </c>
      <c r="V41" s="368">
        <v>2.7706201859639223E-3</v>
      </c>
      <c r="W41" s="368">
        <v>1.4120101280318187E-2</v>
      </c>
      <c r="X41" s="368">
        <v>3.3835630299422076E-3</v>
      </c>
      <c r="Y41" s="368">
        <v>1.0363660947985154E-2</v>
      </c>
      <c r="Z41" s="368">
        <v>2.0434599721103813E-2</v>
      </c>
      <c r="AA41" s="368">
        <v>6.2095366315758991E-3</v>
      </c>
      <c r="AB41" s="368">
        <v>6.0288370488165363E-3</v>
      </c>
      <c r="AC41" s="368">
        <v>2.6895763981472443E-3</v>
      </c>
      <c r="AD41" s="368">
        <v>9.3156850634525667E-3</v>
      </c>
      <c r="AE41" s="368">
        <v>2.7369975590964941E-3</v>
      </c>
      <c r="AF41" s="368">
        <v>2.0398047401499302E-3</v>
      </c>
      <c r="AG41" s="368">
        <v>9.8989203861580485E-3</v>
      </c>
      <c r="AH41" s="368">
        <v>4.6617121542450466E-3</v>
      </c>
      <c r="AI41" s="368">
        <v>4.0066251400601395E-3</v>
      </c>
      <c r="AJ41" s="368">
        <v>2.588520825500791E-3</v>
      </c>
      <c r="AK41" s="368">
        <v>3.9535781697094844E-3</v>
      </c>
      <c r="AL41" s="368">
        <v>1.6418147889249032E-3</v>
      </c>
      <c r="AM41" s="368">
        <v>1.001636445344539</v>
      </c>
      <c r="AN41" s="267">
        <f t="shared" si="0"/>
        <v>1.1940082185021239</v>
      </c>
      <c r="AO41" s="268">
        <f t="shared" si="1"/>
        <v>0.99275031040968398</v>
      </c>
      <c r="AP41" s="236" t="s">
        <v>387</v>
      </c>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row>
    <row r="42" spans="1:162" ht="20.100000000000001" customHeight="1" x14ac:dyDescent="0.15">
      <c r="A42" s="662" t="s">
        <v>444</v>
      </c>
      <c r="B42" s="663"/>
      <c r="C42" s="263">
        <f>SUM(C5:C41)</f>
        <v>1.1482972016378765</v>
      </c>
      <c r="D42" s="264">
        <f t="shared" ref="D42:AM42" si="2">SUM(D5:D41)</f>
        <v>1.3160084133899332</v>
      </c>
      <c r="E42" s="264">
        <f t="shared" si="2"/>
        <v>1.1714860601456054</v>
      </c>
      <c r="F42" s="264">
        <f t="shared" si="2"/>
        <v>1.1784327839480058</v>
      </c>
      <c r="G42" s="264">
        <f t="shared" si="2"/>
        <v>1.1795633159234931</v>
      </c>
      <c r="H42" s="264">
        <f t="shared" si="2"/>
        <v>1.1971594506141381</v>
      </c>
      <c r="I42" s="264">
        <f t="shared" si="2"/>
        <v>1.0451123506564151</v>
      </c>
      <c r="J42" s="264">
        <f t="shared" si="2"/>
        <v>1.1225796902022438</v>
      </c>
      <c r="K42" s="264">
        <f t="shared" si="2"/>
        <v>1.2442146683018203</v>
      </c>
      <c r="L42" s="264">
        <f t="shared" si="2"/>
        <v>1.1106952070998155</v>
      </c>
      <c r="M42" s="264">
        <f t="shared" si="2"/>
        <v>1.1949778749838555</v>
      </c>
      <c r="N42" s="264">
        <f t="shared" si="2"/>
        <v>1.1357611030748844</v>
      </c>
      <c r="O42" s="264">
        <f t="shared" si="2"/>
        <v>1.1250117538715088</v>
      </c>
      <c r="P42" s="264">
        <f t="shared" si="2"/>
        <v>1.1227517338071034</v>
      </c>
      <c r="Q42" s="264">
        <f t="shared" si="2"/>
        <v>1.1333818706781185</v>
      </c>
      <c r="R42" s="264">
        <f t="shared" si="2"/>
        <v>1.1690445172231401</v>
      </c>
      <c r="S42" s="264">
        <f t="shared" si="2"/>
        <v>1.135987459899358</v>
      </c>
      <c r="T42" s="264">
        <f t="shared" si="2"/>
        <v>1.1529294593757302</v>
      </c>
      <c r="U42" s="264">
        <f t="shared" si="2"/>
        <v>1.1563669903064331</v>
      </c>
      <c r="V42" s="264">
        <f t="shared" si="2"/>
        <v>1.203132423339246</v>
      </c>
      <c r="W42" s="264">
        <f t="shared" si="2"/>
        <v>1.2169158496616705</v>
      </c>
      <c r="X42" s="264">
        <f t="shared" si="2"/>
        <v>1.2393910809266602</v>
      </c>
      <c r="Y42" s="264">
        <f t="shared" si="2"/>
        <v>1.3667392724701455</v>
      </c>
      <c r="Z42" s="264">
        <f t="shared" si="2"/>
        <v>1.2855900383290992</v>
      </c>
      <c r="AA42" s="264">
        <f t="shared" si="2"/>
        <v>1.1941102030020894</v>
      </c>
      <c r="AB42" s="264">
        <f t="shared" si="2"/>
        <v>1.2280373595512586</v>
      </c>
      <c r="AC42" s="264">
        <f t="shared" si="2"/>
        <v>1.1224251164131329</v>
      </c>
      <c r="AD42" s="264">
        <f t="shared" si="2"/>
        <v>1.303083971759794</v>
      </c>
      <c r="AE42" s="264">
        <f t="shared" si="2"/>
        <v>1.2779668546899445</v>
      </c>
      <c r="AF42" s="264">
        <f t="shared" si="2"/>
        <v>1.2013351400117547</v>
      </c>
      <c r="AG42" s="264">
        <f t="shared" si="2"/>
        <v>1.2065190426106029</v>
      </c>
      <c r="AH42" s="264">
        <f t="shared" si="2"/>
        <v>1.1882049042897911</v>
      </c>
      <c r="AI42" s="264">
        <f t="shared" si="2"/>
        <v>1.2141098854752981</v>
      </c>
      <c r="AJ42" s="264">
        <f t="shared" si="2"/>
        <v>1.1980723902062469</v>
      </c>
      <c r="AK42" s="264">
        <f t="shared" si="2"/>
        <v>1.2494214929219001</v>
      </c>
      <c r="AL42" s="264">
        <f t="shared" si="2"/>
        <v>1.2321623942981608</v>
      </c>
      <c r="AM42" s="264">
        <f t="shared" si="2"/>
        <v>1.5339426301406496</v>
      </c>
      <c r="AN42" s="265"/>
      <c r="AO42" s="269"/>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row>
    <row r="43" spans="1:162" ht="20.100000000000001" customHeight="1" x14ac:dyDescent="0.15">
      <c r="A43" s="664" t="s">
        <v>445</v>
      </c>
      <c r="B43" s="665"/>
      <c r="C43" s="263">
        <f>+C42/AVERAGE($C$42:$AM$42)</f>
        <v>0.95474418492584756</v>
      </c>
      <c r="D43" s="264">
        <f t="shared" ref="D43:AM43" si="3">+D42/AVERAGE($C$42:$AM$42)</f>
        <v>1.0941865731322755</v>
      </c>
      <c r="E43" s="264">
        <f t="shared" si="3"/>
        <v>0.97402440940409574</v>
      </c>
      <c r="F43" s="264">
        <f t="shared" si="3"/>
        <v>0.9798002173962842</v>
      </c>
      <c r="G43" s="264">
        <f t="shared" si="3"/>
        <v>0.98074019080032082</v>
      </c>
      <c r="H43" s="264">
        <f t="shared" si="3"/>
        <v>0.99537038170307912</v>
      </c>
      <c r="I43" s="264">
        <f t="shared" si="3"/>
        <v>0.86895181662043575</v>
      </c>
      <c r="J43" s="264">
        <f t="shared" si="3"/>
        <v>0.93336152853783916</v>
      </c>
      <c r="K43" s="264">
        <f t="shared" si="3"/>
        <v>1.0344941341546696</v>
      </c>
      <c r="L43" s="264">
        <f t="shared" si="3"/>
        <v>0.923480252926692</v>
      </c>
      <c r="M43" s="264">
        <f t="shared" si="3"/>
        <v>0.99355652493845636</v>
      </c>
      <c r="N43" s="264">
        <f t="shared" si="3"/>
        <v>0.94432112790924749</v>
      </c>
      <c r="O43" s="264">
        <f t="shared" si="3"/>
        <v>0.93538365194133455</v>
      </c>
      <c r="P43" s="264">
        <f t="shared" si="3"/>
        <v>0.93350457306591006</v>
      </c>
      <c r="Q43" s="264">
        <f t="shared" si="3"/>
        <v>0.94234293072113318</v>
      </c>
      <c r="R43" s="264">
        <f t="shared" si="3"/>
        <v>0.97199440453763286</v>
      </c>
      <c r="S43" s="264">
        <f t="shared" si="3"/>
        <v>0.94450933080791877</v>
      </c>
      <c r="T43" s="264">
        <f t="shared" si="3"/>
        <v>0.95859564527251162</v>
      </c>
      <c r="U43" s="264">
        <f t="shared" si="3"/>
        <v>0.96145375784294207</v>
      </c>
      <c r="V43" s="264">
        <f t="shared" si="3"/>
        <v>1.0003365707418432</v>
      </c>
      <c r="W43" s="264">
        <f t="shared" si="3"/>
        <v>1.0117967102518224</v>
      </c>
      <c r="X43" s="264">
        <f t="shared" si="3"/>
        <v>1.0304835940346144</v>
      </c>
      <c r="Y43" s="264">
        <f t="shared" si="3"/>
        <v>1.1363664135377385</v>
      </c>
      <c r="Z43" s="264">
        <f t="shared" si="3"/>
        <v>1.0688954144820577</v>
      </c>
      <c r="AA43" s="264">
        <f t="shared" si="3"/>
        <v>0.99283510475400172</v>
      </c>
      <c r="AB43" s="264">
        <f t="shared" si="3"/>
        <v>1.0210436167839763</v>
      </c>
      <c r="AC43" s="264">
        <f t="shared" si="3"/>
        <v>0.9332330091736144</v>
      </c>
      <c r="AD43" s="264">
        <f t="shared" si="3"/>
        <v>1.0834406308168292</v>
      </c>
      <c r="AE43" s="264">
        <f t="shared" si="3"/>
        <v>1.0625571683906072</v>
      </c>
      <c r="AF43" s="264">
        <f t="shared" si="3"/>
        <v>0.99884223129458249</v>
      </c>
      <c r="AG43" s="264">
        <f t="shared" si="3"/>
        <v>1.0031523531466717</v>
      </c>
      <c r="AH43" s="264">
        <f t="shared" si="3"/>
        <v>0.98792518282980391</v>
      </c>
      <c r="AI43" s="264">
        <f t="shared" si="3"/>
        <v>1.0094637097130872</v>
      </c>
      <c r="AJ43" s="264">
        <f t="shared" si="3"/>
        <v>0.9961294393455703</v>
      </c>
      <c r="AK43" s="264">
        <f t="shared" si="3"/>
        <v>1.0388233143711323</v>
      </c>
      <c r="AL43" s="264">
        <f t="shared" si="3"/>
        <v>1.0244733498980207</v>
      </c>
      <c r="AM43" s="264">
        <f t="shared" si="3"/>
        <v>1.2753865497954011</v>
      </c>
      <c r="AN43" s="267"/>
      <c r="AO43" s="271"/>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row>
    <row r="44" spans="1:162" ht="20.100000000000001" customHeight="1" x14ac:dyDescent="0.15">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row>
    <row r="45" spans="1:162" ht="20.100000000000001" customHeight="1" x14ac:dyDescent="0.15">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row>
    <row r="46" spans="1:162" ht="20.100000000000001" customHeight="1" x14ac:dyDescent="0.15">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row>
    <row r="47" spans="1:162" ht="20.100000000000001" customHeight="1" x14ac:dyDescent="0.15">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row>
    <row r="48" spans="1:162" ht="20.100000000000001" customHeight="1" x14ac:dyDescent="0.15"/>
    <row r="49" spans="22:147" s="239" customFormat="1" ht="20.100000000000001" customHeight="1" x14ac:dyDescent="0.15"/>
    <row r="50" spans="22:147" ht="20.100000000000001" customHeight="1" x14ac:dyDescent="0.15">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row>
    <row r="51" spans="22:147" ht="20.100000000000001" customHeight="1" x14ac:dyDescent="0.15">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row>
    <row r="52" spans="22:147" ht="20.100000000000001" customHeight="1" x14ac:dyDescent="0.15">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row>
    <row r="53" spans="22:147" ht="20.100000000000001" customHeight="1" x14ac:dyDescent="0.15">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row>
    <row r="54" spans="22:147" ht="20.100000000000001" customHeight="1" x14ac:dyDescent="0.15">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row>
    <row r="55" spans="22:147" ht="20.100000000000001" customHeight="1" x14ac:dyDescent="0.15">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row>
    <row r="56" spans="22:147" ht="20.100000000000001" customHeight="1" x14ac:dyDescent="0.15">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c r="DK56" s="227"/>
      <c r="DL56" s="227"/>
      <c r="DM56" s="227"/>
      <c r="DN56" s="227"/>
      <c r="DO56" s="227"/>
      <c r="DP56" s="227"/>
      <c r="DQ56" s="227"/>
      <c r="DR56" s="227"/>
      <c r="DS56" s="227"/>
      <c r="DT56" s="227"/>
      <c r="DU56" s="227"/>
      <c r="DV56" s="227"/>
      <c r="DW56" s="227"/>
      <c r="DX56" s="227"/>
      <c r="DY56" s="227"/>
      <c r="DZ56" s="227"/>
      <c r="EA56" s="227"/>
      <c r="EB56" s="227"/>
      <c r="EC56" s="227"/>
      <c r="ED56" s="227"/>
      <c r="EE56" s="227"/>
      <c r="EF56" s="227"/>
      <c r="EG56" s="227"/>
      <c r="EH56" s="227"/>
      <c r="EI56" s="227"/>
      <c r="EJ56" s="227"/>
      <c r="EK56" s="227"/>
      <c r="EL56" s="227"/>
      <c r="EM56" s="227"/>
      <c r="EN56" s="227"/>
      <c r="EO56" s="227"/>
      <c r="EP56" s="227"/>
      <c r="EQ56" s="227"/>
    </row>
    <row r="57" spans="22:147" ht="20.100000000000001" customHeight="1" x14ac:dyDescent="0.15">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c r="DK57" s="227"/>
      <c r="DL57" s="227"/>
      <c r="DM57" s="227"/>
      <c r="DN57" s="227"/>
      <c r="DO57" s="227"/>
      <c r="DP57" s="227"/>
      <c r="DQ57" s="227"/>
      <c r="DR57" s="227"/>
      <c r="DS57" s="227"/>
      <c r="DT57" s="227"/>
      <c r="DU57" s="227"/>
      <c r="DV57" s="227"/>
      <c r="DW57" s="227"/>
      <c r="DX57" s="227"/>
      <c r="DY57" s="227"/>
      <c r="DZ57" s="227"/>
      <c r="EA57" s="227"/>
      <c r="EB57" s="227"/>
      <c r="EC57" s="227"/>
      <c r="ED57" s="227"/>
      <c r="EE57" s="227"/>
      <c r="EF57" s="227"/>
      <c r="EG57" s="227"/>
      <c r="EH57" s="227"/>
      <c r="EI57" s="227"/>
      <c r="EJ57" s="227"/>
      <c r="EK57" s="227"/>
      <c r="EL57" s="227"/>
      <c r="EM57" s="227"/>
      <c r="EN57" s="227"/>
      <c r="EO57" s="227"/>
      <c r="EP57" s="227"/>
      <c r="EQ57" s="227"/>
    </row>
    <row r="58" spans="22:147" ht="20.100000000000001" customHeight="1" x14ac:dyDescent="0.15">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row>
    <row r="59" spans="22:147" ht="20.100000000000001" customHeight="1" x14ac:dyDescent="0.15">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row>
    <row r="60" spans="22:147" ht="20.100000000000001" customHeight="1" x14ac:dyDescent="0.15">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row>
    <row r="61" spans="22:147" ht="20.100000000000001" customHeight="1" x14ac:dyDescent="0.15">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row>
    <row r="62" spans="22:147" ht="20.100000000000001" customHeight="1" x14ac:dyDescent="0.15">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c r="EP62" s="227"/>
      <c r="EQ62" s="227"/>
    </row>
    <row r="63" spans="22:147" ht="20.100000000000001" customHeight="1" x14ac:dyDescent="0.15">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c r="EP63" s="227"/>
      <c r="EQ63" s="227"/>
    </row>
    <row r="64" spans="22:147" ht="20.100000000000001" customHeight="1" x14ac:dyDescent="0.15">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row>
    <row r="65" spans="22:147" ht="20.100000000000001" customHeight="1" x14ac:dyDescent="0.15">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row>
    <row r="66" spans="22:147" ht="20.100000000000001" customHeight="1" x14ac:dyDescent="0.15">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row>
    <row r="67" spans="22:147" ht="20.100000000000001" customHeight="1" x14ac:dyDescent="0.15">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row>
    <row r="68" spans="22:147" ht="20.100000000000001" customHeight="1" x14ac:dyDescent="0.15">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row>
    <row r="69" spans="22:147" ht="20.100000000000001" customHeight="1" x14ac:dyDescent="0.15">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row>
    <row r="70" spans="22:147" ht="20.100000000000001" customHeight="1" x14ac:dyDescent="0.15">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row>
    <row r="71" spans="22:147" ht="20.100000000000001" customHeight="1" x14ac:dyDescent="0.15">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row>
    <row r="72" spans="22:147" ht="20.100000000000001" customHeight="1" x14ac:dyDescent="0.15">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row>
    <row r="73" spans="22:147" ht="20.100000000000001" customHeight="1" x14ac:dyDescent="0.15">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row>
    <row r="74" spans="22:147" ht="20.100000000000001" customHeight="1" x14ac:dyDescent="0.15">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c r="EP74" s="227"/>
      <c r="EQ74" s="227"/>
    </row>
    <row r="75" spans="22:147" ht="20.100000000000001" customHeight="1" x14ac:dyDescent="0.15">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row>
    <row r="76" spans="22:147" ht="20.100000000000001" customHeight="1" x14ac:dyDescent="0.15">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row>
    <row r="77" spans="22:147" ht="20.100000000000001" customHeight="1" x14ac:dyDescent="0.15">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c r="EP77" s="227"/>
      <c r="EQ77" s="227"/>
    </row>
    <row r="78" spans="22:147" ht="20.100000000000001" customHeight="1" x14ac:dyDescent="0.15">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c r="DZ78" s="227"/>
      <c r="EA78" s="227"/>
      <c r="EB78" s="227"/>
      <c r="EC78" s="227"/>
      <c r="ED78" s="227"/>
      <c r="EE78" s="227"/>
      <c r="EF78" s="227"/>
      <c r="EG78" s="227"/>
      <c r="EH78" s="227"/>
      <c r="EI78" s="227"/>
      <c r="EJ78" s="227"/>
      <c r="EK78" s="227"/>
      <c r="EL78" s="227"/>
      <c r="EM78" s="227"/>
      <c r="EN78" s="227"/>
      <c r="EO78" s="227"/>
      <c r="EP78" s="227"/>
      <c r="EQ78" s="227"/>
    </row>
    <row r="79" spans="22:147" ht="20.100000000000001" customHeight="1" x14ac:dyDescent="0.15">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c r="DJ79" s="227"/>
      <c r="DK79" s="227"/>
      <c r="DL79" s="227"/>
      <c r="DM79" s="227"/>
      <c r="DN79" s="227"/>
      <c r="DO79" s="227"/>
      <c r="DP79" s="227"/>
      <c r="DQ79" s="227"/>
      <c r="DR79" s="227"/>
      <c r="DS79" s="227"/>
      <c r="DT79" s="227"/>
      <c r="DU79" s="227"/>
      <c r="DV79" s="227"/>
      <c r="DW79" s="227"/>
      <c r="DX79" s="227"/>
      <c r="DY79" s="227"/>
      <c r="DZ79" s="227"/>
      <c r="EA79" s="227"/>
      <c r="EB79" s="227"/>
      <c r="EC79" s="227"/>
      <c r="ED79" s="227"/>
      <c r="EE79" s="227"/>
      <c r="EF79" s="227"/>
      <c r="EG79" s="227"/>
      <c r="EH79" s="227"/>
      <c r="EI79" s="227"/>
      <c r="EJ79" s="227"/>
      <c r="EK79" s="227"/>
      <c r="EL79" s="227"/>
      <c r="EM79" s="227"/>
      <c r="EN79" s="227"/>
      <c r="EO79" s="227"/>
      <c r="EP79" s="227"/>
      <c r="EQ79" s="227"/>
    </row>
    <row r="80" spans="22:147" ht="20.100000000000001" customHeight="1" x14ac:dyDescent="0.15">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c r="DD80" s="227"/>
      <c r="DE80" s="227"/>
      <c r="DF80" s="227"/>
      <c r="DG80" s="227"/>
      <c r="DH80" s="227"/>
      <c r="DI80" s="227"/>
      <c r="DJ80" s="227"/>
      <c r="DK80" s="227"/>
      <c r="DL80" s="227"/>
      <c r="DM80" s="227"/>
      <c r="DN80" s="227"/>
      <c r="DO80" s="227"/>
      <c r="DP80" s="227"/>
      <c r="DQ80" s="227"/>
      <c r="DR80" s="227"/>
      <c r="DS80" s="227"/>
      <c r="DT80" s="227"/>
      <c r="DU80" s="227"/>
      <c r="DV80" s="227"/>
      <c r="DW80" s="227"/>
      <c r="DX80" s="227"/>
      <c r="DY80" s="227"/>
      <c r="DZ80" s="227"/>
      <c r="EA80" s="227"/>
      <c r="EB80" s="227"/>
      <c r="EC80" s="227"/>
      <c r="ED80" s="227"/>
      <c r="EE80" s="227"/>
      <c r="EF80" s="227"/>
      <c r="EG80" s="227"/>
      <c r="EH80" s="227"/>
      <c r="EI80" s="227"/>
      <c r="EJ80" s="227"/>
      <c r="EK80" s="227"/>
      <c r="EL80" s="227"/>
      <c r="EM80" s="227"/>
      <c r="EN80" s="227"/>
      <c r="EO80" s="227"/>
      <c r="EP80" s="227"/>
      <c r="EQ80" s="227"/>
    </row>
    <row r="81" spans="3:162" ht="20.100000000000001" customHeight="1" x14ac:dyDescent="0.15">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c r="DD81" s="227"/>
      <c r="DE81" s="227"/>
      <c r="DF81" s="227"/>
      <c r="DG81" s="227"/>
      <c r="DH81" s="227"/>
      <c r="DI81" s="227"/>
      <c r="DJ81" s="227"/>
      <c r="DK81" s="227"/>
      <c r="DL81" s="227"/>
      <c r="DM81" s="227"/>
      <c r="DN81" s="227"/>
      <c r="DO81" s="227"/>
      <c r="DP81" s="227"/>
      <c r="DQ81" s="227"/>
      <c r="DR81" s="227"/>
      <c r="DS81" s="227"/>
      <c r="DT81" s="227"/>
      <c r="DU81" s="227"/>
      <c r="DV81" s="227"/>
      <c r="DW81" s="227"/>
      <c r="DX81" s="227"/>
      <c r="DY81" s="227"/>
      <c r="DZ81" s="227"/>
      <c r="EA81" s="227"/>
      <c r="EB81" s="227"/>
      <c r="EC81" s="227"/>
      <c r="ED81" s="227"/>
      <c r="EE81" s="227"/>
      <c r="EF81" s="227"/>
      <c r="EG81" s="227"/>
      <c r="EH81" s="227"/>
      <c r="EI81" s="227"/>
      <c r="EJ81" s="227"/>
      <c r="EK81" s="227"/>
      <c r="EL81" s="227"/>
      <c r="EM81" s="227"/>
      <c r="EN81" s="227"/>
      <c r="EO81" s="227"/>
      <c r="EP81" s="227"/>
      <c r="EQ81" s="227"/>
    </row>
    <row r="82" spans="3:162" ht="20.100000000000001" customHeight="1" x14ac:dyDescent="0.15">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c r="DZ82" s="227"/>
      <c r="EA82" s="227"/>
      <c r="EB82" s="227"/>
      <c r="EC82" s="227"/>
      <c r="ED82" s="227"/>
      <c r="EE82" s="227"/>
      <c r="EF82" s="227"/>
      <c r="EG82" s="227"/>
      <c r="EH82" s="227"/>
      <c r="EI82" s="227"/>
      <c r="EJ82" s="227"/>
      <c r="EK82" s="227"/>
      <c r="EL82" s="227"/>
      <c r="EM82" s="227"/>
      <c r="EN82" s="227"/>
      <c r="EO82" s="227"/>
      <c r="EP82" s="227"/>
      <c r="EQ82" s="227"/>
    </row>
    <row r="83" spans="3:162" ht="20.100000000000001" customHeight="1" x14ac:dyDescent="0.15">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c r="DD83" s="227"/>
      <c r="DE83" s="227"/>
      <c r="DF83" s="227"/>
      <c r="DG83" s="227"/>
      <c r="DH83" s="227"/>
      <c r="DI83" s="227"/>
      <c r="DJ83" s="227"/>
      <c r="DK83" s="227"/>
      <c r="DL83" s="227"/>
      <c r="DM83" s="227"/>
      <c r="DN83" s="227"/>
      <c r="DO83" s="227"/>
      <c r="DP83" s="227"/>
      <c r="DQ83" s="227"/>
      <c r="DR83" s="227"/>
      <c r="DS83" s="227"/>
      <c r="DT83" s="227"/>
      <c r="DU83" s="227"/>
      <c r="DV83" s="227"/>
      <c r="DW83" s="227"/>
      <c r="DX83" s="227"/>
      <c r="DY83" s="227"/>
      <c r="DZ83" s="227"/>
      <c r="EA83" s="227"/>
      <c r="EB83" s="227"/>
      <c r="EC83" s="227"/>
      <c r="ED83" s="227"/>
      <c r="EE83" s="227"/>
      <c r="EF83" s="227"/>
      <c r="EG83" s="227"/>
      <c r="EH83" s="227"/>
      <c r="EI83" s="227"/>
      <c r="EJ83" s="227"/>
      <c r="EK83" s="227"/>
      <c r="EL83" s="227"/>
      <c r="EM83" s="227"/>
      <c r="EN83" s="227"/>
      <c r="EO83" s="227"/>
      <c r="EP83" s="227"/>
      <c r="EQ83" s="227"/>
    </row>
    <row r="84" spans="3:162" ht="20.100000000000001" customHeight="1" x14ac:dyDescent="0.15">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c r="DD84" s="227"/>
      <c r="DE84" s="227"/>
      <c r="DF84" s="227"/>
      <c r="DG84" s="227"/>
      <c r="DH84" s="227"/>
      <c r="DI84" s="227"/>
      <c r="DJ84" s="227"/>
      <c r="DK84" s="227"/>
      <c r="DL84" s="227"/>
      <c r="DM84" s="227"/>
      <c r="DN84" s="227"/>
      <c r="DO84" s="227"/>
      <c r="DP84" s="227"/>
      <c r="DQ84" s="227"/>
      <c r="DR84" s="227"/>
      <c r="DS84" s="227"/>
      <c r="DT84" s="227"/>
      <c r="DU84" s="227"/>
      <c r="DV84" s="227"/>
      <c r="DW84" s="227"/>
      <c r="DX84" s="227"/>
      <c r="DY84" s="227"/>
      <c r="DZ84" s="227"/>
      <c r="EA84" s="227"/>
      <c r="EB84" s="227"/>
      <c r="EC84" s="227"/>
      <c r="ED84" s="227"/>
      <c r="EE84" s="227"/>
      <c r="EF84" s="227"/>
      <c r="EG84" s="227"/>
      <c r="EH84" s="227"/>
      <c r="EI84" s="227"/>
      <c r="EJ84" s="227"/>
      <c r="EK84" s="227"/>
      <c r="EL84" s="227"/>
      <c r="EM84" s="227"/>
      <c r="EN84" s="227"/>
      <c r="EO84" s="227"/>
      <c r="EP84" s="227"/>
      <c r="EQ84" s="227"/>
    </row>
    <row r="85" spans="3:162" ht="20.100000000000001" customHeight="1" x14ac:dyDescent="0.15">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c r="DZ85" s="227"/>
      <c r="EA85" s="227"/>
      <c r="EB85" s="227"/>
      <c r="EC85" s="227"/>
      <c r="ED85" s="227"/>
      <c r="EE85" s="227"/>
      <c r="EF85" s="227"/>
      <c r="EG85" s="227"/>
      <c r="EH85" s="227"/>
      <c r="EI85" s="227"/>
      <c r="EJ85" s="227"/>
      <c r="EK85" s="227"/>
      <c r="EL85" s="227"/>
      <c r="EM85" s="227"/>
      <c r="EN85" s="227"/>
      <c r="EO85" s="227"/>
      <c r="EP85" s="227"/>
      <c r="EQ85" s="227"/>
    </row>
    <row r="86" spans="3:162" ht="20.100000000000001" customHeight="1" x14ac:dyDescent="0.15">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227"/>
      <c r="EJ86" s="227"/>
      <c r="EK86" s="227"/>
      <c r="EL86" s="227"/>
      <c r="EM86" s="227"/>
      <c r="EN86" s="227"/>
      <c r="EO86" s="227"/>
      <c r="EP86" s="227"/>
      <c r="EQ86" s="227"/>
      <c r="ER86" s="227"/>
      <c r="ES86" s="227"/>
      <c r="ET86" s="227"/>
      <c r="EU86" s="227"/>
      <c r="EV86" s="227"/>
      <c r="EW86" s="227"/>
      <c r="EX86" s="227"/>
      <c r="EY86" s="227"/>
      <c r="EZ86" s="227"/>
      <c r="FA86" s="227"/>
      <c r="FB86" s="227"/>
      <c r="FC86" s="227"/>
      <c r="FD86" s="227"/>
      <c r="FE86" s="227"/>
      <c r="FF86" s="227"/>
    </row>
    <row r="87" spans="3:162" ht="20.100000000000001" customHeight="1" x14ac:dyDescent="0.15">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27"/>
      <c r="DY87" s="227"/>
      <c r="DZ87" s="227"/>
      <c r="EA87" s="227"/>
      <c r="EB87" s="227"/>
      <c r="EC87" s="227"/>
      <c r="ED87" s="227"/>
      <c r="EE87" s="227"/>
      <c r="EF87" s="227"/>
      <c r="EG87" s="227"/>
      <c r="EH87" s="227"/>
      <c r="EI87" s="227"/>
      <c r="EJ87" s="227"/>
      <c r="EK87" s="227"/>
      <c r="EL87" s="227"/>
      <c r="EM87" s="227"/>
      <c r="EN87" s="227"/>
      <c r="EO87" s="227"/>
      <c r="EP87" s="227"/>
      <c r="EQ87" s="227"/>
      <c r="ER87" s="227"/>
      <c r="ES87" s="227"/>
      <c r="ET87" s="227"/>
      <c r="EU87" s="227"/>
      <c r="EV87" s="227"/>
      <c r="EW87" s="227"/>
      <c r="EX87" s="227"/>
      <c r="EY87" s="227"/>
      <c r="EZ87" s="227"/>
      <c r="FA87" s="227"/>
      <c r="FB87" s="227"/>
      <c r="FC87" s="227"/>
      <c r="FD87" s="227"/>
      <c r="FE87" s="227"/>
      <c r="FF87" s="227"/>
    </row>
    <row r="88" spans="3:162" ht="20.100000000000001" customHeight="1" x14ac:dyDescent="0.15">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227"/>
      <c r="DC88" s="227"/>
      <c r="DD88" s="227"/>
      <c r="DE88" s="227"/>
      <c r="DF88" s="227"/>
      <c r="DG88" s="227"/>
      <c r="DH88" s="227"/>
      <c r="DI88" s="227"/>
      <c r="DJ88" s="227"/>
      <c r="DK88" s="227"/>
      <c r="DL88" s="227"/>
      <c r="DM88" s="227"/>
      <c r="DN88" s="227"/>
      <c r="DO88" s="227"/>
      <c r="DP88" s="227"/>
      <c r="DQ88" s="227"/>
      <c r="DR88" s="227"/>
      <c r="DS88" s="227"/>
      <c r="DT88" s="227"/>
      <c r="DU88" s="227"/>
      <c r="DV88" s="227"/>
      <c r="DW88" s="227"/>
      <c r="DX88" s="227"/>
      <c r="DY88" s="227"/>
      <c r="DZ88" s="227"/>
      <c r="EA88" s="227"/>
      <c r="EB88" s="227"/>
      <c r="EC88" s="227"/>
      <c r="ED88" s="227"/>
      <c r="EE88" s="227"/>
      <c r="EF88" s="227"/>
      <c r="EG88" s="227"/>
      <c r="EH88" s="227"/>
      <c r="EI88" s="227"/>
      <c r="EJ88" s="227"/>
      <c r="EK88" s="227"/>
      <c r="EL88" s="227"/>
      <c r="EM88" s="227"/>
      <c r="EN88" s="227"/>
      <c r="EO88" s="227"/>
      <c r="EP88" s="227"/>
      <c r="EQ88" s="227"/>
      <c r="ER88" s="227"/>
      <c r="ES88" s="227"/>
      <c r="ET88" s="227"/>
      <c r="EU88" s="227"/>
      <c r="EV88" s="227"/>
      <c r="EW88" s="227"/>
      <c r="EX88" s="227"/>
      <c r="EY88" s="227"/>
      <c r="EZ88" s="227"/>
      <c r="FA88" s="227"/>
      <c r="FB88" s="227"/>
      <c r="FC88" s="227"/>
      <c r="FD88" s="227"/>
      <c r="FE88" s="227"/>
      <c r="FF88" s="227"/>
    </row>
    <row r="89" spans="3:162" ht="20.100000000000001" customHeight="1" x14ac:dyDescent="0.15">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27"/>
      <c r="DG89" s="227"/>
      <c r="DH89" s="227"/>
      <c r="DI89" s="227"/>
      <c r="DJ89" s="227"/>
      <c r="DK89" s="227"/>
      <c r="DL89" s="227"/>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227"/>
      <c r="EJ89" s="227"/>
      <c r="EK89" s="227"/>
      <c r="EL89" s="227"/>
      <c r="EM89" s="227"/>
      <c r="EN89" s="227"/>
      <c r="EO89" s="227"/>
      <c r="EP89" s="227"/>
      <c r="EQ89" s="227"/>
      <c r="ER89" s="227"/>
      <c r="ES89" s="227"/>
      <c r="ET89" s="227"/>
      <c r="EU89" s="227"/>
      <c r="EV89" s="227"/>
      <c r="EW89" s="227"/>
      <c r="EX89" s="227"/>
      <c r="EY89" s="227"/>
      <c r="EZ89" s="227"/>
      <c r="FA89" s="227"/>
      <c r="FB89" s="227"/>
      <c r="FC89" s="227"/>
      <c r="FD89" s="227"/>
      <c r="FE89" s="227"/>
      <c r="FF89" s="227"/>
    </row>
    <row r="90" spans="3:162" ht="20.100000000000001" customHeight="1" x14ac:dyDescent="0.15">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c r="EP90" s="227"/>
      <c r="EQ90" s="227"/>
      <c r="ER90" s="227"/>
      <c r="ES90" s="227"/>
      <c r="ET90" s="227"/>
      <c r="EU90" s="227"/>
      <c r="EV90" s="227"/>
      <c r="EW90" s="227"/>
      <c r="EX90" s="227"/>
      <c r="EY90" s="227"/>
      <c r="EZ90" s="227"/>
      <c r="FA90" s="227"/>
      <c r="FB90" s="227"/>
      <c r="FC90" s="227"/>
      <c r="FD90" s="227"/>
      <c r="FE90" s="227"/>
      <c r="FF90" s="227"/>
    </row>
    <row r="91" spans="3:162" ht="20.100000000000001" customHeight="1" x14ac:dyDescent="0.15">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27"/>
      <c r="DG91" s="227"/>
      <c r="DH91" s="227"/>
      <c r="DI91" s="227"/>
      <c r="DJ91" s="227"/>
      <c r="DK91" s="227"/>
      <c r="DL91" s="227"/>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227"/>
      <c r="EJ91" s="227"/>
      <c r="EK91" s="227"/>
      <c r="EL91" s="227"/>
      <c r="EM91" s="227"/>
      <c r="EN91" s="227"/>
      <c r="EO91" s="227"/>
      <c r="EP91" s="227"/>
      <c r="EQ91" s="227"/>
      <c r="ER91" s="227"/>
      <c r="ES91" s="227"/>
      <c r="ET91" s="227"/>
      <c r="EU91" s="227"/>
      <c r="EV91" s="227"/>
      <c r="EW91" s="227"/>
      <c r="EX91" s="227"/>
      <c r="EY91" s="227"/>
      <c r="EZ91" s="227"/>
      <c r="FA91" s="227"/>
      <c r="FB91" s="227"/>
      <c r="FC91" s="227"/>
      <c r="FD91" s="227"/>
      <c r="FE91" s="227"/>
      <c r="FF91" s="227"/>
    </row>
    <row r="92" spans="3:162" ht="20.100000000000001" customHeight="1" x14ac:dyDescent="0.15">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c r="DA92" s="227"/>
      <c r="DB92" s="227"/>
      <c r="DC92" s="227"/>
      <c r="DD92" s="227"/>
      <c r="DE92" s="227"/>
      <c r="DF92" s="227"/>
      <c r="DG92" s="227"/>
      <c r="DH92" s="227"/>
      <c r="DI92" s="227"/>
      <c r="DJ92" s="227"/>
      <c r="DK92" s="227"/>
      <c r="DL92" s="227"/>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227"/>
      <c r="EJ92" s="227"/>
      <c r="EK92" s="227"/>
      <c r="EL92" s="227"/>
      <c r="EM92" s="227"/>
      <c r="EN92" s="227"/>
      <c r="EO92" s="227"/>
      <c r="EP92" s="227"/>
      <c r="EQ92" s="227"/>
      <c r="ER92" s="227"/>
      <c r="ES92" s="227"/>
      <c r="ET92" s="227"/>
      <c r="EU92" s="227"/>
      <c r="EV92" s="227"/>
      <c r="EW92" s="227"/>
      <c r="EX92" s="227"/>
      <c r="EY92" s="227"/>
      <c r="EZ92" s="227"/>
      <c r="FA92" s="227"/>
      <c r="FB92" s="227"/>
      <c r="FC92" s="227"/>
      <c r="FD92" s="227"/>
      <c r="FE92" s="227"/>
      <c r="FF92" s="227"/>
    </row>
    <row r="93" spans="3:162" ht="20.100000000000001" customHeight="1" x14ac:dyDescent="0.15">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c r="DA93" s="227"/>
      <c r="DB93" s="227"/>
      <c r="DC93" s="227"/>
      <c r="DD93" s="227"/>
      <c r="DE93" s="227"/>
      <c r="DF93" s="227"/>
      <c r="DG93" s="227"/>
      <c r="DH93" s="227"/>
      <c r="DI93" s="227"/>
      <c r="DJ93" s="227"/>
      <c r="DK93" s="227"/>
      <c r="DL93" s="227"/>
      <c r="DM93" s="227"/>
      <c r="DN93" s="227"/>
      <c r="DO93" s="227"/>
      <c r="DP93" s="227"/>
      <c r="DQ93" s="227"/>
      <c r="DR93" s="227"/>
      <c r="DS93" s="227"/>
      <c r="DT93" s="227"/>
      <c r="DU93" s="227"/>
      <c r="DV93" s="227"/>
      <c r="DW93" s="227"/>
      <c r="DX93" s="227"/>
      <c r="DY93" s="227"/>
      <c r="DZ93" s="227"/>
      <c r="EA93" s="227"/>
      <c r="EB93" s="227"/>
      <c r="EC93" s="227"/>
      <c r="ED93" s="227"/>
      <c r="EE93" s="227"/>
      <c r="EF93" s="227"/>
      <c r="EG93" s="227"/>
      <c r="EH93" s="227"/>
      <c r="EI93" s="227"/>
      <c r="EJ93" s="227"/>
      <c r="EK93" s="227"/>
      <c r="EL93" s="227"/>
      <c r="EM93" s="227"/>
      <c r="EN93" s="227"/>
      <c r="EO93" s="227"/>
      <c r="EP93" s="227"/>
      <c r="EQ93" s="227"/>
      <c r="ER93" s="227"/>
      <c r="ES93" s="227"/>
      <c r="ET93" s="227"/>
      <c r="EU93" s="227"/>
      <c r="EV93" s="227"/>
      <c r="EW93" s="227"/>
      <c r="EX93" s="227"/>
      <c r="EY93" s="227"/>
      <c r="EZ93" s="227"/>
      <c r="FA93" s="227"/>
      <c r="FB93" s="227"/>
      <c r="FC93" s="227"/>
      <c r="FD93" s="227"/>
      <c r="FE93" s="227"/>
      <c r="FF93" s="227"/>
    </row>
    <row r="94" spans="3:162" ht="20.100000000000001" customHeight="1" x14ac:dyDescent="0.15">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c r="EP94" s="227"/>
      <c r="EQ94" s="227"/>
      <c r="ER94" s="227"/>
      <c r="ES94" s="227"/>
      <c r="ET94" s="227"/>
      <c r="EU94" s="227"/>
      <c r="EV94" s="227"/>
      <c r="EW94" s="227"/>
      <c r="EX94" s="227"/>
      <c r="EY94" s="227"/>
      <c r="EZ94" s="227"/>
      <c r="FA94" s="227"/>
      <c r="FB94" s="227"/>
      <c r="FC94" s="227"/>
      <c r="FD94" s="227"/>
      <c r="FE94" s="227"/>
      <c r="FF94" s="227"/>
    </row>
    <row r="95" spans="3:162" ht="20.100000000000001" customHeight="1" x14ac:dyDescent="0.15">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27"/>
      <c r="DY95" s="227"/>
      <c r="DZ95" s="227"/>
      <c r="EA95" s="227"/>
      <c r="EB95" s="227"/>
      <c r="EC95" s="227"/>
      <c r="ED95" s="227"/>
      <c r="EE95" s="227"/>
      <c r="EF95" s="227"/>
      <c r="EG95" s="227"/>
      <c r="EH95" s="227"/>
      <c r="EI95" s="227"/>
      <c r="EJ95" s="227"/>
      <c r="EK95" s="227"/>
      <c r="EL95" s="227"/>
      <c r="EM95" s="227"/>
      <c r="EN95" s="227"/>
      <c r="EO95" s="227"/>
      <c r="EP95" s="227"/>
      <c r="EQ95" s="227"/>
      <c r="ER95" s="227"/>
      <c r="ES95" s="227"/>
      <c r="ET95" s="227"/>
      <c r="EU95" s="227"/>
      <c r="EV95" s="227"/>
      <c r="EW95" s="227"/>
      <c r="EX95" s="227"/>
      <c r="EY95" s="227"/>
      <c r="EZ95" s="227"/>
      <c r="FA95" s="227"/>
      <c r="FB95" s="227"/>
      <c r="FC95" s="227"/>
      <c r="FD95" s="227"/>
      <c r="FE95" s="227"/>
      <c r="FF95" s="227"/>
    </row>
    <row r="96" spans="3:162" ht="20.100000000000001" customHeight="1" x14ac:dyDescent="0.15">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row>
    <row r="97" spans="3:162" ht="20.100000000000001" customHeight="1" x14ac:dyDescent="0.15">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c r="DQ97" s="227"/>
      <c r="DR97" s="227"/>
      <c r="DS97" s="227"/>
      <c r="DT97" s="227"/>
      <c r="DU97" s="227"/>
      <c r="DV97" s="227"/>
      <c r="DW97" s="227"/>
      <c r="DX97" s="227"/>
      <c r="DY97" s="227"/>
      <c r="DZ97" s="227"/>
      <c r="EA97" s="227"/>
      <c r="EB97" s="227"/>
      <c r="EC97" s="227"/>
      <c r="ED97" s="227"/>
      <c r="EE97" s="227"/>
      <c r="EF97" s="227"/>
      <c r="EG97" s="227"/>
      <c r="EH97" s="227"/>
      <c r="EI97" s="227"/>
      <c r="EJ97" s="227"/>
      <c r="EK97" s="227"/>
      <c r="EL97" s="227"/>
      <c r="EM97" s="227"/>
      <c r="EN97" s="227"/>
      <c r="EO97" s="227"/>
      <c r="EP97" s="227"/>
      <c r="EQ97" s="227"/>
      <c r="ER97" s="227"/>
      <c r="ES97" s="227"/>
      <c r="ET97" s="227"/>
      <c r="EU97" s="227"/>
      <c r="EV97" s="227"/>
      <c r="EW97" s="227"/>
      <c r="EX97" s="227"/>
      <c r="EY97" s="227"/>
      <c r="EZ97" s="227"/>
      <c r="FA97" s="227"/>
      <c r="FB97" s="227"/>
      <c r="FC97" s="227"/>
      <c r="FD97" s="227"/>
      <c r="FE97" s="227"/>
      <c r="FF97" s="227"/>
    </row>
    <row r="98" spans="3:162" ht="20.100000000000001" customHeight="1" x14ac:dyDescent="0.15">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c r="DQ98" s="227"/>
      <c r="DR98" s="227"/>
      <c r="DS98" s="227"/>
      <c r="DT98" s="227"/>
      <c r="DU98" s="227"/>
      <c r="DV98" s="227"/>
      <c r="DW98" s="227"/>
      <c r="DX98" s="227"/>
      <c r="DY98" s="227"/>
      <c r="DZ98" s="227"/>
      <c r="EA98" s="227"/>
      <c r="EB98" s="227"/>
      <c r="EC98" s="227"/>
      <c r="ED98" s="227"/>
      <c r="EE98" s="227"/>
      <c r="EF98" s="227"/>
      <c r="EG98" s="227"/>
      <c r="EH98" s="227"/>
      <c r="EI98" s="227"/>
      <c r="EJ98" s="227"/>
      <c r="EK98" s="227"/>
      <c r="EL98" s="227"/>
      <c r="EM98" s="227"/>
      <c r="EN98" s="227"/>
      <c r="EO98" s="227"/>
      <c r="EP98" s="227"/>
      <c r="EQ98" s="227"/>
      <c r="ER98" s="227"/>
      <c r="ES98" s="227"/>
      <c r="ET98" s="227"/>
      <c r="EU98" s="227"/>
      <c r="EV98" s="227"/>
      <c r="EW98" s="227"/>
      <c r="EX98" s="227"/>
      <c r="EY98" s="227"/>
      <c r="EZ98" s="227"/>
      <c r="FA98" s="227"/>
      <c r="FB98" s="227"/>
      <c r="FC98" s="227"/>
      <c r="FD98" s="227"/>
      <c r="FE98" s="227"/>
      <c r="FF98" s="227"/>
    </row>
    <row r="99" spans="3:162" ht="20.100000000000001" customHeight="1" x14ac:dyDescent="0.15">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c r="DQ99" s="227"/>
      <c r="DR99" s="227"/>
      <c r="DS99" s="227"/>
      <c r="DT99" s="227"/>
      <c r="DU99" s="227"/>
      <c r="DV99" s="227"/>
      <c r="DW99" s="227"/>
      <c r="DX99" s="227"/>
      <c r="DY99" s="227"/>
      <c r="DZ99" s="227"/>
      <c r="EA99" s="227"/>
      <c r="EB99" s="227"/>
      <c r="EC99" s="227"/>
      <c r="ED99" s="227"/>
      <c r="EE99" s="227"/>
      <c r="EF99" s="227"/>
      <c r="EG99" s="227"/>
      <c r="EH99" s="227"/>
      <c r="EI99" s="227"/>
      <c r="EJ99" s="227"/>
      <c r="EK99" s="227"/>
      <c r="EL99" s="227"/>
      <c r="EM99" s="227"/>
      <c r="EN99" s="227"/>
      <c r="EO99" s="227"/>
      <c r="EP99" s="227"/>
      <c r="EQ99" s="227"/>
      <c r="ER99" s="227"/>
      <c r="ES99" s="227"/>
      <c r="ET99" s="227"/>
      <c r="EU99" s="227"/>
      <c r="EV99" s="227"/>
      <c r="EW99" s="227"/>
      <c r="EX99" s="227"/>
      <c r="EY99" s="227"/>
      <c r="EZ99" s="227"/>
      <c r="FA99" s="227"/>
      <c r="FB99" s="227"/>
      <c r="FC99" s="227"/>
      <c r="FD99" s="227"/>
      <c r="FE99" s="227"/>
      <c r="FF99" s="227"/>
    </row>
    <row r="100" spans="3:162" ht="20.100000000000001" customHeight="1" x14ac:dyDescent="0.15">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27"/>
      <c r="EJ100" s="227"/>
      <c r="EK100" s="227"/>
      <c r="EL100" s="227"/>
      <c r="EM100" s="227"/>
      <c r="EN100" s="227"/>
      <c r="EO100" s="227"/>
      <c r="EP100" s="227"/>
      <c r="EQ100" s="227"/>
      <c r="ER100" s="227"/>
      <c r="ES100" s="227"/>
      <c r="ET100" s="227"/>
      <c r="EU100" s="227"/>
      <c r="EV100" s="227"/>
      <c r="EW100" s="227"/>
      <c r="EX100" s="227"/>
      <c r="EY100" s="227"/>
      <c r="EZ100" s="227"/>
      <c r="FA100" s="227"/>
      <c r="FB100" s="227"/>
      <c r="FC100" s="227"/>
      <c r="FD100" s="227"/>
      <c r="FE100" s="227"/>
      <c r="FF100" s="227"/>
    </row>
    <row r="101" spans="3:162" ht="20.100000000000001" customHeight="1" x14ac:dyDescent="0.15">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27"/>
      <c r="EJ101" s="227"/>
      <c r="EK101" s="227"/>
      <c r="EL101" s="227"/>
      <c r="EM101" s="227"/>
      <c r="EN101" s="227"/>
      <c r="EO101" s="227"/>
      <c r="EP101" s="227"/>
      <c r="EQ101" s="227"/>
      <c r="ER101" s="227"/>
      <c r="ES101" s="227"/>
      <c r="ET101" s="227"/>
      <c r="EU101" s="227"/>
      <c r="EV101" s="227"/>
      <c r="EW101" s="227"/>
      <c r="EX101" s="227"/>
      <c r="EY101" s="227"/>
      <c r="EZ101" s="227"/>
      <c r="FA101" s="227"/>
      <c r="FB101" s="227"/>
      <c r="FC101" s="227"/>
      <c r="FD101" s="227"/>
      <c r="FE101" s="227"/>
      <c r="FF101" s="227"/>
    </row>
    <row r="102" spans="3:162" ht="20.100000000000001" customHeight="1" x14ac:dyDescent="0.15">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row>
    <row r="103" spans="3:162" ht="20.100000000000001" customHeight="1" x14ac:dyDescent="0.15">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row>
    <row r="104" spans="3:162" ht="20.100000000000001" customHeight="1" x14ac:dyDescent="0.15">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row>
    <row r="105" spans="3:162" ht="20.100000000000001" customHeight="1" x14ac:dyDescent="0.15">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27"/>
      <c r="EJ105" s="227"/>
      <c r="EK105" s="227"/>
      <c r="EL105" s="227"/>
      <c r="EM105" s="227"/>
      <c r="EN105" s="227"/>
      <c r="EO105" s="227"/>
      <c r="EP105" s="227"/>
      <c r="EQ105" s="227"/>
      <c r="ER105" s="227"/>
      <c r="ES105" s="227"/>
      <c r="ET105" s="227"/>
      <c r="EU105" s="227"/>
      <c r="EV105" s="227"/>
      <c r="EW105" s="227"/>
      <c r="EX105" s="227"/>
      <c r="EY105" s="227"/>
      <c r="EZ105" s="227"/>
      <c r="FA105" s="227"/>
      <c r="FB105" s="227"/>
      <c r="FC105" s="227"/>
      <c r="FD105" s="227"/>
      <c r="FE105" s="227"/>
      <c r="FF105" s="227"/>
    </row>
    <row r="106" spans="3:162" ht="20.100000000000001" customHeight="1" x14ac:dyDescent="0.15">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27"/>
      <c r="EJ106" s="227"/>
      <c r="EK106" s="227"/>
      <c r="EL106" s="227"/>
      <c r="EM106" s="227"/>
      <c r="EN106" s="227"/>
      <c r="EO106" s="227"/>
      <c r="EP106" s="227"/>
      <c r="EQ106" s="227"/>
      <c r="ER106" s="227"/>
      <c r="ES106" s="227"/>
      <c r="ET106" s="227"/>
      <c r="EU106" s="227"/>
      <c r="EV106" s="227"/>
      <c r="EW106" s="227"/>
      <c r="EX106" s="227"/>
      <c r="EY106" s="227"/>
      <c r="EZ106" s="227"/>
      <c r="FA106" s="227"/>
      <c r="FB106" s="227"/>
      <c r="FC106" s="227"/>
      <c r="FD106" s="227"/>
      <c r="FE106" s="227"/>
      <c r="FF106" s="227"/>
    </row>
    <row r="107" spans="3:162" ht="20.100000000000001" customHeight="1" x14ac:dyDescent="0.15">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c r="EF107" s="227"/>
      <c r="EG107" s="227"/>
      <c r="EH107" s="227"/>
      <c r="EI107" s="227"/>
      <c r="EJ107" s="227"/>
      <c r="EK107" s="227"/>
      <c r="EL107" s="227"/>
      <c r="EM107" s="227"/>
      <c r="EN107" s="227"/>
      <c r="EO107" s="227"/>
      <c r="EP107" s="227"/>
      <c r="EQ107" s="227"/>
      <c r="ER107" s="227"/>
      <c r="ES107" s="227"/>
      <c r="ET107" s="227"/>
      <c r="EU107" s="227"/>
      <c r="EV107" s="227"/>
      <c r="EW107" s="227"/>
      <c r="EX107" s="227"/>
      <c r="EY107" s="227"/>
      <c r="EZ107" s="227"/>
      <c r="FA107" s="227"/>
      <c r="FB107" s="227"/>
      <c r="FC107" s="227"/>
      <c r="FD107" s="227"/>
      <c r="FE107" s="227"/>
      <c r="FF107" s="227"/>
    </row>
    <row r="108" spans="3:162" ht="20.100000000000001" customHeight="1" x14ac:dyDescent="0.15">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7"/>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c r="EF108" s="227"/>
      <c r="EG108" s="227"/>
      <c r="EH108" s="227"/>
      <c r="EI108" s="227"/>
      <c r="EJ108" s="227"/>
      <c r="EK108" s="227"/>
      <c r="EL108" s="227"/>
      <c r="EM108" s="227"/>
      <c r="EN108" s="227"/>
      <c r="EO108" s="227"/>
      <c r="EP108" s="227"/>
      <c r="EQ108" s="227"/>
      <c r="ER108" s="227"/>
      <c r="ES108" s="227"/>
      <c r="ET108" s="227"/>
      <c r="EU108" s="227"/>
      <c r="EV108" s="227"/>
      <c r="EW108" s="227"/>
      <c r="EX108" s="227"/>
      <c r="EY108" s="227"/>
      <c r="EZ108" s="227"/>
      <c r="FA108" s="227"/>
      <c r="FB108" s="227"/>
      <c r="FC108" s="227"/>
      <c r="FD108" s="227"/>
      <c r="FE108" s="227"/>
      <c r="FF108" s="227"/>
    </row>
    <row r="109" spans="3:162" ht="20.100000000000001" customHeight="1" x14ac:dyDescent="0.15">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7"/>
      <c r="CN109" s="227"/>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c r="EF109" s="227"/>
      <c r="EG109" s="227"/>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row>
    <row r="110" spans="3:162" ht="20.100000000000001" customHeight="1" x14ac:dyDescent="0.15">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7"/>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227"/>
      <c r="EJ110" s="227"/>
      <c r="EK110" s="227"/>
      <c r="EL110" s="227"/>
      <c r="EM110" s="227"/>
      <c r="EN110" s="227"/>
      <c r="EO110" s="227"/>
      <c r="EP110" s="227"/>
      <c r="EQ110" s="227"/>
      <c r="ER110" s="227"/>
      <c r="ES110" s="227"/>
      <c r="ET110" s="227"/>
      <c r="EU110" s="227"/>
      <c r="EV110" s="227"/>
      <c r="EW110" s="227"/>
      <c r="EX110" s="227"/>
      <c r="EY110" s="227"/>
      <c r="EZ110" s="227"/>
      <c r="FA110" s="227"/>
      <c r="FB110" s="227"/>
      <c r="FC110" s="227"/>
      <c r="FD110" s="227"/>
      <c r="FE110" s="227"/>
      <c r="FF110" s="227"/>
    </row>
    <row r="111" spans="3:162" ht="20.100000000000001" customHeight="1" x14ac:dyDescent="0.15">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7"/>
      <c r="CN111" s="227"/>
      <c r="CO111" s="227"/>
      <c r="CP111" s="227"/>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227"/>
      <c r="ER111" s="227"/>
      <c r="ES111" s="227"/>
      <c r="ET111" s="227"/>
      <c r="EU111" s="227"/>
      <c r="EV111" s="227"/>
      <c r="EW111" s="227"/>
      <c r="EX111" s="227"/>
      <c r="EY111" s="227"/>
      <c r="EZ111" s="227"/>
      <c r="FA111" s="227"/>
      <c r="FB111" s="227"/>
      <c r="FC111" s="227"/>
      <c r="FD111" s="227"/>
      <c r="FE111" s="227"/>
      <c r="FF111" s="227"/>
    </row>
    <row r="112" spans="3:162" ht="20.100000000000001" customHeight="1" x14ac:dyDescent="0.15">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7"/>
      <c r="CN112" s="227"/>
      <c r="CO112" s="227"/>
      <c r="CP112" s="227"/>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227"/>
      <c r="ER112" s="227"/>
      <c r="ES112" s="227"/>
      <c r="ET112" s="227"/>
      <c r="EU112" s="227"/>
      <c r="EV112" s="227"/>
      <c r="EW112" s="227"/>
      <c r="EX112" s="227"/>
      <c r="EY112" s="227"/>
      <c r="EZ112" s="227"/>
      <c r="FA112" s="227"/>
      <c r="FB112" s="227"/>
      <c r="FC112" s="227"/>
      <c r="FD112" s="227"/>
      <c r="FE112" s="227"/>
      <c r="FF112" s="227"/>
    </row>
    <row r="113" spans="3:162" ht="20.100000000000001" customHeight="1" x14ac:dyDescent="0.15">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row>
    <row r="114" spans="3:162" ht="20.100000000000001" customHeight="1" x14ac:dyDescent="0.15">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227"/>
      <c r="EJ114" s="227"/>
      <c r="EK114" s="227"/>
      <c r="EL114" s="227"/>
      <c r="EM114" s="227"/>
      <c r="EN114" s="227"/>
      <c r="EO114" s="227"/>
      <c r="EP114" s="227"/>
      <c r="EQ114" s="227"/>
      <c r="ER114" s="227"/>
      <c r="ES114" s="227"/>
      <c r="ET114" s="227"/>
      <c r="EU114" s="227"/>
      <c r="EV114" s="227"/>
      <c r="EW114" s="227"/>
      <c r="EX114" s="227"/>
      <c r="EY114" s="227"/>
      <c r="EZ114" s="227"/>
      <c r="FA114" s="227"/>
      <c r="FB114" s="227"/>
      <c r="FC114" s="227"/>
      <c r="FD114" s="227"/>
      <c r="FE114" s="227"/>
      <c r="FF114" s="227"/>
    </row>
    <row r="115" spans="3:162" ht="20.100000000000001" customHeight="1" x14ac:dyDescent="0.15">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7"/>
      <c r="CP115" s="227"/>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227"/>
      <c r="ER115" s="227"/>
      <c r="ES115" s="227"/>
      <c r="ET115" s="227"/>
      <c r="EU115" s="227"/>
      <c r="EV115" s="227"/>
      <c r="EW115" s="227"/>
      <c r="EX115" s="227"/>
      <c r="EY115" s="227"/>
      <c r="EZ115" s="227"/>
      <c r="FA115" s="227"/>
      <c r="FB115" s="227"/>
      <c r="FC115" s="227"/>
      <c r="FD115" s="227"/>
      <c r="FE115" s="227"/>
      <c r="FF115" s="227"/>
    </row>
    <row r="116" spans="3:162" ht="20.100000000000001" customHeight="1" x14ac:dyDescent="0.15">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7"/>
      <c r="CP116" s="227"/>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227"/>
      <c r="EJ116" s="227"/>
      <c r="EK116" s="227"/>
      <c r="EL116" s="227"/>
      <c r="EM116" s="227"/>
      <c r="EN116" s="227"/>
      <c r="EO116" s="227"/>
      <c r="EP116" s="227"/>
      <c r="EQ116" s="227"/>
      <c r="ER116" s="227"/>
      <c r="ES116" s="227"/>
      <c r="ET116" s="227"/>
      <c r="EU116" s="227"/>
      <c r="EV116" s="227"/>
      <c r="EW116" s="227"/>
      <c r="EX116" s="227"/>
      <c r="EY116" s="227"/>
      <c r="EZ116" s="227"/>
      <c r="FA116" s="227"/>
      <c r="FB116" s="227"/>
      <c r="FC116" s="227"/>
      <c r="FD116" s="227"/>
      <c r="FE116" s="227"/>
      <c r="FF116" s="227"/>
    </row>
    <row r="117" spans="3:162" ht="20.100000000000001" customHeight="1" x14ac:dyDescent="0.15">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27"/>
      <c r="DV117" s="227"/>
      <c r="DW117" s="227"/>
      <c r="DX117" s="227"/>
      <c r="DY117" s="227"/>
      <c r="DZ117" s="227"/>
      <c r="EA117" s="227"/>
      <c r="EB117" s="227"/>
      <c r="EC117" s="227"/>
      <c r="ED117" s="227"/>
      <c r="EE117" s="227"/>
      <c r="EF117" s="227"/>
      <c r="EG117" s="227"/>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row>
    <row r="118" spans="3:162" ht="20.100000000000001" customHeight="1" x14ac:dyDescent="0.15">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27"/>
      <c r="DV118" s="227"/>
      <c r="DW118" s="227"/>
      <c r="DX118" s="227"/>
      <c r="DY118" s="227"/>
      <c r="DZ118" s="227"/>
      <c r="EA118" s="227"/>
      <c r="EB118" s="227"/>
      <c r="EC118" s="227"/>
      <c r="ED118" s="227"/>
      <c r="EE118" s="227"/>
      <c r="EF118" s="227"/>
      <c r="EG118" s="227"/>
      <c r="EH118" s="227"/>
      <c r="EI118" s="227"/>
      <c r="EJ118" s="227"/>
      <c r="EK118" s="227"/>
      <c r="EL118" s="227"/>
      <c r="EM118" s="227"/>
      <c r="EN118" s="227"/>
      <c r="EO118" s="227"/>
      <c r="EP118" s="227"/>
      <c r="EQ118" s="227"/>
      <c r="ER118" s="227"/>
      <c r="ES118" s="227"/>
      <c r="ET118" s="227"/>
      <c r="EU118" s="227"/>
      <c r="EV118" s="227"/>
      <c r="EW118" s="227"/>
      <c r="EX118" s="227"/>
      <c r="EY118" s="227"/>
      <c r="EZ118" s="227"/>
      <c r="FA118" s="227"/>
      <c r="FB118" s="227"/>
      <c r="FC118" s="227"/>
      <c r="FD118" s="227"/>
      <c r="FE118" s="227"/>
      <c r="FF118" s="227"/>
    </row>
    <row r="119" spans="3:162" ht="20.100000000000001" customHeight="1" x14ac:dyDescent="0.15">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c r="CR119" s="227"/>
      <c r="CS119" s="227"/>
      <c r="CT119" s="227"/>
      <c r="CU119" s="227"/>
      <c r="CV119" s="227"/>
      <c r="CW119" s="227"/>
      <c r="CX119" s="227"/>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27"/>
      <c r="DV119" s="227"/>
      <c r="DW119" s="227"/>
      <c r="DX119" s="227"/>
      <c r="DY119" s="227"/>
      <c r="DZ119" s="227"/>
      <c r="EA119" s="227"/>
      <c r="EB119" s="227"/>
      <c r="EC119" s="227"/>
      <c r="ED119" s="227"/>
      <c r="EE119" s="227"/>
      <c r="EF119" s="227"/>
      <c r="EG119" s="227"/>
      <c r="EH119" s="227"/>
      <c r="EI119" s="227"/>
      <c r="EJ119" s="227"/>
      <c r="EK119" s="227"/>
      <c r="EL119" s="227"/>
      <c r="EM119" s="227"/>
      <c r="EN119" s="227"/>
      <c r="EO119" s="227"/>
      <c r="EP119" s="227"/>
      <c r="EQ119" s="227"/>
      <c r="ER119" s="227"/>
      <c r="ES119" s="227"/>
      <c r="ET119" s="227"/>
      <c r="EU119" s="227"/>
      <c r="EV119" s="227"/>
      <c r="EW119" s="227"/>
      <c r="EX119" s="227"/>
      <c r="EY119" s="227"/>
      <c r="EZ119" s="227"/>
      <c r="FA119" s="227"/>
      <c r="FB119" s="227"/>
      <c r="FC119" s="227"/>
      <c r="FD119" s="227"/>
      <c r="FE119" s="227"/>
      <c r="FF119" s="227"/>
    </row>
    <row r="120" spans="3:162" ht="20.100000000000001" customHeight="1" x14ac:dyDescent="0.15">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c r="BU120" s="227"/>
      <c r="BV120" s="227"/>
      <c r="BW120" s="227"/>
      <c r="BX120" s="227"/>
      <c r="BY120" s="227"/>
      <c r="BZ120" s="227"/>
      <c r="CA120" s="227"/>
      <c r="CB120" s="227"/>
      <c r="CC120" s="227"/>
      <c r="CD120" s="227"/>
      <c r="CE120" s="227"/>
      <c r="CF120" s="227"/>
      <c r="CG120" s="227"/>
      <c r="CH120" s="227"/>
      <c r="CI120" s="227"/>
      <c r="CJ120" s="227"/>
      <c r="CK120" s="227"/>
      <c r="CL120" s="227"/>
      <c r="CM120" s="227"/>
      <c r="CN120" s="227"/>
      <c r="CO120" s="227"/>
      <c r="CP120" s="227"/>
      <c r="CQ120" s="227"/>
      <c r="CR120" s="227"/>
      <c r="CS120" s="227"/>
      <c r="CT120" s="227"/>
      <c r="CU120" s="227"/>
      <c r="CV120" s="227"/>
      <c r="CW120" s="227"/>
      <c r="CX120" s="227"/>
      <c r="CY120" s="22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27"/>
      <c r="DV120" s="227"/>
      <c r="DW120" s="227"/>
      <c r="DX120" s="227"/>
      <c r="DY120" s="227"/>
      <c r="DZ120" s="227"/>
      <c r="EA120" s="227"/>
      <c r="EB120" s="227"/>
      <c r="EC120" s="227"/>
      <c r="ED120" s="227"/>
      <c r="EE120" s="227"/>
      <c r="EF120" s="227"/>
      <c r="EG120" s="227"/>
      <c r="EH120" s="227"/>
      <c r="EI120" s="227"/>
      <c r="EJ120" s="227"/>
      <c r="EK120" s="227"/>
      <c r="EL120" s="227"/>
      <c r="EM120" s="227"/>
      <c r="EN120" s="227"/>
      <c r="EO120" s="227"/>
      <c r="EP120" s="227"/>
      <c r="EQ120" s="227"/>
      <c r="ER120" s="227"/>
      <c r="ES120" s="227"/>
      <c r="ET120" s="227"/>
      <c r="EU120" s="227"/>
      <c r="EV120" s="227"/>
      <c r="EW120" s="227"/>
      <c r="EX120" s="227"/>
      <c r="EY120" s="227"/>
      <c r="EZ120" s="227"/>
      <c r="FA120" s="227"/>
      <c r="FB120" s="227"/>
      <c r="FC120" s="227"/>
      <c r="FD120" s="227"/>
      <c r="FE120" s="227"/>
      <c r="FF120" s="227"/>
    </row>
    <row r="121" spans="3:162" ht="20.100000000000001" customHeight="1" x14ac:dyDescent="0.15">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c r="BU121" s="227"/>
      <c r="BV121" s="227"/>
      <c r="BW121" s="227"/>
      <c r="BX121" s="227"/>
      <c r="BY121" s="227"/>
      <c r="BZ121" s="227"/>
      <c r="CA121" s="227"/>
      <c r="CB121" s="227"/>
      <c r="CC121" s="227"/>
      <c r="CD121" s="227"/>
      <c r="CE121" s="227"/>
      <c r="CF121" s="227"/>
      <c r="CG121" s="227"/>
      <c r="CH121" s="227"/>
      <c r="CI121" s="227"/>
      <c r="CJ121" s="227"/>
      <c r="CK121" s="227"/>
      <c r="CL121" s="227"/>
      <c r="CM121" s="227"/>
      <c r="CN121" s="227"/>
      <c r="CO121" s="227"/>
      <c r="CP121" s="227"/>
      <c r="CQ121" s="227"/>
      <c r="CR121" s="227"/>
      <c r="CS121" s="227"/>
      <c r="CT121" s="227"/>
      <c r="CU121" s="227"/>
      <c r="CV121" s="227"/>
      <c r="CW121" s="227"/>
      <c r="CX121" s="227"/>
      <c r="CY121" s="227"/>
      <c r="CZ121" s="227"/>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27"/>
      <c r="DV121" s="227"/>
      <c r="DW121" s="227"/>
      <c r="DX121" s="227"/>
      <c r="DY121" s="227"/>
      <c r="DZ121" s="227"/>
      <c r="EA121" s="227"/>
      <c r="EB121" s="227"/>
      <c r="EC121" s="227"/>
      <c r="ED121" s="227"/>
      <c r="EE121" s="227"/>
      <c r="EF121" s="227"/>
      <c r="EG121" s="227"/>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row>
    <row r="122" spans="3:162" ht="20.100000000000001" customHeight="1" x14ac:dyDescent="0.15">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7"/>
      <c r="BN122" s="227"/>
      <c r="BO122" s="227"/>
      <c r="BP122" s="227"/>
      <c r="BQ122" s="227"/>
      <c r="BR122" s="227"/>
      <c r="BS122" s="227"/>
      <c r="BT122" s="227"/>
      <c r="BU122" s="227"/>
      <c r="BV122" s="227"/>
      <c r="BW122" s="227"/>
      <c r="BX122" s="227"/>
      <c r="BY122" s="227"/>
      <c r="BZ122" s="227"/>
      <c r="CA122" s="227"/>
      <c r="CB122" s="227"/>
      <c r="CC122" s="227"/>
      <c r="CD122" s="227"/>
      <c r="CE122" s="227"/>
      <c r="CF122" s="227"/>
      <c r="CG122" s="227"/>
      <c r="CH122" s="227"/>
      <c r="CI122" s="227"/>
      <c r="CJ122" s="227"/>
      <c r="CK122" s="227"/>
      <c r="CL122" s="227"/>
      <c r="CM122" s="227"/>
      <c r="CN122" s="227"/>
      <c r="CO122" s="227"/>
      <c r="CP122" s="227"/>
      <c r="CQ122" s="227"/>
      <c r="CR122" s="227"/>
      <c r="CS122" s="227"/>
      <c r="CT122" s="227"/>
      <c r="CU122" s="227"/>
      <c r="CV122" s="227"/>
      <c r="CW122" s="227"/>
      <c r="CX122" s="227"/>
      <c r="CY122" s="227"/>
      <c r="CZ122" s="227"/>
      <c r="DA122" s="227"/>
      <c r="DB122" s="227"/>
      <c r="DC122" s="227"/>
      <c r="DD122" s="227"/>
      <c r="DE122" s="227"/>
      <c r="DF122" s="227"/>
      <c r="DG122" s="227"/>
      <c r="DH122" s="227"/>
      <c r="DI122" s="227"/>
      <c r="DJ122" s="227"/>
      <c r="DK122" s="227"/>
      <c r="DL122" s="227"/>
      <c r="DM122" s="227"/>
      <c r="DN122" s="227"/>
      <c r="DO122" s="227"/>
      <c r="DP122" s="227"/>
      <c r="DQ122" s="227"/>
      <c r="DR122" s="227"/>
      <c r="DS122" s="227"/>
      <c r="DT122" s="227"/>
      <c r="DU122" s="227"/>
      <c r="DV122" s="227"/>
      <c r="DW122" s="227"/>
      <c r="DX122" s="227"/>
      <c r="DY122" s="227"/>
      <c r="DZ122" s="227"/>
      <c r="EA122" s="227"/>
      <c r="EB122" s="227"/>
      <c r="EC122" s="227"/>
      <c r="ED122" s="227"/>
      <c r="EE122" s="227"/>
      <c r="EF122" s="227"/>
      <c r="EG122" s="227"/>
      <c r="EH122" s="227"/>
      <c r="EI122" s="227"/>
      <c r="EJ122" s="227"/>
      <c r="EK122" s="227"/>
      <c r="EL122" s="227"/>
      <c r="EM122" s="227"/>
      <c r="EN122" s="227"/>
      <c r="EO122" s="227"/>
      <c r="EP122" s="227"/>
      <c r="EQ122" s="227"/>
      <c r="ER122" s="227"/>
      <c r="ES122" s="227"/>
      <c r="ET122" s="227"/>
      <c r="EU122" s="227"/>
      <c r="EV122" s="227"/>
      <c r="EW122" s="227"/>
      <c r="EX122" s="227"/>
      <c r="EY122" s="227"/>
      <c r="EZ122" s="227"/>
      <c r="FA122" s="227"/>
      <c r="FB122" s="227"/>
      <c r="FC122" s="227"/>
      <c r="FD122" s="227"/>
      <c r="FE122" s="227"/>
      <c r="FF122" s="227"/>
    </row>
    <row r="123" spans="3:162" ht="20.100000000000001" customHeight="1" x14ac:dyDescent="0.15">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227"/>
      <c r="CQ123" s="227"/>
      <c r="CR123" s="227"/>
      <c r="CS123" s="227"/>
      <c r="CT123" s="2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c r="DQ123" s="227"/>
      <c r="DR123" s="227"/>
      <c r="DS123" s="227"/>
      <c r="DT123" s="227"/>
      <c r="DU123" s="227"/>
      <c r="DV123" s="227"/>
      <c r="DW123" s="227"/>
      <c r="DX123" s="227"/>
      <c r="DY123" s="227"/>
      <c r="DZ123" s="227"/>
      <c r="EA123" s="227"/>
      <c r="EB123" s="227"/>
      <c r="EC123" s="227"/>
      <c r="ED123" s="227"/>
      <c r="EE123" s="227"/>
      <c r="EF123" s="227"/>
      <c r="EG123" s="227"/>
      <c r="EH123" s="227"/>
      <c r="EI123" s="227"/>
      <c r="EJ123" s="227"/>
      <c r="EK123" s="227"/>
      <c r="EL123" s="227"/>
      <c r="EM123" s="227"/>
      <c r="EN123" s="227"/>
      <c r="EO123" s="227"/>
      <c r="EP123" s="227"/>
      <c r="EQ123" s="227"/>
      <c r="ER123" s="227"/>
      <c r="ES123" s="227"/>
      <c r="ET123" s="227"/>
      <c r="EU123" s="227"/>
      <c r="EV123" s="227"/>
      <c r="EW123" s="227"/>
      <c r="EX123" s="227"/>
      <c r="EY123" s="227"/>
      <c r="EZ123" s="227"/>
      <c r="FA123" s="227"/>
      <c r="FB123" s="227"/>
      <c r="FC123" s="227"/>
      <c r="FD123" s="227"/>
      <c r="FE123" s="227"/>
      <c r="FF123" s="227"/>
    </row>
    <row r="124" spans="3:162" ht="20.100000000000001" customHeight="1" x14ac:dyDescent="0.15">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227"/>
      <c r="CQ124" s="227"/>
      <c r="CR124" s="227"/>
      <c r="CS124" s="227"/>
      <c r="CT124" s="2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c r="DQ124" s="227"/>
      <c r="DR124" s="227"/>
      <c r="DS124" s="227"/>
      <c r="DT124" s="227"/>
      <c r="DU124" s="227"/>
      <c r="DV124" s="227"/>
      <c r="DW124" s="227"/>
      <c r="DX124" s="227"/>
      <c r="DY124" s="227"/>
      <c r="DZ124" s="227"/>
      <c r="EA124" s="227"/>
      <c r="EB124" s="227"/>
      <c r="EC124" s="227"/>
      <c r="ED124" s="227"/>
      <c r="EE124" s="227"/>
      <c r="EF124" s="227"/>
      <c r="EG124" s="227"/>
      <c r="EH124" s="227"/>
      <c r="EI124" s="227"/>
      <c r="EJ124" s="227"/>
      <c r="EK124" s="227"/>
      <c r="EL124" s="227"/>
      <c r="EM124" s="227"/>
      <c r="EN124" s="227"/>
      <c r="EO124" s="227"/>
      <c r="EP124" s="227"/>
      <c r="EQ124" s="227"/>
      <c r="ER124" s="227"/>
      <c r="ES124" s="227"/>
      <c r="ET124" s="227"/>
      <c r="EU124" s="227"/>
      <c r="EV124" s="227"/>
      <c r="EW124" s="227"/>
      <c r="EX124" s="227"/>
      <c r="EY124" s="227"/>
      <c r="EZ124" s="227"/>
      <c r="FA124" s="227"/>
      <c r="FB124" s="227"/>
      <c r="FC124" s="227"/>
      <c r="FD124" s="227"/>
      <c r="FE124" s="227"/>
      <c r="FF124" s="227"/>
    </row>
    <row r="125" spans="3:162" ht="20.100000000000001" customHeight="1" x14ac:dyDescent="0.15">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227"/>
      <c r="CQ125" s="227"/>
      <c r="CR125" s="227"/>
      <c r="CS125" s="227"/>
      <c r="CT125" s="2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c r="DQ125" s="227"/>
      <c r="DR125" s="227"/>
      <c r="DS125" s="227"/>
      <c r="DT125" s="227"/>
      <c r="DU125" s="227"/>
      <c r="DV125" s="227"/>
      <c r="DW125" s="227"/>
      <c r="DX125" s="227"/>
      <c r="DY125" s="227"/>
      <c r="DZ125" s="227"/>
      <c r="EA125" s="227"/>
      <c r="EB125" s="227"/>
      <c r="EC125" s="227"/>
      <c r="ED125" s="227"/>
      <c r="EE125" s="227"/>
      <c r="EF125" s="227"/>
      <c r="EG125" s="227"/>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row>
    <row r="126" spans="3:162" ht="20.100000000000001" customHeight="1" x14ac:dyDescent="0.15">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227"/>
      <c r="CQ126" s="227"/>
      <c r="CR126" s="227"/>
      <c r="CS126" s="227"/>
      <c r="CT126" s="2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c r="EV126" s="227"/>
      <c r="EW126" s="227"/>
      <c r="EX126" s="227"/>
      <c r="EY126" s="227"/>
      <c r="EZ126" s="227"/>
      <c r="FA126" s="227"/>
      <c r="FB126" s="227"/>
      <c r="FC126" s="227"/>
      <c r="FD126" s="227"/>
      <c r="FE126" s="227"/>
      <c r="FF126" s="227"/>
    </row>
    <row r="127" spans="3:162" ht="20.100000000000001" customHeight="1" x14ac:dyDescent="0.15">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227"/>
      <c r="CQ127" s="227"/>
      <c r="CR127" s="227"/>
      <c r="CS127" s="227"/>
      <c r="CT127" s="2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227"/>
      <c r="EJ127" s="227"/>
      <c r="EK127" s="227"/>
      <c r="EL127" s="227"/>
      <c r="EM127" s="227"/>
      <c r="EN127" s="227"/>
      <c r="EO127" s="227"/>
      <c r="EP127" s="227"/>
      <c r="EQ127" s="227"/>
      <c r="ER127" s="227"/>
      <c r="ES127" s="227"/>
      <c r="ET127" s="227"/>
      <c r="EU127" s="227"/>
      <c r="EV127" s="227"/>
      <c r="EW127" s="227"/>
      <c r="EX127" s="227"/>
      <c r="EY127" s="227"/>
      <c r="EZ127" s="227"/>
      <c r="FA127" s="227"/>
      <c r="FB127" s="227"/>
      <c r="FC127" s="227"/>
      <c r="FD127" s="227"/>
      <c r="FE127" s="227"/>
      <c r="FF127" s="227"/>
    </row>
    <row r="128" spans="3:162" ht="20.100000000000001" customHeight="1" x14ac:dyDescent="0.15">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227"/>
      <c r="CQ128" s="227"/>
      <c r="CR128" s="227"/>
      <c r="CS128" s="227"/>
      <c r="CT128" s="2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227"/>
      <c r="EJ128" s="227"/>
      <c r="EK128" s="227"/>
      <c r="EL128" s="227"/>
      <c r="EM128" s="227"/>
      <c r="EN128" s="227"/>
      <c r="EO128" s="227"/>
      <c r="EP128" s="227"/>
      <c r="EQ128" s="227"/>
      <c r="ER128" s="227"/>
      <c r="ES128" s="227"/>
      <c r="ET128" s="227"/>
      <c r="EU128" s="227"/>
      <c r="EV128" s="227"/>
      <c r="EW128" s="227"/>
      <c r="EX128" s="227"/>
      <c r="EY128" s="227"/>
      <c r="EZ128" s="227"/>
      <c r="FA128" s="227"/>
      <c r="FB128" s="227"/>
      <c r="FC128" s="227"/>
      <c r="FD128" s="227"/>
      <c r="FE128" s="227"/>
      <c r="FF128" s="227"/>
    </row>
    <row r="129" spans="3:226" ht="20.100000000000001" customHeight="1" x14ac:dyDescent="0.15">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227"/>
      <c r="CQ129" s="227"/>
      <c r="CR129" s="227"/>
      <c r="CS129" s="227"/>
      <c r="CT129" s="2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c r="DQ129" s="227"/>
      <c r="DR129" s="227"/>
      <c r="DS129" s="227"/>
      <c r="DT129" s="227"/>
      <c r="DU129" s="227"/>
      <c r="DV129" s="227"/>
      <c r="DW129" s="227"/>
      <c r="DX129" s="227"/>
      <c r="DY129" s="227"/>
      <c r="DZ129" s="227"/>
      <c r="EA129" s="227"/>
      <c r="EB129" s="227"/>
      <c r="EC129" s="227"/>
      <c r="ED129" s="227"/>
      <c r="EE129" s="227"/>
      <c r="EF129" s="227"/>
      <c r="EG129" s="227"/>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row>
    <row r="130" spans="3:226" ht="20.100000000000001" customHeight="1" x14ac:dyDescent="0.15">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227"/>
      <c r="CQ130" s="227"/>
      <c r="CR130" s="227"/>
      <c r="CS130" s="227"/>
      <c r="CT130" s="2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c r="DQ130" s="227"/>
      <c r="DR130" s="227"/>
      <c r="DS130" s="227"/>
      <c r="DT130" s="227"/>
      <c r="DU130" s="227"/>
      <c r="DV130" s="227"/>
      <c r="DW130" s="227"/>
      <c r="DX130" s="227"/>
      <c r="DY130" s="227"/>
      <c r="DZ130" s="227"/>
      <c r="EA130" s="227"/>
      <c r="EB130" s="227"/>
      <c r="EC130" s="227"/>
      <c r="ED130" s="227"/>
      <c r="EE130" s="227"/>
      <c r="EF130" s="227"/>
      <c r="EG130" s="227"/>
      <c r="EH130" s="227"/>
      <c r="EI130" s="227"/>
      <c r="EJ130" s="227"/>
      <c r="EK130" s="227"/>
      <c r="EL130" s="227"/>
      <c r="EM130" s="227"/>
      <c r="EN130" s="227"/>
      <c r="EO130" s="227"/>
      <c r="EP130" s="227"/>
      <c r="EQ130" s="227"/>
      <c r="ER130" s="227"/>
      <c r="ES130" s="227"/>
      <c r="ET130" s="227"/>
      <c r="EU130" s="227"/>
      <c r="EV130" s="227"/>
      <c r="EW130" s="227"/>
      <c r="EX130" s="227"/>
      <c r="EY130" s="227"/>
      <c r="EZ130" s="227"/>
      <c r="FA130" s="227"/>
      <c r="FB130" s="227"/>
      <c r="FC130" s="227"/>
      <c r="FD130" s="227"/>
      <c r="FE130" s="227"/>
      <c r="FF130" s="227"/>
    </row>
    <row r="131" spans="3:226" ht="20.100000000000001" customHeight="1" x14ac:dyDescent="0.15">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227"/>
      <c r="CQ131" s="227"/>
      <c r="CR131" s="227"/>
      <c r="CS131" s="227"/>
      <c r="CT131" s="2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c r="DQ131" s="227"/>
      <c r="DR131" s="227"/>
      <c r="DS131" s="227"/>
      <c r="DT131" s="227"/>
      <c r="DU131" s="227"/>
      <c r="DV131" s="227"/>
      <c r="DW131" s="227"/>
      <c r="DX131" s="227"/>
      <c r="DY131" s="227"/>
      <c r="DZ131" s="227"/>
      <c r="EA131" s="227"/>
      <c r="EB131" s="227"/>
      <c r="EC131" s="227"/>
      <c r="ED131" s="227"/>
      <c r="EE131" s="227"/>
      <c r="EF131" s="227"/>
      <c r="EG131" s="227"/>
      <c r="EH131" s="227"/>
      <c r="EI131" s="227"/>
      <c r="EJ131" s="227"/>
      <c r="EK131" s="227"/>
      <c r="EL131" s="227"/>
      <c r="EM131" s="227"/>
      <c r="EN131" s="227"/>
      <c r="EO131" s="227"/>
      <c r="EP131" s="227"/>
      <c r="EQ131" s="227"/>
      <c r="ER131" s="227"/>
      <c r="ES131" s="227"/>
      <c r="ET131" s="227"/>
      <c r="EU131" s="227"/>
      <c r="EV131" s="227"/>
      <c r="EW131" s="227"/>
      <c r="EX131" s="227"/>
      <c r="EY131" s="227"/>
      <c r="EZ131" s="227"/>
      <c r="FA131" s="227"/>
      <c r="FB131" s="227"/>
      <c r="FC131" s="227"/>
      <c r="FD131" s="227"/>
      <c r="FE131" s="227"/>
      <c r="FF131" s="227"/>
    </row>
    <row r="132" spans="3:226" ht="20.100000000000001" customHeight="1" x14ac:dyDescent="0.15">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227"/>
      <c r="CQ132" s="227"/>
      <c r="CR132" s="227"/>
      <c r="CS132" s="227"/>
      <c r="CT132" s="2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c r="DQ132" s="227"/>
      <c r="DR132" s="227"/>
      <c r="DS132" s="227"/>
      <c r="DT132" s="227"/>
      <c r="DU132" s="227"/>
      <c r="DV132" s="227"/>
      <c r="DW132" s="227"/>
      <c r="DX132" s="227"/>
      <c r="DY132" s="227"/>
      <c r="DZ132" s="227"/>
      <c r="EA132" s="227"/>
      <c r="EB132" s="227"/>
      <c r="EC132" s="227"/>
      <c r="ED132" s="227"/>
      <c r="EE132" s="227"/>
      <c r="EF132" s="227"/>
      <c r="EG132" s="227"/>
      <c r="EH132" s="227"/>
      <c r="EI132" s="227"/>
      <c r="EJ132" s="227"/>
      <c r="EK132" s="227"/>
      <c r="EL132" s="227"/>
      <c r="EM132" s="227"/>
      <c r="EN132" s="227"/>
      <c r="EO132" s="227"/>
      <c r="EP132" s="227"/>
      <c r="EQ132" s="227"/>
      <c r="ER132" s="227"/>
      <c r="ES132" s="227"/>
      <c r="ET132" s="227"/>
      <c r="EU132" s="227"/>
      <c r="EV132" s="227"/>
      <c r="EW132" s="227"/>
      <c r="EX132" s="227"/>
      <c r="EY132" s="227"/>
      <c r="EZ132" s="227"/>
      <c r="FA132" s="227"/>
      <c r="FB132" s="227"/>
      <c r="FC132" s="227"/>
      <c r="FD132" s="227"/>
      <c r="FE132" s="227"/>
      <c r="FF132" s="227"/>
    </row>
    <row r="133" spans="3:226" ht="20.100000000000001" customHeight="1" x14ac:dyDescent="0.15">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227"/>
      <c r="CQ133" s="227"/>
      <c r="CR133" s="227"/>
      <c r="CS133" s="227"/>
      <c r="CT133" s="2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row>
    <row r="134" spans="3:226" ht="20.100000000000001" customHeight="1" x14ac:dyDescent="0.15">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227"/>
      <c r="CQ134" s="227"/>
      <c r="CR134" s="227"/>
      <c r="CS134" s="227"/>
      <c r="CT134" s="2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27"/>
      <c r="EJ134" s="227"/>
      <c r="EK134" s="227"/>
      <c r="EL134" s="227"/>
      <c r="EM134" s="227"/>
      <c r="EN134" s="227"/>
      <c r="EO134" s="227"/>
      <c r="EP134" s="227"/>
      <c r="EQ134" s="227"/>
      <c r="ER134" s="227"/>
      <c r="ES134" s="227"/>
      <c r="ET134" s="227"/>
      <c r="EU134" s="227"/>
      <c r="EV134" s="227"/>
      <c r="EW134" s="227"/>
      <c r="EX134" s="227"/>
      <c r="EY134" s="227"/>
      <c r="EZ134" s="227"/>
      <c r="FA134" s="227"/>
      <c r="FB134" s="227"/>
      <c r="FC134" s="227"/>
      <c r="FD134" s="227"/>
      <c r="FE134" s="227"/>
      <c r="FF134" s="227"/>
    </row>
    <row r="135" spans="3:226" ht="20.100000000000001" customHeight="1" x14ac:dyDescent="0.15">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227"/>
      <c r="CQ135" s="227"/>
      <c r="CR135" s="227"/>
      <c r="CS135" s="227"/>
      <c r="CT135" s="2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c r="DQ135" s="227"/>
      <c r="DR135" s="227"/>
      <c r="DS135" s="227"/>
      <c r="DT135" s="227"/>
      <c r="DU135" s="227"/>
      <c r="DV135" s="227"/>
      <c r="DW135" s="227"/>
      <c r="DX135" s="227"/>
      <c r="DY135" s="227"/>
      <c r="DZ135" s="227"/>
      <c r="EA135" s="227"/>
      <c r="EB135" s="227"/>
      <c r="EC135" s="227"/>
      <c r="ED135" s="227"/>
      <c r="EE135" s="227"/>
      <c r="EF135" s="227"/>
      <c r="EG135" s="227"/>
      <c r="EH135" s="227"/>
      <c r="EI135" s="227"/>
      <c r="EJ135" s="227"/>
      <c r="EK135" s="227"/>
      <c r="EL135" s="227"/>
      <c r="EM135" s="227"/>
      <c r="EN135" s="227"/>
      <c r="EO135" s="227"/>
      <c r="EP135" s="227"/>
      <c r="EQ135" s="227"/>
      <c r="ER135" s="227"/>
      <c r="ES135" s="227"/>
      <c r="ET135" s="227"/>
      <c r="EU135" s="227"/>
      <c r="EV135" s="227"/>
      <c r="EW135" s="227"/>
      <c r="EX135" s="227"/>
      <c r="EY135" s="227"/>
      <c r="EZ135" s="227"/>
      <c r="FA135" s="227"/>
      <c r="FB135" s="227"/>
      <c r="FC135" s="227"/>
      <c r="FD135" s="227"/>
      <c r="FE135" s="227"/>
      <c r="FF135" s="227"/>
    </row>
    <row r="136" spans="3:226" ht="20.100000000000001" customHeight="1" x14ac:dyDescent="0.15">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227"/>
      <c r="CQ136" s="227"/>
      <c r="CR136" s="227"/>
      <c r="CS136" s="227"/>
      <c r="CT136" s="2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c r="EV136" s="227"/>
      <c r="EW136" s="227"/>
      <c r="EX136" s="227"/>
      <c r="EY136" s="227"/>
      <c r="EZ136" s="227"/>
      <c r="FA136" s="227"/>
      <c r="FB136" s="227"/>
      <c r="FC136" s="227"/>
      <c r="FD136" s="227"/>
      <c r="FE136" s="227"/>
      <c r="FF136" s="227"/>
    </row>
    <row r="137" spans="3:226" ht="20.100000000000001" customHeight="1" x14ac:dyDescent="0.15">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227"/>
      <c r="CQ137" s="227"/>
      <c r="CR137" s="227"/>
      <c r="CS137" s="227"/>
      <c r="CT137" s="2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c r="DQ137" s="227"/>
      <c r="DR137" s="227"/>
      <c r="DS137" s="227"/>
      <c r="DT137" s="227"/>
      <c r="DU137" s="227"/>
      <c r="DV137" s="227"/>
      <c r="DW137" s="227"/>
      <c r="DX137" s="227"/>
      <c r="DY137" s="227"/>
      <c r="DZ137" s="227"/>
      <c r="EA137" s="227"/>
      <c r="EB137" s="227"/>
      <c r="EC137" s="227"/>
      <c r="ED137" s="227"/>
      <c r="EE137" s="227"/>
      <c r="EF137" s="227"/>
      <c r="EG137" s="227"/>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row>
    <row r="138" spans="3:226" ht="20.100000000000001" customHeight="1" x14ac:dyDescent="0.15">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227"/>
      <c r="CQ138" s="227"/>
      <c r="CR138" s="227"/>
      <c r="CS138" s="227"/>
      <c r="CT138" s="2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c r="DQ138" s="227"/>
      <c r="DR138" s="227"/>
      <c r="DS138" s="227"/>
      <c r="DT138" s="227"/>
      <c r="DU138" s="227"/>
      <c r="DV138" s="227"/>
      <c r="DW138" s="227"/>
      <c r="DX138" s="227"/>
      <c r="DY138" s="227"/>
      <c r="DZ138" s="227"/>
      <c r="EA138" s="227"/>
      <c r="EB138" s="227"/>
      <c r="EC138" s="227"/>
      <c r="ED138" s="227"/>
      <c r="EE138" s="227"/>
      <c r="EF138" s="227"/>
      <c r="EG138" s="227"/>
      <c r="EH138" s="227"/>
      <c r="EI138" s="227"/>
      <c r="EJ138" s="227"/>
      <c r="EK138" s="227"/>
      <c r="EL138" s="227"/>
      <c r="EM138" s="227"/>
      <c r="EN138" s="227"/>
      <c r="EO138" s="227"/>
      <c r="EP138" s="227"/>
      <c r="EQ138" s="227"/>
      <c r="ER138" s="227"/>
      <c r="ES138" s="227"/>
      <c r="ET138" s="227"/>
      <c r="EU138" s="227"/>
      <c r="EV138" s="227"/>
      <c r="EW138" s="227"/>
      <c r="EX138" s="227"/>
      <c r="EY138" s="227"/>
      <c r="EZ138" s="227"/>
      <c r="FA138" s="227"/>
      <c r="FB138" s="227"/>
      <c r="FC138" s="227"/>
      <c r="FD138" s="227"/>
      <c r="FE138" s="227"/>
      <c r="FF138" s="227"/>
      <c r="FG138" s="227"/>
      <c r="FH138" s="227"/>
      <c r="FI138" s="227"/>
      <c r="FJ138" s="227"/>
      <c r="FK138" s="227"/>
      <c r="FL138" s="227"/>
      <c r="FM138" s="227"/>
      <c r="FN138" s="227"/>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W138" s="227"/>
      <c r="GX138" s="227"/>
      <c r="GY138" s="227"/>
      <c r="GZ138" s="227"/>
      <c r="HA138" s="227"/>
      <c r="HB138" s="227"/>
      <c r="HC138" s="227"/>
      <c r="HD138" s="227"/>
      <c r="HE138" s="227"/>
      <c r="HF138" s="227"/>
      <c r="HG138" s="227"/>
      <c r="HH138" s="227"/>
      <c r="HI138" s="227"/>
      <c r="HJ138" s="227"/>
      <c r="HK138" s="227"/>
      <c r="HL138" s="227"/>
      <c r="HM138" s="227"/>
      <c r="HN138" s="227"/>
      <c r="HO138" s="227"/>
      <c r="HP138" s="227"/>
      <c r="HQ138" s="227"/>
      <c r="HR138" s="227"/>
    </row>
    <row r="139" spans="3:226" ht="20.100000000000001" customHeight="1" x14ac:dyDescent="0.15">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227"/>
      <c r="CQ139" s="227"/>
      <c r="CR139" s="227"/>
      <c r="CS139" s="227"/>
      <c r="CT139" s="2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227"/>
      <c r="EJ139" s="227"/>
      <c r="EK139" s="227"/>
      <c r="EL139" s="227"/>
      <c r="EM139" s="227"/>
      <c r="EN139" s="227"/>
      <c r="EO139" s="227"/>
      <c r="EP139" s="227"/>
      <c r="EQ139" s="227"/>
      <c r="ER139" s="227"/>
      <c r="ES139" s="227"/>
      <c r="ET139" s="227"/>
      <c r="EU139" s="227"/>
      <c r="EV139" s="227"/>
      <c r="EW139" s="227"/>
      <c r="EX139" s="227"/>
      <c r="EY139" s="227"/>
      <c r="EZ139" s="227"/>
      <c r="FA139" s="227"/>
      <c r="FB139" s="227"/>
      <c r="FC139" s="227"/>
      <c r="FD139" s="227"/>
      <c r="FE139" s="227"/>
      <c r="FF139" s="227"/>
      <c r="FG139" s="227"/>
      <c r="FH139" s="227"/>
      <c r="FI139" s="227"/>
      <c r="FJ139" s="227"/>
      <c r="FK139" s="227"/>
      <c r="FL139" s="227"/>
      <c r="FM139" s="227"/>
      <c r="FN139" s="227"/>
      <c r="FO139" s="227"/>
      <c r="FP139" s="227"/>
      <c r="FQ139" s="227"/>
      <c r="FR139" s="227"/>
      <c r="FS139" s="227"/>
      <c r="FT139" s="227"/>
      <c r="FU139" s="227"/>
      <c r="FV139" s="227"/>
      <c r="FW139" s="227"/>
      <c r="FX139" s="227"/>
      <c r="FY139" s="227"/>
      <c r="FZ139" s="227"/>
      <c r="GA139" s="227"/>
      <c r="GB139" s="227"/>
      <c r="GC139" s="227"/>
      <c r="GD139" s="227"/>
      <c r="GE139" s="227"/>
      <c r="GF139" s="227"/>
      <c r="GG139" s="227"/>
      <c r="GH139" s="227"/>
      <c r="GI139" s="227"/>
      <c r="GJ139" s="227"/>
      <c r="GK139" s="227"/>
      <c r="GL139" s="227"/>
      <c r="GM139" s="227"/>
      <c r="GN139" s="227"/>
      <c r="GO139" s="227"/>
      <c r="GP139" s="227"/>
      <c r="GQ139" s="227"/>
      <c r="GR139" s="227"/>
      <c r="GS139" s="227"/>
      <c r="GT139" s="227"/>
      <c r="GU139" s="227"/>
      <c r="GV139" s="227"/>
      <c r="GW139" s="227"/>
      <c r="GX139" s="227"/>
      <c r="GY139" s="227"/>
      <c r="GZ139" s="227"/>
      <c r="HA139" s="227"/>
      <c r="HB139" s="227"/>
      <c r="HC139" s="227"/>
      <c r="HD139" s="227"/>
      <c r="HE139" s="227"/>
      <c r="HF139" s="227"/>
      <c r="HG139" s="227"/>
      <c r="HH139" s="227"/>
      <c r="HI139" s="227"/>
      <c r="HJ139" s="227"/>
      <c r="HK139" s="227"/>
      <c r="HL139" s="227"/>
      <c r="HM139" s="227"/>
      <c r="HN139" s="227"/>
      <c r="HO139" s="227"/>
      <c r="HP139" s="227"/>
      <c r="HQ139" s="227"/>
      <c r="HR139" s="227"/>
    </row>
    <row r="140" spans="3:226" ht="20.100000000000001" customHeight="1" x14ac:dyDescent="0.15">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227"/>
      <c r="CQ140" s="227"/>
      <c r="CR140" s="227"/>
      <c r="CS140" s="227"/>
      <c r="CT140" s="2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227"/>
      <c r="EJ140" s="227"/>
      <c r="EK140" s="227"/>
      <c r="EL140" s="227"/>
      <c r="EM140" s="227"/>
      <c r="EN140" s="227"/>
      <c r="EO140" s="227"/>
      <c r="EP140" s="227"/>
      <c r="EQ140" s="227"/>
      <c r="ER140" s="227"/>
      <c r="ES140" s="227"/>
      <c r="ET140" s="227"/>
      <c r="EU140" s="227"/>
      <c r="EV140" s="227"/>
      <c r="EW140" s="227"/>
      <c r="EX140" s="227"/>
      <c r="EY140" s="227"/>
      <c r="EZ140" s="227"/>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W140" s="227"/>
      <c r="GX140" s="227"/>
      <c r="GY140" s="227"/>
      <c r="GZ140" s="227"/>
      <c r="HA140" s="227"/>
      <c r="HB140" s="227"/>
      <c r="HC140" s="227"/>
      <c r="HD140" s="227"/>
      <c r="HE140" s="227"/>
      <c r="HF140" s="227"/>
      <c r="HG140" s="227"/>
      <c r="HH140" s="227"/>
      <c r="HI140" s="227"/>
      <c r="HJ140" s="227"/>
      <c r="HK140" s="227"/>
      <c r="HL140" s="227"/>
      <c r="HM140" s="227"/>
      <c r="HN140" s="227"/>
      <c r="HO140" s="227"/>
      <c r="HP140" s="227"/>
      <c r="HQ140" s="227"/>
      <c r="HR140" s="227"/>
    </row>
    <row r="141" spans="3:226" ht="20.100000000000001" customHeight="1" x14ac:dyDescent="0.15">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227"/>
      <c r="CQ141" s="227"/>
      <c r="CR141" s="227"/>
      <c r="CS141" s="227"/>
      <c r="CT141" s="2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7"/>
      <c r="FM141" s="227"/>
      <c r="FN141" s="227"/>
      <c r="FO141" s="227"/>
      <c r="FP141" s="227"/>
      <c r="FQ141" s="227"/>
      <c r="FR141" s="227"/>
      <c r="FS141" s="227"/>
      <c r="FT141" s="227"/>
      <c r="FU141" s="227"/>
      <c r="FV141" s="227"/>
      <c r="FW141" s="227"/>
      <c r="FX141" s="227"/>
      <c r="FY141" s="227"/>
      <c r="FZ141" s="227"/>
      <c r="GA141" s="227"/>
      <c r="GB141" s="227"/>
      <c r="GC141" s="227"/>
      <c r="GD141" s="227"/>
      <c r="GE141" s="227"/>
      <c r="GF141" s="227"/>
      <c r="GG141" s="227"/>
      <c r="GH141" s="227"/>
      <c r="GI141" s="227"/>
      <c r="GJ141" s="227"/>
      <c r="GK141" s="227"/>
      <c r="GL141" s="227"/>
      <c r="GM141" s="227"/>
      <c r="GN141" s="227"/>
      <c r="GO141" s="227"/>
      <c r="GP141" s="227"/>
      <c r="GQ141" s="227"/>
      <c r="GR141" s="227"/>
      <c r="GS141" s="227"/>
      <c r="GT141" s="227"/>
      <c r="GU141" s="227"/>
      <c r="GV141" s="227"/>
      <c r="GW141" s="227"/>
      <c r="GX141" s="227"/>
      <c r="GY141" s="227"/>
      <c r="GZ141" s="227"/>
      <c r="HA141" s="227"/>
      <c r="HB141" s="227"/>
      <c r="HC141" s="227"/>
      <c r="HD141" s="227"/>
      <c r="HE141" s="227"/>
      <c r="HF141" s="227"/>
      <c r="HG141" s="227"/>
      <c r="HH141" s="227"/>
      <c r="HI141" s="227"/>
      <c r="HJ141" s="227"/>
      <c r="HK141" s="227"/>
      <c r="HL141" s="227"/>
      <c r="HM141" s="227"/>
      <c r="HN141" s="227"/>
      <c r="HO141" s="227"/>
      <c r="HP141" s="227"/>
      <c r="HQ141" s="227"/>
      <c r="HR141" s="227"/>
    </row>
    <row r="142" spans="3:226" ht="20.100000000000001" customHeight="1" x14ac:dyDescent="0.15">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227"/>
      <c r="CQ142" s="227"/>
      <c r="CR142" s="227"/>
      <c r="CS142" s="227"/>
      <c r="CT142" s="2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227"/>
      <c r="EJ142" s="227"/>
      <c r="EK142" s="227"/>
      <c r="EL142" s="227"/>
      <c r="EM142" s="227"/>
      <c r="EN142" s="227"/>
      <c r="EO142" s="227"/>
      <c r="EP142" s="227"/>
      <c r="EQ142" s="227"/>
      <c r="ER142" s="227"/>
      <c r="ES142" s="227"/>
      <c r="ET142" s="227"/>
      <c r="EU142" s="227"/>
      <c r="EV142" s="227"/>
      <c r="EW142" s="227"/>
      <c r="EX142" s="227"/>
      <c r="EY142" s="227"/>
      <c r="EZ142" s="227"/>
      <c r="FA142" s="227"/>
      <c r="FB142" s="227"/>
      <c r="FC142" s="227"/>
      <c r="FD142" s="227"/>
      <c r="FE142" s="227"/>
      <c r="FF142" s="227"/>
      <c r="FG142" s="227"/>
      <c r="FH142" s="227"/>
      <c r="FI142" s="227"/>
      <c r="FJ142" s="227"/>
      <c r="FK142" s="227"/>
      <c r="FL142" s="227"/>
      <c r="FM142" s="227"/>
      <c r="FN142" s="227"/>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W142" s="227"/>
      <c r="GX142" s="227"/>
      <c r="GY142" s="227"/>
      <c r="GZ142" s="227"/>
      <c r="HA142" s="227"/>
      <c r="HB142" s="227"/>
      <c r="HC142" s="227"/>
      <c r="HD142" s="227"/>
      <c r="HE142" s="227"/>
      <c r="HF142" s="227"/>
      <c r="HG142" s="227"/>
      <c r="HH142" s="227"/>
      <c r="HI142" s="227"/>
      <c r="HJ142" s="227"/>
      <c r="HK142" s="227"/>
      <c r="HL142" s="227"/>
      <c r="HM142" s="227"/>
      <c r="HN142" s="227"/>
      <c r="HO142" s="227"/>
      <c r="HP142" s="227"/>
      <c r="HQ142" s="227"/>
      <c r="HR142" s="227"/>
    </row>
    <row r="143" spans="3:226" ht="20.100000000000001" customHeight="1" x14ac:dyDescent="0.15">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227"/>
      <c r="CQ143" s="227"/>
      <c r="CR143" s="227"/>
      <c r="CS143" s="227"/>
      <c r="CT143" s="2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c r="DQ143" s="227"/>
      <c r="DR143" s="227"/>
      <c r="DS143" s="227"/>
      <c r="DT143" s="227"/>
      <c r="DU143" s="227"/>
      <c r="DV143" s="227"/>
      <c r="DW143" s="227"/>
      <c r="DX143" s="227"/>
      <c r="DY143" s="227"/>
      <c r="DZ143" s="227"/>
      <c r="EA143" s="227"/>
      <c r="EB143" s="227"/>
      <c r="EC143" s="227"/>
      <c r="ED143" s="227"/>
      <c r="EE143" s="227"/>
      <c r="EF143" s="227"/>
      <c r="EG143" s="227"/>
      <c r="EH143" s="227"/>
      <c r="EI143" s="227"/>
      <c r="EJ143" s="227"/>
      <c r="EK143" s="227"/>
      <c r="EL143" s="227"/>
      <c r="EM143" s="227"/>
      <c r="EN143" s="227"/>
      <c r="EO143" s="227"/>
      <c r="EP143" s="227"/>
      <c r="EQ143" s="227"/>
      <c r="ER143" s="227"/>
      <c r="ES143" s="227"/>
      <c r="ET143" s="227"/>
      <c r="EU143" s="227"/>
      <c r="EV143" s="227"/>
      <c r="EW143" s="227"/>
      <c r="EX143" s="227"/>
      <c r="EY143" s="227"/>
      <c r="EZ143" s="227"/>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W143" s="227"/>
      <c r="GX143" s="227"/>
      <c r="GY143" s="227"/>
      <c r="GZ143" s="227"/>
      <c r="HA143" s="227"/>
      <c r="HB143" s="227"/>
      <c r="HC143" s="227"/>
      <c r="HD143" s="227"/>
      <c r="HE143" s="227"/>
      <c r="HF143" s="227"/>
      <c r="HG143" s="227"/>
      <c r="HH143" s="227"/>
      <c r="HI143" s="227"/>
      <c r="HJ143" s="227"/>
      <c r="HK143" s="227"/>
      <c r="HL143" s="227"/>
      <c r="HM143" s="227"/>
      <c r="HN143" s="227"/>
      <c r="HO143" s="227"/>
      <c r="HP143" s="227"/>
      <c r="HQ143" s="227"/>
      <c r="HR143" s="227"/>
    </row>
    <row r="144" spans="3:226" ht="20.100000000000001" customHeight="1" x14ac:dyDescent="0.15">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227"/>
      <c r="CQ144" s="227"/>
      <c r="CR144" s="227"/>
      <c r="CS144" s="227"/>
      <c r="CT144" s="2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c r="DQ144" s="227"/>
      <c r="DR144" s="227"/>
      <c r="DS144" s="227"/>
      <c r="DT144" s="227"/>
      <c r="DU144" s="227"/>
      <c r="DV144" s="227"/>
      <c r="DW144" s="227"/>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W144" s="227"/>
      <c r="GX144" s="227"/>
      <c r="GY144" s="227"/>
      <c r="GZ144" s="227"/>
      <c r="HA144" s="227"/>
      <c r="HB144" s="227"/>
      <c r="HC144" s="227"/>
      <c r="HD144" s="227"/>
      <c r="HE144" s="227"/>
      <c r="HF144" s="227"/>
      <c r="HG144" s="227"/>
      <c r="HH144" s="227"/>
      <c r="HI144" s="227"/>
      <c r="HJ144" s="227"/>
      <c r="HK144" s="227"/>
      <c r="HL144" s="227"/>
      <c r="HM144" s="227"/>
      <c r="HN144" s="227"/>
      <c r="HO144" s="227"/>
      <c r="HP144" s="227"/>
      <c r="HQ144" s="227"/>
      <c r="HR144" s="227"/>
    </row>
    <row r="145" spans="3:226" ht="20.100000000000001" customHeight="1" x14ac:dyDescent="0.15">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227"/>
      <c r="CQ145" s="227"/>
      <c r="CR145" s="227"/>
      <c r="CS145" s="227"/>
      <c r="CT145" s="2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227"/>
      <c r="HO145" s="227"/>
      <c r="HP145" s="227"/>
      <c r="HQ145" s="227"/>
      <c r="HR145" s="227"/>
    </row>
    <row r="146" spans="3:226" ht="20.100000000000001" customHeight="1" x14ac:dyDescent="0.15">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227"/>
      <c r="CQ146" s="227"/>
      <c r="CR146" s="227"/>
      <c r="CS146" s="227"/>
      <c r="CT146" s="2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c r="DQ146" s="227"/>
      <c r="DR146" s="227"/>
      <c r="DS146" s="227"/>
      <c r="DT146" s="227"/>
      <c r="DU146" s="227"/>
      <c r="DV146" s="227"/>
      <c r="DW146" s="227"/>
      <c r="DX146" s="227"/>
      <c r="DY146" s="227"/>
      <c r="DZ146" s="227"/>
      <c r="EA146" s="227"/>
      <c r="EB146" s="227"/>
      <c r="EC146" s="227"/>
      <c r="ED146" s="227"/>
      <c r="EE146" s="227"/>
      <c r="EF146" s="227"/>
      <c r="EG146" s="227"/>
      <c r="EH146" s="227"/>
      <c r="EI146" s="227"/>
      <c r="EJ146" s="227"/>
      <c r="EK146" s="227"/>
      <c r="EL146" s="227"/>
      <c r="EM146" s="227"/>
      <c r="EN146" s="227"/>
      <c r="EO146" s="227"/>
      <c r="EP146" s="227"/>
      <c r="EQ146" s="227"/>
      <c r="ER146" s="227"/>
      <c r="ES146" s="227"/>
      <c r="ET146" s="227"/>
      <c r="EU146" s="227"/>
      <c r="EV146" s="227"/>
      <c r="EW146" s="227"/>
      <c r="EX146" s="227"/>
      <c r="EY146" s="227"/>
      <c r="EZ146" s="227"/>
      <c r="FA146" s="227"/>
      <c r="FB146" s="227"/>
      <c r="FC146" s="227"/>
      <c r="FD146" s="227"/>
      <c r="FE146" s="227"/>
      <c r="FF146" s="227"/>
      <c r="FG146" s="227"/>
      <c r="FH146" s="227"/>
      <c r="FI146" s="227"/>
      <c r="FJ146" s="227"/>
      <c r="FK146" s="227"/>
      <c r="FL146" s="227"/>
      <c r="FM146" s="227"/>
      <c r="FN146" s="227"/>
      <c r="FO146" s="227"/>
      <c r="FP146" s="227"/>
      <c r="FQ146" s="227"/>
      <c r="FR146" s="227"/>
      <c r="FS146" s="227"/>
      <c r="FT146" s="227"/>
      <c r="FU146" s="227"/>
      <c r="FV146" s="227"/>
      <c r="FW146" s="227"/>
      <c r="FX146" s="227"/>
      <c r="FY146" s="227"/>
      <c r="FZ146" s="227"/>
      <c r="GA146" s="227"/>
      <c r="GB146" s="227"/>
      <c r="GC146" s="227"/>
      <c r="GD146" s="227"/>
      <c r="GE146" s="227"/>
      <c r="GF146" s="227"/>
      <c r="GG146" s="227"/>
      <c r="GH146" s="227"/>
      <c r="GI146" s="227"/>
      <c r="GJ146" s="227"/>
      <c r="GK146" s="227"/>
      <c r="GL146" s="227"/>
      <c r="GM146" s="227"/>
      <c r="GN146" s="227"/>
      <c r="GO146" s="227"/>
      <c r="GP146" s="227"/>
      <c r="GQ146" s="227"/>
      <c r="GR146" s="227"/>
      <c r="GS146" s="227"/>
      <c r="GT146" s="227"/>
      <c r="GU146" s="227"/>
      <c r="GV146" s="227"/>
      <c r="GW146" s="227"/>
      <c r="GX146" s="227"/>
      <c r="GY146" s="227"/>
      <c r="GZ146" s="227"/>
      <c r="HA146" s="227"/>
      <c r="HB146" s="227"/>
      <c r="HC146" s="227"/>
      <c r="HD146" s="227"/>
      <c r="HE146" s="227"/>
      <c r="HF146" s="227"/>
      <c r="HG146" s="227"/>
      <c r="HH146" s="227"/>
      <c r="HI146" s="227"/>
      <c r="HJ146" s="227"/>
      <c r="HK146" s="227"/>
      <c r="HL146" s="227"/>
      <c r="HM146" s="227"/>
      <c r="HN146" s="227"/>
      <c r="HO146" s="227"/>
      <c r="HP146" s="227"/>
      <c r="HQ146" s="227"/>
      <c r="HR146" s="227"/>
    </row>
    <row r="147" spans="3:226" ht="20.100000000000001" customHeight="1" x14ac:dyDescent="0.15">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227"/>
      <c r="CQ147" s="227"/>
      <c r="CR147" s="227"/>
      <c r="CS147" s="227"/>
      <c r="CT147" s="2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c r="DQ147" s="227"/>
      <c r="DR147" s="227"/>
      <c r="DS147" s="227"/>
      <c r="DT147" s="227"/>
      <c r="DU147" s="227"/>
      <c r="DV147" s="227"/>
      <c r="DW147" s="227"/>
      <c r="DX147" s="227"/>
      <c r="DY147" s="227"/>
      <c r="DZ147" s="227"/>
      <c r="EA147" s="227"/>
      <c r="EB147" s="227"/>
      <c r="EC147" s="227"/>
      <c r="ED147" s="227"/>
      <c r="EE147" s="227"/>
      <c r="EF147" s="227"/>
      <c r="EG147" s="227"/>
      <c r="EH147" s="227"/>
      <c r="EI147" s="227"/>
      <c r="EJ147" s="227"/>
      <c r="EK147" s="227"/>
      <c r="EL147" s="227"/>
      <c r="EM147" s="227"/>
      <c r="EN147" s="227"/>
      <c r="EO147" s="227"/>
      <c r="EP147" s="227"/>
      <c r="EQ147" s="227"/>
      <c r="ER147" s="227"/>
      <c r="ES147" s="227"/>
      <c r="ET147" s="227"/>
      <c r="EU147" s="227"/>
      <c r="EV147" s="227"/>
      <c r="EW147" s="227"/>
      <c r="EX147" s="227"/>
      <c r="EY147" s="227"/>
      <c r="EZ147" s="227"/>
      <c r="FA147" s="227"/>
      <c r="FB147" s="227"/>
      <c r="FC147" s="227"/>
      <c r="FD147" s="227"/>
      <c r="FE147" s="227"/>
      <c r="FF147" s="227"/>
      <c r="FG147" s="227"/>
      <c r="FH147" s="227"/>
      <c r="FI147" s="227"/>
      <c r="FJ147" s="227"/>
      <c r="FK147" s="227"/>
      <c r="FL147" s="227"/>
      <c r="FM147" s="227"/>
      <c r="FN147" s="227"/>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W147" s="227"/>
      <c r="GX147" s="227"/>
      <c r="GY147" s="227"/>
      <c r="GZ147" s="227"/>
      <c r="HA147" s="227"/>
      <c r="HB147" s="227"/>
      <c r="HC147" s="227"/>
      <c r="HD147" s="227"/>
      <c r="HE147" s="227"/>
      <c r="HF147" s="227"/>
      <c r="HG147" s="227"/>
      <c r="HH147" s="227"/>
      <c r="HI147" s="227"/>
      <c r="HJ147" s="227"/>
      <c r="HK147" s="227"/>
      <c r="HL147" s="227"/>
      <c r="HM147" s="227"/>
      <c r="HN147" s="227"/>
      <c r="HO147" s="227"/>
      <c r="HP147" s="227"/>
      <c r="HQ147" s="227"/>
      <c r="HR147" s="227"/>
    </row>
    <row r="148" spans="3:226" ht="20.100000000000001" customHeight="1" x14ac:dyDescent="0.15">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227"/>
      <c r="CQ148" s="227"/>
      <c r="CR148" s="227"/>
      <c r="CS148" s="227"/>
      <c r="CT148" s="2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227"/>
      <c r="EJ148" s="227"/>
      <c r="EK148" s="227"/>
      <c r="EL148" s="227"/>
      <c r="EM148" s="227"/>
      <c r="EN148" s="227"/>
      <c r="EO148" s="227"/>
      <c r="EP148" s="227"/>
      <c r="EQ148" s="227"/>
      <c r="ER148" s="227"/>
      <c r="ES148" s="227"/>
      <c r="ET148" s="227"/>
      <c r="EU148" s="227"/>
      <c r="EV148" s="227"/>
      <c r="EW148" s="227"/>
      <c r="EX148" s="227"/>
      <c r="EY148" s="227"/>
      <c r="EZ148" s="227"/>
      <c r="FA148" s="227"/>
      <c r="FB148" s="227"/>
      <c r="FC148" s="227"/>
      <c r="FD148" s="227"/>
      <c r="FE148" s="227"/>
      <c r="FF148" s="227"/>
      <c r="FG148" s="227"/>
      <c r="FH148" s="227"/>
      <c r="FI148" s="227"/>
      <c r="FJ148" s="227"/>
      <c r="FK148" s="227"/>
      <c r="FL148" s="227"/>
      <c r="FM148" s="227"/>
      <c r="FN148" s="227"/>
      <c r="FO148" s="227"/>
      <c r="FP148" s="227"/>
      <c r="FQ148" s="227"/>
      <c r="FR148" s="227"/>
      <c r="FS148" s="227"/>
      <c r="FT148" s="227"/>
      <c r="FU148" s="227"/>
      <c r="FV148" s="227"/>
      <c r="FW148" s="227"/>
      <c r="FX148" s="227"/>
      <c r="FY148" s="227"/>
      <c r="FZ148" s="227"/>
      <c r="GA148" s="227"/>
      <c r="GB148" s="227"/>
      <c r="GC148" s="227"/>
      <c r="GD148" s="227"/>
      <c r="GE148" s="227"/>
      <c r="GF148" s="227"/>
      <c r="GG148" s="227"/>
      <c r="GH148" s="227"/>
      <c r="GI148" s="227"/>
      <c r="GJ148" s="227"/>
      <c r="GK148" s="227"/>
      <c r="GL148" s="227"/>
      <c r="GM148" s="227"/>
      <c r="GN148" s="227"/>
      <c r="GO148" s="227"/>
      <c r="GP148" s="227"/>
      <c r="GQ148" s="227"/>
      <c r="GR148" s="227"/>
      <c r="GS148" s="227"/>
      <c r="GT148" s="227"/>
      <c r="GU148" s="227"/>
      <c r="GV148" s="227"/>
      <c r="GW148" s="227"/>
      <c r="GX148" s="227"/>
      <c r="GY148" s="227"/>
      <c r="GZ148" s="227"/>
      <c r="HA148" s="227"/>
      <c r="HB148" s="227"/>
      <c r="HC148" s="227"/>
      <c r="HD148" s="227"/>
      <c r="HE148" s="227"/>
      <c r="HF148" s="227"/>
      <c r="HG148" s="227"/>
      <c r="HH148" s="227"/>
      <c r="HI148" s="227"/>
      <c r="HJ148" s="227"/>
      <c r="HK148" s="227"/>
      <c r="HL148" s="227"/>
      <c r="HM148" s="227"/>
      <c r="HN148" s="227"/>
      <c r="HO148" s="227"/>
      <c r="HP148" s="227"/>
      <c r="HQ148" s="227"/>
      <c r="HR148" s="227"/>
    </row>
    <row r="149" spans="3:226" ht="20.100000000000001" customHeight="1" x14ac:dyDescent="0.15">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227"/>
      <c r="CQ149" s="227"/>
      <c r="CR149" s="227"/>
      <c r="CS149" s="227"/>
      <c r="CT149" s="2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227"/>
      <c r="EJ149" s="227"/>
      <c r="EK149" s="227"/>
      <c r="EL149" s="227"/>
      <c r="EM149" s="227"/>
      <c r="EN149" s="227"/>
      <c r="EO149" s="227"/>
      <c r="EP149" s="227"/>
      <c r="EQ149" s="227"/>
      <c r="ER149" s="227"/>
      <c r="ES149" s="227"/>
      <c r="ET149" s="227"/>
      <c r="EU149" s="227"/>
      <c r="EV149" s="227"/>
      <c r="EW149" s="227"/>
      <c r="EX149" s="227"/>
      <c r="EY149" s="227"/>
      <c r="EZ149" s="227"/>
      <c r="FA149" s="227"/>
      <c r="FB149" s="227"/>
      <c r="FC149" s="227"/>
      <c r="FD149" s="227"/>
      <c r="FE149" s="227"/>
      <c r="FF149" s="227"/>
      <c r="FG149" s="227"/>
      <c r="FH149" s="227"/>
      <c r="FI149" s="227"/>
      <c r="FJ149" s="227"/>
      <c r="FK149" s="227"/>
      <c r="FL149" s="227"/>
      <c r="FM149" s="227"/>
      <c r="FN149" s="227"/>
      <c r="FO149" s="227"/>
      <c r="FP149" s="227"/>
      <c r="FQ149" s="227"/>
      <c r="FR149" s="227"/>
      <c r="FS149" s="227"/>
      <c r="FT149" s="227"/>
      <c r="FU149" s="227"/>
      <c r="FV149" s="227"/>
      <c r="FW149" s="227"/>
      <c r="FX149" s="227"/>
      <c r="FY149" s="227"/>
      <c r="FZ149" s="227"/>
      <c r="GA149" s="227"/>
      <c r="GB149" s="227"/>
      <c r="GC149" s="227"/>
      <c r="GD149" s="227"/>
      <c r="GE149" s="227"/>
      <c r="GF149" s="227"/>
      <c r="GG149" s="227"/>
      <c r="GH149" s="227"/>
      <c r="GI149" s="227"/>
      <c r="GJ149" s="227"/>
      <c r="GK149" s="227"/>
      <c r="GL149" s="227"/>
      <c r="GM149" s="227"/>
      <c r="GN149" s="227"/>
      <c r="GO149" s="227"/>
      <c r="GP149" s="227"/>
      <c r="GQ149" s="227"/>
      <c r="GR149" s="227"/>
      <c r="GS149" s="227"/>
      <c r="GT149" s="227"/>
      <c r="GU149" s="227"/>
      <c r="GV149" s="227"/>
      <c r="GW149" s="227"/>
      <c r="GX149" s="227"/>
      <c r="GY149" s="227"/>
      <c r="GZ149" s="227"/>
      <c r="HA149" s="227"/>
      <c r="HB149" s="227"/>
      <c r="HC149" s="227"/>
      <c r="HD149" s="227"/>
      <c r="HE149" s="227"/>
      <c r="HF149" s="227"/>
      <c r="HG149" s="227"/>
      <c r="HH149" s="227"/>
      <c r="HI149" s="227"/>
      <c r="HJ149" s="227"/>
      <c r="HK149" s="227"/>
      <c r="HL149" s="227"/>
      <c r="HM149" s="227"/>
      <c r="HN149" s="227"/>
      <c r="HO149" s="227"/>
      <c r="HP149" s="227"/>
      <c r="HQ149" s="227"/>
      <c r="HR149" s="227"/>
    </row>
    <row r="150" spans="3:226" ht="20.100000000000001" customHeight="1" x14ac:dyDescent="0.15">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227"/>
      <c r="CQ150" s="227"/>
      <c r="CR150" s="227"/>
      <c r="CS150" s="227"/>
      <c r="CT150" s="2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227"/>
      <c r="EJ150" s="227"/>
      <c r="EK150" s="227"/>
      <c r="EL150" s="227"/>
      <c r="EM150" s="227"/>
      <c r="EN150" s="227"/>
      <c r="EO150" s="227"/>
      <c r="EP150" s="227"/>
      <c r="EQ150" s="227"/>
      <c r="ER150" s="227"/>
      <c r="ES150" s="227"/>
      <c r="ET150" s="227"/>
      <c r="EU150" s="227"/>
      <c r="EV150" s="227"/>
      <c r="EW150" s="227"/>
      <c r="EX150" s="227"/>
      <c r="EY150" s="227"/>
      <c r="EZ150" s="227"/>
      <c r="FA150" s="227"/>
      <c r="FB150" s="227"/>
      <c r="FC150" s="227"/>
      <c r="FD150" s="227"/>
      <c r="FE150" s="227"/>
      <c r="FF150" s="227"/>
      <c r="FG150" s="227"/>
      <c r="FH150" s="227"/>
      <c r="FI150" s="227"/>
      <c r="FJ150" s="227"/>
      <c r="FK150" s="227"/>
      <c r="FL150" s="227"/>
      <c r="FM150" s="227"/>
      <c r="FN150" s="227"/>
      <c r="FO150" s="227"/>
      <c r="FP150" s="227"/>
      <c r="FQ150" s="227"/>
      <c r="FR150" s="227"/>
      <c r="FS150" s="227"/>
      <c r="FT150" s="227"/>
      <c r="FU150" s="227"/>
      <c r="FV150" s="227"/>
      <c r="FW150" s="227"/>
      <c r="FX150" s="227"/>
      <c r="FY150" s="227"/>
      <c r="FZ150" s="227"/>
      <c r="GA150" s="227"/>
      <c r="GB150" s="227"/>
      <c r="GC150" s="227"/>
      <c r="GD150" s="227"/>
      <c r="GE150" s="227"/>
      <c r="GF150" s="227"/>
      <c r="GG150" s="227"/>
      <c r="GH150" s="227"/>
      <c r="GI150" s="227"/>
      <c r="GJ150" s="227"/>
      <c r="GK150" s="227"/>
      <c r="GL150" s="227"/>
      <c r="GM150" s="227"/>
      <c r="GN150" s="227"/>
      <c r="GO150" s="227"/>
      <c r="GP150" s="227"/>
      <c r="GQ150" s="227"/>
      <c r="GR150" s="227"/>
      <c r="GS150" s="227"/>
      <c r="GT150" s="227"/>
      <c r="GU150" s="227"/>
      <c r="GV150" s="227"/>
      <c r="GW150" s="227"/>
      <c r="GX150" s="227"/>
      <c r="GY150" s="227"/>
      <c r="GZ150" s="227"/>
      <c r="HA150" s="227"/>
      <c r="HB150" s="227"/>
      <c r="HC150" s="227"/>
      <c r="HD150" s="227"/>
      <c r="HE150" s="227"/>
      <c r="HF150" s="227"/>
      <c r="HG150" s="227"/>
      <c r="HH150" s="227"/>
      <c r="HI150" s="227"/>
      <c r="HJ150" s="227"/>
      <c r="HK150" s="227"/>
      <c r="HL150" s="227"/>
      <c r="HM150" s="227"/>
      <c r="HN150" s="227"/>
      <c r="HO150" s="227"/>
      <c r="HP150" s="227"/>
      <c r="HQ150" s="227"/>
      <c r="HR150" s="227"/>
    </row>
    <row r="151" spans="3:226" ht="20.100000000000001" customHeight="1" x14ac:dyDescent="0.15">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227"/>
      <c r="CQ151" s="227"/>
      <c r="CR151" s="227"/>
      <c r="CS151" s="227"/>
      <c r="CT151" s="2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c r="DQ151" s="227"/>
      <c r="DR151" s="227"/>
      <c r="DS151" s="227"/>
      <c r="DT151" s="227"/>
      <c r="DU151" s="227"/>
      <c r="DV151" s="227"/>
      <c r="DW151" s="227"/>
      <c r="DX151" s="227"/>
      <c r="DY151" s="227"/>
      <c r="DZ151" s="227"/>
      <c r="EA151" s="227"/>
      <c r="EB151" s="227"/>
      <c r="EC151" s="227"/>
      <c r="ED151" s="227"/>
      <c r="EE151" s="227"/>
      <c r="EF151" s="227"/>
      <c r="EG151" s="227"/>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7"/>
      <c r="FM151" s="227"/>
      <c r="FN151" s="227"/>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W151" s="227"/>
      <c r="GX151" s="227"/>
      <c r="GY151" s="227"/>
      <c r="GZ151" s="227"/>
      <c r="HA151" s="227"/>
      <c r="HB151" s="227"/>
      <c r="HC151" s="227"/>
      <c r="HD151" s="227"/>
      <c r="HE151" s="227"/>
      <c r="HF151" s="227"/>
      <c r="HG151" s="227"/>
      <c r="HH151" s="227"/>
      <c r="HI151" s="227"/>
      <c r="HJ151" s="227"/>
      <c r="HK151" s="227"/>
      <c r="HL151" s="227"/>
      <c r="HM151" s="227"/>
      <c r="HN151" s="227"/>
      <c r="HO151" s="227"/>
      <c r="HP151" s="227"/>
      <c r="HQ151" s="227"/>
      <c r="HR151" s="227"/>
    </row>
    <row r="152" spans="3:226" ht="20.100000000000001" customHeight="1" x14ac:dyDescent="0.15">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227"/>
      <c r="CQ152" s="227"/>
      <c r="CR152" s="227"/>
      <c r="CS152" s="227"/>
      <c r="CT152" s="2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227"/>
      <c r="EJ152" s="227"/>
      <c r="EK152" s="227"/>
      <c r="EL152" s="227"/>
      <c r="EM152" s="227"/>
      <c r="EN152" s="227"/>
      <c r="EO152" s="227"/>
      <c r="EP152" s="227"/>
      <c r="EQ152" s="227"/>
      <c r="ER152" s="227"/>
      <c r="ES152" s="227"/>
      <c r="ET152" s="227"/>
      <c r="EU152" s="227"/>
      <c r="EV152" s="227"/>
      <c r="EW152" s="227"/>
      <c r="EX152" s="227"/>
      <c r="EY152" s="227"/>
      <c r="EZ152" s="227"/>
      <c r="FA152" s="227"/>
      <c r="FB152" s="227"/>
      <c r="FC152" s="227"/>
      <c r="FD152" s="227"/>
      <c r="FE152" s="227"/>
      <c r="FF152" s="227"/>
      <c r="FG152" s="227"/>
      <c r="FH152" s="227"/>
      <c r="FI152" s="227"/>
      <c r="FJ152" s="227"/>
      <c r="FK152" s="227"/>
      <c r="FL152" s="227"/>
      <c r="FM152" s="227"/>
      <c r="FN152" s="227"/>
      <c r="FO152" s="227"/>
      <c r="FP152" s="227"/>
      <c r="FQ152" s="227"/>
      <c r="FR152" s="227"/>
      <c r="FS152" s="227"/>
      <c r="FT152" s="227"/>
      <c r="FU152" s="227"/>
      <c r="FV152" s="227"/>
      <c r="FW152" s="227"/>
      <c r="FX152" s="227"/>
      <c r="FY152" s="227"/>
      <c r="FZ152" s="227"/>
      <c r="GA152" s="227"/>
      <c r="GB152" s="227"/>
      <c r="GC152" s="227"/>
      <c r="GD152" s="227"/>
      <c r="GE152" s="227"/>
      <c r="GF152" s="227"/>
      <c r="GG152" s="227"/>
      <c r="GH152" s="227"/>
      <c r="GI152" s="227"/>
      <c r="GJ152" s="227"/>
      <c r="GK152" s="227"/>
      <c r="GL152" s="227"/>
      <c r="GM152" s="227"/>
      <c r="GN152" s="227"/>
      <c r="GO152" s="227"/>
      <c r="GP152" s="227"/>
      <c r="GQ152" s="227"/>
      <c r="GR152" s="227"/>
      <c r="GS152" s="227"/>
      <c r="GT152" s="227"/>
      <c r="GU152" s="227"/>
      <c r="GV152" s="227"/>
      <c r="GW152" s="227"/>
      <c r="GX152" s="227"/>
      <c r="GY152" s="227"/>
      <c r="GZ152" s="227"/>
      <c r="HA152" s="227"/>
      <c r="HB152" s="227"/>
      <c r="HC152" s="227"/>
      <c r="HD152" s="227"/>
      <c r="HE152" s="227"/>
      <c r="HF152" s="227"/>
      <c r="HG152" s="227"/>
      <c r="HH152" s="227"/>
      <c r="HI152" s="227"/>
      <c r="HJ152" s="227"/>
      <c r="HK152" s="227"/>
      <c r="HL152" s="227"/>
      <c r="HM152" s="227"/>
      <c r="HN152" s="227"/>
      <c r="HO152" s="227"/>
      <c r="HP152" s="227"/>
      <c r="HQ152" s="227"/>
      <c r="HR152" s="227"/>
    </row>
    <row r="153" spans="3:226" ht="20.100000000000001" customHeight="1" x14ac:dyDescent="0.15">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227"/>
      <c r="CQ153" s="227"/>
      <c r="CR153" s="227"/>
      <c r="CS153" s="227"/>
      <c r="CT153" s="2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c r="DQ153" s="227"/>
      <c r="DR153" s="227"/>
      <c r="DS153" s="227"/>
      <c r="DT153" s="227"/>
      <c r="DU153" s="227"/>
      <c r="DV153" s="227"/>
      <c r="DW153" s="227"/>
      <c r="DX153" s="227"/>
      <c r="DY153" s="227"/>
      <c r="DZ153" s="227"/>
      <c r="EA153" s="227"/>
      <c r="EB153" s="227"/>
      <c r="EC153" s="227"/>
      <c r="ED153" s="227"/>
      <c r="EE153" s="227"/>
      <c r="EF153" s="227"/>
      <c r="EG153" s="227"/>
      <c r="EH153" s="227"/>
      <c r="EI153" s="227"/>
      <c r="EJ153" s="227"/>
      <c r="EK153" s="227"/>
      <c r="EL153" s="227"/>
      <c r="EM153" s="227"/>
      <c r="EN153" s="227"/>
      <c r="EO153" s="227"/>
      <c r="EP153" s="227"/>
      <c r="EQ153" s="227"/>
      <c r="ER153" s="227"/>
      <c r="ES153" s="227"/>
      <c r="ET153" s="227"/>
      <c r="EU153" s="227"/>
      <c r="EV153" s="227"/>
      <c r="EW153" s="227"/>
      <c r="EX153" s="227"/>
      <c r="EY153" s="227"/>
      <c r="EZ153" s="227"/>
      <c r="FA153" s="227"/>
      <c r="FB153" s="227"/>
      <c r="FC153" s="227"/>
      <c r="FD153" s="227"/>
      <c r="FE153" s="227"/>
      <c r="FF153" s="227"/>
      <c r="FG153" s="227"/>
      <c r="FH153" s="227"/>
      <c r="FI153" s="227"/>
      <c r="FJ153" s="227"/>
      <c r="FK153" s="227"/>
      <c r="FL153" s="227"/>
      <c r="FM153" s="227"/>
      <c r="FN153" s="227"/>
      <c r="FO153" s="227"/>
      <c r="FP153" s="227"/>
      <c r="FQ153" s="227"/>
      <c r="FR153" s="227"/>
      <c r="FS153" s="227"/>
      <c r="FT153" s="227"/>
      <c r="FU153" s="227"/>
      <c r="FV153" s="227"/>
      <c r="FW153" s="227"/>
      <c r="FX153" s="227"/>
      <c r="FY153" s="227"/>
      <c r="FZ153" s="227"/>
      <c r="GA153" s="227"/>
      <c r="GB153" s="227"/>
      <c r="GC153" s="227"/>
      <c r="GD153" s="227"/>
      <c r="GE153" s="227"/>
      <c r="GF153" s="227"/>
      <c r="GG153" s="227"/>
      <c r="GH153" s="227"/>
      <c r="GI153" s="227"/>
      <c r="GJ153" s="227"/>
      <c r="GK153" s="227"/>
      <c r="GL153" s="227"/>
      <c r="GM153" s="227"/>
      <c r="GN153" s="227"/>
      <c r="GO153" s="227"/>
      <c r="GP153" s="227"/>
      <c r="GQ153" s="227"/>
      <c r="GR153" s="227"/>
      <c r="GS153" s="227"/>
      <c r="GT153" s="227"/>
      <c r="GU153" s="227"/>
      <c r="GV153" s="227"/>
      <c r="GW153" s="227"/>
      <c r="GX153" s="227"/>
      <c r="GY153" s="227"/>
      <c r="GZ153" s="227"/>
      <c r="HA153" s="227"/>
      <c r="HB153" s="227"/>
      <c r="HC153" s="227"/>
      <c r="HD153" s="227"/>
      <c r="HE153" s="227"/>
      <c r="HF153" s="227"/>
      <c r="HG153" s="227"/>
      <c r="HH153" s="227"/>
      <c r="HI153" s="227"/>
      <c r="HJ153" s="227"/>
      <c r="HK153" s="227"/>
      <c r="HL153" s="227"/>
      <c r="HM153" s="227"/>
      <c r="HN153" s="227"/>
      <c r="HO153" s="227"/>
      <c r="HP153" s="227"/>
      <c r="HQ153" s="227"/>
      <c r="HR153" s="227"/>
    </row>
    <row r="154" spans="3:226" ht="20.100000000000001" customHeight="1" x14ac:dyDescent="0.15">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227"/>
      <c r="CQ154" s="227"/>
      <c r="CR154" s="227"/>
      <c r="CS154" s="227"/>
      <c r="CT154" s="2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c r="DQ154" s="227"/>
      <c r="DR154" s="227"/>
      <c r="DS154" s="227"/>
      <c r="DT154" s="227"/>
      <c r="DU154" s="227"/>
      <c r="DV154" s="227"/>
      <c r="DW154" s="227"/>
      <c r="DX154" s="227"/>
      <c r="DY154" s="227"/>
      <c r="DZ154" s="227"/>
      <c r="EA154" s="227"/>
      <c r="EB154" s="227"/>
      <c r="EC154" s="227"/>
      <c r="ED154" s="227"/>
      <c r="EE154" s="227"/>
      <c r="EF154" s="227"/>
      <c r="EG154" s="227"/>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227"/>
      <c r="FL154" s="227"/>
      <c r="FM154" s="227"/>
      <c r="FN154" s="227"/>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W154" s="227"/>
      <c r="GX154" s="227"/>
      <c r="GY154" s="227"/>
      <c r="GZ154" s="227"/>
      <c r="HA154" s="227"/>
      <c r="HB154" s="227"/>
      <c r="HC154" s="227"/>
      <c r="HD154" s="227"/>
      <c r="HE154" s="227"/>
      <c r="HF154" s="227"/>
      <c r="HG154" s="227"/>
      <c r="HH154" s="227"/>
      <c r="HI154" s="227"/>
      <c r="HJ154" s="227"/>
      <c r="HK154" s="227"/>
      <c r="HL154" s="227"/>
      <c r="HM154" s="227"/>
      <c r="HN154" s="227"/>
      <c r="HO154" s="227"/>
      <c r="HP154" s="227"/>
      <c r="HQ154" s="227"/>
      <c r="HR154" s="227"/>
    </row>
    <row r="155" spans="3:226" ht="20.100000000000001" customHeight="1" x14ac:dyDescent="0.15">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227"/>
      <c r="CQ155" s="227"/>
      <c r="CR155" s="227"/>
      <c r="CS155" s="227"/>
      <c r="CT155" s="2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227"/>
      <c r="EJ155" s="227"/>
      <c r="EK155" s="227"/>
      <c r="EL155" s="227"/>
      <c r="EM155" s="227"/>
      <c r="EN155" s="227"/>
      <c r="EO155" s="227"/>
      <c r="EP155" s="227"/>
      <c r="EQ155" s="227"/>
      <c r="ER155" s="227"/>
      <c r="ES155" s="227"/>
      <c r="ET155" s="227"/>
      <c r="EU155" s="227"/>
      <c r="EV155" s="227"/>
      <c r="EW155" s="227"/>
      <c r="EX155" s="227"/>
      <c r="EY155" s="227"/>
      <c r="EZ155" s="227"/>
      <c r="FA155" s="227"/>
      <c r="FB155" s="227"/>
      <c r="FC155" s="227"/>
      <c r="FD155" s="227"/>
      <c r="FE155" s="227"/>
      <c r="FF155" s="227"/>
      <c r="FG155" s="227"/>
      <c r="FH155" s="227"/>
      <c r="FI155" s="227"/>
      <c r="FJ155" s="227"/>
      <c r="FK155" s="227"/>
      <c r="FL155" s="227"/>
      <c r="FM155" s="227"/>
      <c r="FN155" s="227"/>
      <c r="FO155" s="227"/>
      <c r="FP155" s="227"/>
      <c r="FQ155" s="227"/>
      <c r="FR155" s="227"/>
      <c r="FS155" s="227"/>
      <c r="FT155" s="227"/>
      <c r="FU155" s="227"/>
      <c r="FV155" s="227"/>
      <c r="FW155" s="227"/>
      <c r="FX155" s="227"/>
      <c r="FY155" s="227"/>
      <c r="FZ155" s="227"/>
      <c r="GA155" s="227"/>
      <c r="GB155" s="227"/>
      <c r="GC155" s="227"/>
      <c r="GD155" s="227"/>
      <c r="GE155" s="227"/>
      <c r="GF155" s="227"/>
      <c r="GG155" s="227"/>
      <c r="GH155" s="227"/>
      <c r="GI155" s="227"/>
      <c r="GJ155" s="227"/>
      <c r="GK155" s="227"/>
      <c r="GL155" s="227"/>
      <c r="GM155" s="227"/>
      <c r="GN155" s="227"/>
      <c r="GO155" s="227"/>
      <c r="GP155" s="227"/>
      <c r="GQ155" s="227"/>
      <c r="GR155" s="227"/>
      <c r="GS155" s="227"/>
      <c r="GT155" s="227"/>
      <c r="GU155" s="227"/>
      <c r="GV155" s="227"/>
      <c r="GW155" s="227"/>
      <c r="GX155" s="227"/>
      <c r="GY155" s="227"/>
      <c r="GZ155" s="227"/>
      <c r="HA155" s="227"/>
      <c r="HB155" s="227"/>
      <c r="HC155" s="227"/>
      <c r="HD155" s="227"/>
      <c r="HE155" s="227"/>
      <c r="HF155" s="227"/>
      <c r="HG155" s="227"/>
      <c r="HH155" s="227"/>
      <c r="HI155" s="227"/>
      <c r="HJ155" s="227"/>
      <c r="HK155" s="227"/>
      <c r="HL155" s="227"/>
      <c r="HM155" s="227"/>
      <c r="HN155" s="227"/>
      <c r="HO155" s="227"/>
      <c r="HP155" s="227"/>
      <c r="HQ155" s="227"/>
      <c r="HR155" s="227"/>
    </row>
    <row r="156" spans="3:226" ht="20.100000000000001" customHeight="1" x14ac:dyDescent="0.15">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227"/>
      <c r="CQ156" s="227"/>
      <c r="CR156" s="227"/>
      <c r="CS156" s="227"/>
      <c r="CT156" s="2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227"/>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W156" s="227"/>
      <c r="GX156" s="227"/>
      <c r="GY156" s="227"/>
      <c r="GZ156" s="227"/>
      <c r="HA156" s="227"/>
      <c r="HB156" s="227"/>
      <c r="HC156" s="227"/>
      <c r="HD156" s="227"/>
      <c r="HE156" s="227"/>
      <c r="HF156" s="227"/>
      <c r="HG156" s="227"/>
      <c r="HH156" s="227"/>
      <c r="HI156" s="227"/>
      <c r="HJ156" s="227"/>
      <c r="HK156" s="227"/>
      <c r="HL156" s="227"/>
      <c r="HM156" s="227"/>
      <c r="HN156" s="227"/>
      <c r="HO156" s="227"/>
      <c r="HP156" s="227"/>
      <c r="HQ156" s="227"/>
      <c r="HR156" s="227"/>
    </row>
    <row r="157" spans="3:226" ht="20.100000000000001" customHeight="1" x14ac:dyDescent="0.15">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7"/>
      <c r="BN157" s="227"/>
      <c r="BO157" s="227"/>
      <c r="BP157" s="227"/>
      <c r="BQ157" s="227"/>
      <c r="BR157" s="227"/>
      <c r="BS157" s="227"/>
      <c r="BT157" s="227"/>
      <c r="BU157" s="227"/>
      <c r="BV157" s="227"/>
      <c r="BW157" s="227"/>
      <c r="BX157" s="227"/>
      <c r="BY157" s="227"/>
      <c r="BZ157" s="227"/>
      <c r="CA157" s="227"/>
      <c r="CB157" s="227"/>
      <c r="CC157" s="227"/>
      <c r="CD157" s="227"/>
      <c r="CE157" s="227"/>
      <c r="CF157" s="227"/>
      <c r="CG157" s="227"/>
      <c r="CH157" s="227"/>
      <c r="CI157" s="227"/>
      <c r="CJ157" s="227"/>
      <c r="CK157" s="227"/>
      <c r="CL157" s="227"/>
      <c r="CM157" s="227"/>
      <c r="CN157" s="227"/>
      <c r="CO157" s="227"/>
      <c r="CP157" s="227"/>
      <c r="CQ157" s="227"/>
      <c r="CR157" s="227"/>
      <c r="CS157" s="227"/>
      <c r="CT157" s="227"/>
      <c r="CU157" s="227"/>
      <c r="CV157" s="227"/>
      <c r="CW157" s="227"/>
      <c r="CX157" s="227"/>
      <c r="CY157" s="227"/>
      <c r="CZ157" s="227"/>
      <c r="DA157" s="227"/>
      <c r="DB157" s="227"/>
      <c r="DC157" s="227"/>
      <c r="DD157" s="227"/>
      <c r="DE157" s="227"/>
      <c r="DF157" s="227"/>
      <c r="DG157" s="227"/>
      <c r="DH157" s="227"/>
      <c r="DI157" s="227"/>
      <c r="DJ157" s="227"/>
      <c r="DK157" s="227"/>
      <c r="DL157" s="227"/>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227"/>
      <c r="EJ157" s="227"/>
      <c r="EK157" s="227"/>
      <c r="EL157" s="227"/>
      <c r="EM157" s="227"/>
      <c r="EN157" s="227"/>
      <c r="EO157" s="227"/>
      <c r="EP157" s="227"/>
      <c r="EQ157" s="227"/>
      <c r="ER157" s="227"/>
      <c r="ES157" s="227"/>
      <c r="ET157" s="227"/>
      <c r="EU157" s="227"/>
      <c r="EV157" s="227"/>
      <c r="EW157" s="227"/>
      <c r="EX157" s="227"/>
      <c r="EY157" s="227"/>
      <c r="EZ157" s="227"/>
      <c r="FA157" s="227"/>
      <c r="FB157" s="227"/>
      <c r="FC157" s="227"/>
      <c r="FD157" s="227"/>
      <c r="FE157" s="227"/>
      <c r="FF157" s="227"/>
      <c r="FG157" s="227"/>
      <c r="FH157" s="227"/>
      <c r="FI157" s="227"/>
      <c r="FJ157" s="227"/>
      <c r="FK157" s="227"/>
      <c r="FL157" s="227"/>
      <c r="FM157" s="227"/>
      <c r="FN157" s="227"/>
      <c r="FO157" s="227"/>
      <c r="FP157" s="227"/>
      <c r="FQ157" s="227"/>
      <c r="FR157" s="227"/>
      <c r="FS157" s="227"/>
      <c r="FT157" s="227"/>
      <c r="FU157" s="227"/>
      <c r="FV157" s="227"/>
      <c r="FW157" s="227"/>
      <c r="FX157" s="227"/>
      <c r="FY157" s="227"/>
      <c r="FZ157" s="227"/>
      <c r="GA157" s="227"/>
      <c r="GB157" s="227"/>
      <c r="GC157" s="227"/>
      <c r="GD157" s="227"/>
      <c r="GE157" s="227"/>
      <c r="GF157" s="227"/>
      <c r="GG157" s="227"/>
      <c r="GH157" s="227"/>
      <c r="GI157" s="227"/>
      <c r="GJ157" s="227"/>
      <c r="GK157" s="227"/>
      <c r="GL157" s="227"/>
      <c r="GM157" s="227"/>
      <c r="GN157" s="227"/>
      <c r="GO157" s="227"/>
      <c r="GP157" s="227"/>
      <c r="GQ157" s="227"/>
      <c r="GR157" s="227"/>
      <c r="GS157" s="227"/>
      <c r="GT157" s="227"/>
      <c r="GU157" s="227"/>
      <c r="GV157" s="227"/>
      <c r="GW157" s="227"/>
      <c r="GX157" s="227"/>
      <c r="GY157" s="227"/>
      <c r="GZ157" s="227"/>
      <c r="HA157" s="227"/>
      <c r="HB157" s="227"/>
      <c r="HC157" s="227"/>
      <c r="HD157" s="227"/>
      <c r="HE157" s="227"/>
      <c r="HF157" s="227"/>
      <c r="HG157" s="227"/>
      <c r="HH157" s="227"/>
      <c r="HI157" s="227"/>
      <c r="HJ157" s="227"/>
      <c r="HK157" s="227"/>
      <c r="HL157" s="227"/>
      <c r="HM157" s="227"/>
      <c r="HN157" s="227"/>
      <c r="HO157" s="227"/>
      <c r="HP157" s="227"/>
      <c r="HQ157" s="227"/>
      <c r="HR157" s="227"/>
    </row>
    <row r="158" spans="3:226" ht="20.100000000000001" customHeight="1" x14ac:dyDescent="0.15">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7"/>
      <c r="BN158" s="227"/>
      <c r="BO158" s="227"/>
      <c r="BP158" s="227"/>
      <c r="BQ158" s="227"/>
      <c r="BR158" s="227"/>
      <c r="BS158" s="227"/>
      <c r="BT158" s="227"/>
      <c r="BU158" s="227"/>
      <c r="BV158" s="227"/>
      <c r="BW158" s="227"/>
      <c r="BX158" s="227"/>
      <c r="BY158" s="227"/>
      <c r="BZ158" s="227"/>
      <c r="CA158" s="227"/>
      <c r="CB158" s="227"/>
      <c r="CC158" s="227"/>
      <c r="CD158" s="227"/>
      <c r="CE158" s="227"/>
      <c r="CF158" s="227"/>
      <c r="CG158" s="227"/>
      <c r="CH158" s="227"/>
      <c r="CI158" s="227"/>
      <c r="CJ158" s="227"/>
      <c r="CK158" s="227"/>
      <c r="CL158" s="227"/>
      <c r="CM158" s="227"/>
      <c r="CN158" s="227"/>
      <c r="CO158" s="227"/>
      <c r="CP158" s="227"/>
      <c r="CQ158" s="227"/>
      <c r="CR158" s="227"/>
      <c r="CS158" s="227"/>
      <c r="CT158" s="227"/>
      <c r="CU158" s="227"/>
      <c r="CV158" s="227"/>
      <c r="CW158" s="227"/>
      <c r="CX158" s="227"/>
      <c r="CY158" s="227"/>
      <c r="CZ158" s="227"/>
      <c r="DA158" s="227"/>
      <c r="DB158" s="227"/>
      <c r="DC158" s="227"/>
      <c r="DD158" s="227"/>
      <c r="DE158" s="227"/>
      <c r="DF158" s="227"/>
      <c r="DG158" s="227"/>
      <c r="DH158" s="227"/>
      <c r="DI158" s="227"/>
      <c r="DJ158" s="227"/>
      <c r="DK158" s="227"/>
      <c r="DL158" s="227"/>
      <c r="DM158" s="227"/>
      <c r="DN158" s="227"/>
      <c r="DO158" s="227"/>
      <c r="DP158" s="227"/>
      <c r="DQ158" s="227"/>
      <c r="DR158" s="227"/>
      <c r="DS158" s="227"/>
      <c r="DT158" s="227"/>
      <c r="DU158" s="227"/>
      <c r="DV158" s="227"/>
      <c r="DW158" s="227"/>
      <c r="DX158" s="227"/>
      <c r="DY158" s="227"/>
      <c r="DZ158" s="227"/>
      <c r="EA158" s="227"/>
      <c r="EB158" s="227"/>
      <c r="EC158" s="227"/>
      <c r="ED158" s="227"/>
      <c r="EE158" s="227"/>
      <c r="EF158" s="227"/>
      <c r="EG158" s="227"/>
      <c r="EH158" s="227"/>
      <c r="EI158" s="227"/>
      <c r="EJ158" s="227"/>
      <c r="EK158" s="227"/>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c r="FG158" s="227"/>
      <c r="FH158" s="227"/>
      <c r="FI158" s="227"/>
      <c r="FJ158" s="227"/>
      <c r="FK158" s="227"/>
      <c r="FL158" s="227"/>
      <c r="FM158" s="227"/>
      <c r="FN158" s="227"/>
      <c r="FO158" s="227"/>
      <c r="FP158" s="227"/>
      <c r="FQ158" s="227"/>
      <c r="FR158" s="227"/>
      <c r="FS158" s="227"/>
      <c r="FT158" s="227"/>
      <c r="FU158" s="227"/>
      <c r="FV158" s="227"/>
      <c r="FW158" s="227"/>
      <c r="FX158" s="227"/>
      <c r="FY158" s="227"/>
      <c r="FZ158" s="227"/>
      <c r="GA158" s="227"/>
      <c r="GB158" s="227"/>
      <c r="GC158" s="227"/>
      <c r="GD158" s="227"/>
      <c r="GE158" s="227"/>
      <c r="GF158" s="227"/>
      <c r="GG158" s="227"/>
      <c r="GH158" s="227"/>
      <c r="GI158" s="227"/>
      <c r="GJ158" s="227"/>
      <c r="GK158" s="227"/>
      <c r="GL158" s="227"/>
      <c r="GM158" s="227"/>
      <c r="GN158" s="227"/>
      <c r="GO158" s="227"/>
      <c r="GP158" s="227"/>
      <c r="GQ158" s="227"/>
      <c r="GR158" s="227"/>
      <c r="GS158" s="227"/>
      <c r="GT158" s="227"/>
      <c r="GU158" s="227"/>
      <c r="GV158" s="227"/>
      <c r="GW158" s="227"/>
      <c r="GX158" s="227"/>
      <c r="GY158" s="227"/>
      <c r="GZ158" s="227"/>
      <c r="HA158" s="227"/>
      <c r="HB158" s="227"/>
      <c r="HC158" s="227"/>
      <c r="HD158" s="227"/>
      <c r="HE158" s="227"/>
      <c r="HF158" s="227"/>
      <c r="HG158" s="227"/>
      <c r="HH158" s="227"/>
      <c r="HI158" s="227"/>
      <c r="HJ158" s="227"/>
      <c r="HK158" s="227"/>
      <c r="HL158" s="227"/>
      <c r="HM158" s="227"/>
      <c r="HN158" s="227"/>
      <c r="HO158" s="227"/>
      <c r="HP158" s="227"/>
      <c r="HQ158" s="227"/>
      <c r="HR158" s="227"/>
    </row>
    <row r="159" spans="3:226" ht="20.100000000000001" customHeight="1" x14ac:dyDescent="0.15">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c r="BU159" s="227"/>
      <c r="BV159" s="227"/>
      <c r="BW159" s="227"/>
      <c r="BX159" s="227"/>
      <c r="BY159" s="227"/>
      <c r="BZ159" s="227"/>
      <c r="CA159" s="227"/>
      <c r="CB159" s="227"/>
      <c r="CC159" s="227"/>
      <c r="CD159" s="227"/>
      <c r="CE159" s="227"/>
      <c r="CF159" s="227"/>
      <c r="CG159" s="227"/>
      <c r="CH159" s="227"/>
      <c r="CI159" s="227"/>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c r="FG159" s="227"/>
      <c r="FH159" s="227"/>
      <c r="FI159" s="227"/>
      <c r="FJ159" s="227"/>
      <c r="FK159" s="227"/>
      <c r="FL159" s="227"/>
      <c r="FM159" s="227"/>
      <c r="FN159" s="227"/>
      <c r="FO159" s="227"/>
      <c r="FP159" s="227"/>
      <c r="FQ159" s="227"/>
      <c r="FR159" s="227"/>
      <c r="FS159" s="227"/>
      <c r="FT159" s="227"/>
      <c r="FU159" s="227"/>
      <c r="FV159" s="227"/>
      <c r="FW159" s="227"/>
      <c r="FX159" s="227"/>
      <c r="FY159" s="227"/>
      <c r="FZ159" s="227"/>
      <c r="GA159" s="227"/>
      <c r="GB159" s="227"/>
      <c r="GC159" s="227"/>
      <c r="GD159" s="227"/>
      <c r="GE159" s="227"/>
      <c r="GF159" s="227"/>
      <c r="GG159" s="227"/>
      <c r="GH159" s="227"/>
      <c r="GI159" s="227"/>
      <c r="GJ159" s="227"/>
      <c r="GK159" s="227"/>
      <c r="GL159" s="227"/>
      <c r="GM159" s="227"/>
      <c r="GN159" s="227"/>
      <c r="GO159" s="227"/>
      <c r="GP159" s="227"/>
      <c r="GQ159" s="227"/>
      <c r="GR159" s="227"/>
      <c r="GS159" s="227"/>
      <c r="GT159" s="227"/>
      <c r="GU159" s="227"/>
      <c r="GV159" s="227"/>
      <c r="GW159" s="227"/>
      <c r="GX159" s="227"/>
      <c r="GY159" s="227"/>
      <c r="GZ159" s="227"/>
      <c r="HA159" s="227"/>
      <c r="HB159" s="227"/>
      <c r="HC159" s="227"/>
      <c r="HD159" s="227"/>
      <c r="HE159" s="227"/>
      <c r="HF159" s="227"/>
      <c r="HG159" s="227"/>
      <c r="HH159" s="227"/>
      <c r="HI159" s="227"/>
      <c r="HJ159" s="227"/>
      <c r="HK159" s="227"/>
      <c r="HL159" s="227"/>
      <c r="HM159" s="227"/>
      <c r="HN159" s="227"/>
      <c r="HO159" s="227"/>
      <c r="HP159" s="227"/>
      <c r="HQ159" s="227"/>
      <c r="HR159" s="227"/>
    </row>
    <row r="160" spans="3:226" ht="20.100000000000001" customHeight="1" x14ac:dyDescent="0.15">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c r="DA160" s="227"/>
      <c r="DB160" s="227"/>
      <c r="DC160" s="227"/>
      <c r="DD160" s="227"/>
      <c r="DE160" s="227"/>
      <c r="DF160" s="227"/>
      <c r="DG160" s="227"/>
      <c r="DH160" s="227"/>
      <c r="DI160" s="227"/>
      <c r="DJ160" s="227"/>
      <c r="DK160" s="227"/>
      <c r="DL160" s="227"/>
      <c r="DM160" s="227"/>
      <c r="DN160" s="227"/>
      <c r="DO160" s="227"/>
      <c r="DP160" s="227"/>
      <c r="DQ160" s="227"/>
      <c r="DR160" s="227"/>
      <c r="DS160" s="227"/>
      <c r="DT160" s="227"/>
      <c r="DU160" s="227"/>
      <c r="DV160" s="227"/>
      <c r="DW160" s="227"/>
      <c r="DX160" s="227"/>
      <c r="DY160" s="227"/>
      <c r="DZ160" s="227"/>
      <c r="EA160" s="227"/>
      <c r="EB160" s="227"/>
      <c r="EC160" s="227"/>
      <c r="ED160" s="227"/>
      <c r="EE160" s="227"/>
      <c r="EF160" s="227"/>
      <c r="EG160" s="227"/>
      <c r="EH160" s="227"/>
      <c r="EI160" s="227"/>
      <c r="EJ160" s="227"/>
      <c r="EK160" s="227"/>
      <c r="EL160" s="227"/>
      <c r="EM160" s="227"/>
      <c r="EN160" s="227"/>
      <c r="EO160" s="227"/>
      <c r="EP160" s="227"/>
      <c r="EQ160" s="227"/>
      <c r="ER160" s="227"/>
      <c r="ES160" s="227"/>
      <c r="ET160" s="227"/>
      <c r="EU160" s="227"/>
      <c r="EV160" s="227"/>
      <c r="EW160" s="227"/>
      <c r="EX160" s="227"/>
      <c r="EY160" s="227"/>
      <c r="EZ160" s="227"/>
      <c r="FA160" s="227"/>
      <c r="FB160" s="227"/>
      <c r="FC160" s="227"/>
      <c r="FD160" s="227"/>
      <c r="FE160" s="227"/>
      <c r="FF160" s="227"/>
      <c r="FG160" s="227"/>
      <c r="FH160" s="227"/>
      <c r="FI160" s="227"/>
      <c r="FJ160" s="227"/>
      <c r="FK160" s="227"/>
      <c r="FL160" s="227"/>
      <c r="FM160" s="227"/>
      <c r="FN160" s="227"/>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W160" s="227"/>
      <c r="GX160" s="227"/>
      <c r="GY160" s="227"/>
      <c r="GZ160" s="227"/>
      <c r="HA160" s="227"/>
      <c r="HB160" s="227"/>
      <c r="HC160" s="227"/>
      <c r="HD160" s="227"/>
      <c r="HE160" s="227"/>
      <c r="HF160" s="227"/>
      <c r="HG160" s="227"/>
      <c r="HH160" s="227"/>
      <c r="HI160" s="227"/>
      <c r="HJ160" s="227"/>
      <c r="HK160" s="227"/>
      <c r="HL160" s="227"/>
      <c r="HM160" s="227"/>
      <c r="HN160" s="227"/>
      <c r="HO160" s="227"/>
      <c r="HP160" s="227"/>
      <c r="HQ160" s="227"/>
      <c r="HR160" s="227"/>
    </row>
    <row r="161" spans="3:226" ht="20.100000000000001" customHeight="1" x14ac:dyDescent="0.15">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c r="BU161" s="227"/>
      <c r="BV161" s="227"/>
      <c r="BW161" s="227"/>
      <c r="BX161" s="227"/>
      <c r="BY161" s="227"/>
      <c r="BZ161" s="227"/>
      <c r="CA161" s="227"/>
      <c r="CB161" s="227"/>
      <c r="CC161" s="227"/>
      <c r="CD161" s="227"/>
      <c r="CE161" s="227"/>
      <c r="CF161" s="227"/>
      <c r="CG161" s="227"/>
      <c r="CH161" s="227"/>
      <c r="CI161" s="227"/>
      <c r="CJ161" s="227"/>
      <c r="CK161" s="227"/>
      <c r="CL161" s="227"/>
      <c r="CM161" s="227"/>
      <c r="CN161" s="227"/>
      <c r="CO161" s="227"/>
      <c r="CP161" s="227"/>
      <c r="CQ161" s="227"/>
      <c r="CR161" s="227"/>
      <c r="CS161" s="227"/>
      <c r="CT161" s="227"/>
      <c r="CU161" s="227"/>
      <c r="CV161" s="227"/>
      <c r="CW161" s="227"/>
      <c r="CX161" s="227"/>
      <c r="CY161" s="227"/>
      <c r="CZ161" s="227"/>
      <c r="DA161" s="227"/>
      <c r="DB161" s="227"/>
      <c r="DC161" s="227"/>
      <c r="DD161" s="227"/>
      <c r="DE161" s="227"/>
      <c r="DF161" s="227"/>
      <c r="DG161" s="227"/>
      <c r="DH161" s="227"/>
      <c r="DI161" s="227"/>
      <c r="DJ161" s="227"/>
      <c r="DK161" s="227"/>
      <c r="DL161" s="227"/>
      <c r="DM161" s="227"/>
      <c r="DN161" s="227"/>
      <c r="DO161" s="227"/>
      <c r="DP161" s="227"/>
      <c r="DQ161" s="227"/>
      <c r="DR161" s="227"/>
      <c r="DS161" s="227"/>
      <c r="DT161" s="227"/>
      <c r="DU161" s="227"/>
      <c r="DV161" s="227"/>
      <c r="DW161" s="227"/>
      <c r="DX161" s="227"/>
      <c r="DY161" s="227"/>
      <c r="DZ161" s="227"/>
      <c r="EA161" s="227"/>
      <c r="EB161" s="227"/>
      <c r="EC161" s="227"/>
      <c r="ED161" s="227"/>
      <c r="EE161" s="227"/>
      <c r="EF161" s="227"/>
      <c r="EG161" s="227"/>
      <c r="EH161" s="227"/>
      <c r="EI161" s="227"/>
      <c r="EJ161" s="227"/>
      <c r="EK161" s="227"/>
      <c r="EL161" s="227"/>
      <c r="EM161" s="227"/>
      <c r="EN161" s="227"/>
      <c r="EO161" s="227"/>
      <c r="EP161" s="227"/>
      <c r="EQ161" s="227"/>
      <c r="ER161" s="227"/>
      <c r="ES161" s="227"/>
      <c r="ET161" s="227"/>
      <c r="EU161" s="227"/>
      <c r="EV161" s="227"/>
      <c r="EW161" s="227"/>
      <c r="EX161" s="227"/>
      <c r="EY161" s="227"/>
      <c r="EZ161" s="227"/>
      <c r="FA161" s="227"/>
      <c r="FB161" s="227"/>
      <c r="FC161" s="227"/>
      <c r="FD161" s="227"/>
      <c r="FE161" s="227"/>
      <c r="FF161" s="227"/>
      <c r="FG161" s="227"/>
      <c r="FH161" s="227"/>
      <c r="FI161" s="227"/>
      <c r="FJ161" s="227"/>
      <c r="FK161" s="227"/>
      <c r="FL161" s="227"/>
      <c r="FM161" s="227"/>
      <c r="FN161" s="227"/>
      <c r="FO161" s="227"/>
      <c r="FP161" s="227"/>
      <c r="FQ161" s="227"/>
      <c r="FR161" s="227"/>
      <c r="FS161" s="227"/>
      <c r="FT161" s="227"/>
      <c r="FU161" s="227"/>
      <c r="FV161" s="227"/>
      <c r="FW161" s="227"/>
      <c r="FX161" s="227"/>
      <c r="FY161" s="227"/>
      <c r="FZ161" s="227"/>
      <c r="GA161" s="227"/>
      <c r="GB161" s="227"/>
      <c r="GC161" s="227"/>
      <c r="GD161" s="227"/>
      <c r="GE161" s="227"/>
      <c r="GF161" s="227"/>
      <c r="GG161" s="227"/>
      <c r="GH161" s="227"/>
      <c r="GI161" s="227"/>
      <c r="GJ161" s="227"/>
      <c r="GK161" s="227"/>
      <c r="GL161" s="227"/>
      <c r="GM161" s="227"/>
      <c r="GN161" s="227"/>
      <c r="GO161" s="227"/>
      <c r="GP161" s="227"/>
      <c r="GQ161" s="227"/>
      <c r="GR161" s="227"/>
      <c r="GS161" s="227"/>
      <c r="GT161" s="227"/>
      <c r="GU161" s="227"/>
      <c r="GV161" s="227"/>
      <c r="GW161" s="227"/>
      <c r="GX161" s="227"/>
      <c r="GY161" s="227"/>
      <c r="GZ161" s="227"/>
      <c r="HA161" s="227"/>
      <c r="HB161" s="227"/>
      <c r="HC161" s="227"/>
      <c r="HD161" s="227"/>
      <c r="HE161" s="227"/>
      <c r="HF161" s="227"/>
      <c r="HG161" s="227"/>
      <c r="HH161" s="227"/>
      <c r="HI161" s="227"/>
      <c r="HJ161" s="227"/>
      <c r="HK161" s="227"/>
      <c r="HL161" s="227"/>
      <c r="HM161" s="227"/>
      <c r="HN161" s="227"/>
      <c r="HO161" s="227"/>
      <c r="HP161" s="227"/>
      <c r="HQ161" s="227"/>
      <c r="HR161" s="227"/>
    </row>
    <row r="162" spans="3:226" ht="20.100000000000001" customHeight="1" x14ac:dyDescent="0.15">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7"/>
      <c r="CN162" s="227"/>
      <c r="CO162" s="227"/>
      <c r="CP162" s="227"/>
      <c r="CQ162" s="227"/>
      <c r="CR162" s="227"/>
      <c r="CS162" s="227"/>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c r="DQ162" s="227"/>
      <c r="DR162" s="227"/>
      <c r="DS162" s="227"/>
      <c r="DT162" s="227"/>
      <c r="DU162" s="227"/>
      <c r="DV162" s="227"/>
      <c r="DW162" s="227"/>
      <c r="DX162" s="227"/>
      <c r="DY162" s="227"/>
      <c r="DZ162" s="227"/>
      <c r="EA162" s="227"/>
      <c r="EB162" s="227"/>
      <c r="EC162" s="227"/>
      <c r="ED162" s="227"/>
      <c r="EE162" s="227"/>
      <c r="EF162" s="227"/>
      <c r="EG162" s="227"/>
      <c r="EH162" s="227"/>
      <c r="EI162" s="227"/>
      <c r="EJ162" s="227"/>
      <c r="EK162" s="227"/>
      <c r="EL162" s="227"/>
      <c r="EM162" s="227"/>
      <c r="EN162" s="227"/>
      <c r="EO162" s="227"/>
      <c r="EP162" s="227"/>
      <c r="EQ162" s="227"/>
      <c r="ER162" s="227"/>
      <c r="ES162" s="227"/>
      <c r="ET162" s="227"/>
      <c r="EU162" s="227"/>
      <c r="EV162" s="227"/>
      <c r="EW162" s="227"/>
      <c r="EX162" s="227"/>
      <c r="EY162" s="227"/>
      <c r="EZ162" s="227"/>
      <c r="FA162" s="227"/>
      <c r="FB162" s="227"/>
      <c r="FC162" s="227"/>
      <c r="FD162" s="227"/>
      <c r="FE162" s="227"/>
      <c r="FF162" s="227"/>
      <c r="FG162" s="227"/>
      <c r="FH162" s="227"/>
      <c r="FI162" s="227"/>
      <c r="FJ162" s="227"/>
      <c r="FK162" s="227"/>
      <c r="FL162" s="227"/>
      <c r="FM162" s="227"/>
      <c r="FN162" s="227"/>
      <c r="FO162" s="227"/>
      <c r="FP162" s="227"/>
      <c r="FQ162" s="227"/>
      <c r="FR162" s="227"/>
      <c r="FS162" s="227"/>
      <c r="FT162" s="227"/>
      <c r="FU162" s="227"/>
      <c r="FV162" s="227"/>
      <c r="FW162" s="227"/>
      <c r="FX162" s="227"/>
      <c r="FY162" s="227"/>
      <c r="FZ162" s="227"/>
      <c r="GA162" s="227"/>
      <c r="GB162" s="227"/>
      <c r="GC162" s="227"/>
      <c r="GD162" s="227"/>
      <c r="GE162" s="227"/>
      <c r="GF162" s="227"/>
      <c r="GG162" s="227"/>
      <c r="GH162" s="227"/>
      <c r="GI162" s="227"/>
      <c r="GJ162" s="227"/>
      <c r="GK162" s="227"/>
      <c r="GL162" s="227"/>
      <c r="GM162" s="227"/>
      <c r="GN162" s="227"/>
      <c r="GO162" s="227"/>
      <c r="GP162" s="227"/>
      <c r="GQ162" s="227"/>
      <c r="GR162" s="227"/>
      <c r="GS162" s="227"/>
      <c r="GT162" s="227"/>
      <c r="GU162" s="227"/>
      <c r="GV162" s="227"/>
      <c r="GW162" s="227"/>
      <c r="GX162" s="227"/>
      <c r="GY162" s="227"/>
      <c r="GZ162" s="227"/>
      <c r="HA162" s="227"/>
      <c r="HB162" s="227"/>
      <c r="HC162" s="227"/>
      <c r="HD162" s="227"/>
      <c r="HE162" s="227"/>
      <c r="HF162" s="227"/>
      <c r="HG162" s="227"/>
      <c r="HH162" s="227"/>
      <c r="HI162" s="227"/>
      <c r="HJ162" s="227"/>
      <c r="HK162" s="227"/>
      <c r="HL162" s="227"/>
      <c r="HM162" s="227"/>
      <c r="HN162" s="227"/>
      <c r="HO162" s="227"/>
      <c r="HP162" s="227"/>
      <c r="HQ162" s="227"/>
      <c r="HR162" s="227"/>
    </row>
    <row r="163" spans="3:226" ht="20.100000000000001" customHeight="1" x14ac:dyDescent="0.15">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7"/>
      <c r="CN163" s="227"/>
      <c r="CO163" s="227"/>
      <c r="CP163" s="227"/>
      <c r="CQ163" s="227"/>
      <c r="CR163" s="227"/>
      <c r="CS163" s="227"/>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c r="DQ163" s="227"/>
      <c r="DR163" s="227"/>
      <c r="DS163" s="227"/>
      <c r="DT163" s="227"/>
      <c r="DU163" s="227"/>
      <c r="DV163" s="227"/>
      <c r="DW163" s="227"/>
      <c r="DX163" s="227"/>
      <c r="DY163" s="227"/>
      <c r="DZ163" s="227"/>
      <c r="EA163" s="227"/>
      <c r="EB163" s="227"/>
      <c r="EC163" s="227"/>
      <c r="ED163" s="227"/>
      <c r="EE163" s="227"/>
      <c r="EF163" s="227"/>
      <c r="EG163" s="227"/>
      <c r="EH163" s="227"/>
      <c r="EI163" s="227"/>
      <c r="EJ163" s="227"/>
      <c r="EK163" s="227"/>
      <c r="EL163" s="227"/>
      <c r="EM163" s="227"/>
      <c r="EN163" s="227"/>
      <c r="EO163" s="227"/>
      <c r="EP163" s="227"/>
      <c r="EQ163" s="227"/>
      <c r="ER163" s="227"/>
      <c r="ES163" s="227"/>
      <c r="ET163" s="227"/>
      <c r="EU163" s="227"/>
      <c r="EV163" s="227"/>
      <c r="EW163" s="227"/>
      <c r="EX163" s="227"/>
      <c r="EY163" s="227"/>
      <c r="EZ163" s="227"/>
      <c r="FA163" s="227"/>
      <c r="FB163" s="227"/>
      <c r="FC163" s="227"/>
      <c r="FD163" s="227"/>
      <c r="FE163" s="227"/>
      <c r="FF163" s="227"/>
      <c r="FG163" s="227"/>
      <c r="FH163" s="227"/>
      <c r="FI163" s="227"/>
      <c r="FJ163" s="227"/>
      <c r="FK163" s="227"/>
      <c r="FL163" s="227"/>
      <c r="FM163" s="227"/>
      <c r="FN163" s="227"/>
      <c r="FO163" s="227"/>
      <c r="FP163" s="227"/>
      <c r="FQ163" s="227"/>
      <c r="FR163" s="227"/>
      <c r="FS163" s="227"/>
      <c r="FT163" s="227"/>
      <c r="FU163" s="227"/>
      <c r="FV163" s="227"/>
      <c r="FW163" s="227"/>
      <c r="FX163" s="227"/>
      <c r="FY163" s="227"/>
      <c r="FZ163" s="227"/>
      <c r="GA163" s="227"/>
      <c r="GB163" s="227"/>
      <c r="GC163" s="227"/>
      <c r="GD163" s="227"/>
      <c r="GE163" s="227"/>
      <c r="GF163" s="227"/>
      <c r="GG163" s="227"/>
      <c r="GH163" s="227"/>
      <c r="GI163" s="227"/>
      <c r="GJ163" s="227"/>
      <c r="GK163" s="227"/>
      <c r="GL163" s="227"/>
      <c r="GM163" s="227"/>
      <c r="GN163" s="227"/>
      <c r="GO163" s="227"/>
      <c r="GP163" s="227"/>
      <c r="GQ163" s="227"/>
      <c r="GR163" s="227"/>
      <c r="GS163" s="227"/>
      <c r="GT163" s="227"/>
      <c r="GU163" s="227"/>
      <c r="GV163" s="227"/>
      <c r="GW163" s="227"/>
      <c r="GX163" s="227"/>
      <c r="GY163" s="227"/>
      <c r="GZ163" s="227"/>
      <c r="HA163" s="227"/>
      <c r="HB163" s="227"/>
      <c r="HC163" s="227"/>
      <c r="HD163" s="227"/>
      <c r="HE163" s="227"/>
      <c r="HF163" s="227"/>
      <c r="HG163" s="227"/>
      <c r="HH163" s="227"/>
      <c r="HI163" s="227"/>
      <c r="HJ163" s="227"/>
      <c r="HK163" s="227"/>
      <c r="HL163" s="227"/>
      <c r="HM163" s="227"/>
      <c r="HN163" s="227"/>
      <c r="HO163" s="227"/>
      <c r="HP163" s="227"/>
      <c r="HQ163" s="227"/>
      <c r="HR163" s="227"/>
    </row>
    <row r="164" spans="3:226" ht="20.100000000000001" customHeight="1" x14ac:dyDescent="0.15">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7"/>
      <c r="CN164" s="227"/>
      <c r="CO164" s="227"/>
      <c r="CP164" s="227"/>
      <c r="CQ164" s="227"/>
      <c r="CR164" s="227"/>
      <c r="CS164" s="227"/>
      <c r="CT164" s="227"/>
      <c r="CU164" s="227"/>
      <c r="CV164" s="227"/>
      <c r="CW164" s="227"/>
      <c r="CX164" s="227"/>
      <c r="CY164" s="227"/>
      <c r="CZ164" s="227"/>
      <c r="DA164" s="227"/>
      <c r="DB164" s="227"/>
      <c r="DC164" s="227"/>
      <c r="DD164" s="227"/>
      <c r="DE164" s="227"/>
      <c r="DF164" s="227"/>
      <c r="DG164" s="227"/>
      <c r="DH164" s="227"/>
      <c r="DI164" s="227"/>
      <c r="DJ164" s="227"/>
      <c r="DK164" s="227"/>
      <c r="DL164" s="227"/>
      <c r="DM164" s="227"/>
      <c r="DN164" s="227"/>
      <c r="DO164" s="227"/>
      <c r="DP164" s="227"/>
      <c r="DQ164" s="227"/>
      <c r="DR164" s="227"/>
      <c r="DS164" s="227"/>
      <c r="DT164" s="227"/>
      <c r="DU164" s="227"/>
      <c r="DV164" s="227"/>
      <c r="DW164" s="227"/>
      <c r="DX164" s="227"/>
      <c r="DY164" s="227"/>
      <c r="DZ164" s="227"/>
      <c r="EA164" s="227"/>
      <c r="EB164" s="227"/>
      <c r="EC164" s="227"/>
      <c r="ED164" s="227"/>
      <c r="EE164" s="227"/>
      <c r="EF164" s="227"/>
      <c r="EG164" s="227"/>
      <c r="EH164" s="227"/>
      <c r="EI164" s="227"/>
      <c r="EJ164" s="227"/>
      <c r="EK164" s="227"/>
      <c r="EL164" s="227"/>
      <c r="EM164" s="227"/>
      <c r="EN164" s="227"/>
      <c r="EO164" s="227"/>
      <c r="EP164" s="227"/>
      <c r="EQ164" s="227"/>
      <c r="ER164" s="227"/>
      <c r="ES164" s="227"/>
      <c r="ET164" s="227"/>
      <c r="EU164" s="227"/>
      <c r="EV164" s="227"/>
      <c r="EW164" s="227"/>
      <c r="EX164" s="227"/>
      <c r="EY164" s="227"/>
      <c r="EZ164" s="227"/>
      <c r="FA164" s="227"/>
      <c r="FB164" s="227"/>
      <c r="FC164" s="227"/>
      <c r="FD164" s="227"/>
      <c r="FE164" s="227"/>
      <c r="FF164" s="227"/>
      <c r="FG164" s="227"/>
      <c r="FH164" s="227"/>
      <c r="FI164" s="227"/>
      <c r="FJ164" s="227"/>
      <c r="FK164" s="227"/>
      <c r="FL164" s="227"/>
      <c r="FM164" s="227"/>
      <c r="FN164" s="227"/>
      <c r="FO164" s="227"/>
      <c r="FP164" s="227"/>
      <c r="FQ164" s="227"/>
      <c r="FR164" s="227"/>
      <c r="FS164" s="227"/>
      <c r="FT164" s="227"/>
      <c r="FU164" s="227"/>
      <c r="FV164" s="227"/>
      <c r="FW164" s="227"/>
      <c r="FX164" s="227"/>
      <c r="FY164" s="227"/>
      <c r="FZ164" s="227"/>
      <c r="GA164" s="227"/>
      <c r="GB164" s="227"/>
      <c r="GC164" s="227"/>
      <c r="GD164" s="227"/>
      <c r="GE164" s="227"/>
      <c r="GF164" s="227"/>
      <c r="GG164" s="227"/>
      <c r="GH164" s="227"/>
      <c r="GI164" s="227"/>
      <c r="GJ164" s="227"/>
      <c r="GK164" s="227"/>
      <c r="GL164" s="227"/>
      <c r="GM164" s="227"/>
      <c r="GN164" s="227"/>
      <c r="GO164" s="227"/>
      <c r="GP164" s="227"/>
      <c r="GQ164" s="227"/>
      <c r="GR164" s="227"/>
      <c r="GS164" s="227"/>
      <c r="GT164" s="227"/>
      <c r="GU164" s="227"/>
      <c r="GV164" s="227"/>
      <c r="GW164" s="227"/>
      <c r="GX164" s="227"/>
      <c r="GY164" s="227"/>
      <c r="GZ164" s="227"/>
      <c r="HA164" s="227"/>
      <c r="HB164" s="227"/>
      <c r="HC164" s="227"/>
      <c r="HD164" s="227"/>
      <c r="HE164" s="227"/>
      <c r="HF164" s="227"/>
      <c r="HG164" s="227"/>
      <c r="HH164" s="227"/>
      <c r="HI164" s="227"/>
      <c r="HJ164" s="227"/>
      <c r="HK164" s="227"/>
      <c r="HL164" s="227"/>
      <c r="HM164" s="227"/>
      <c r="HN164" s="227"/>
      <c r="HO164" s="227"/>
      <c r="HP164" s="227"/>
      <c r="HQ164" s="227"/>
      <c r="HR164" s="227"/>
    </row>
    <row r="165" spans="3:226" ht="20.100000000000001" customHeight="1" x14ac:dyDescent="0.15">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7"/>
      <c r="CN165" s="227"/>
      <c r="CO165" s="227"/>
      <c r="CP165" s="227"/>
      <c r="CQ165" s="227"/>
      <c r="CR165" s="227"/>
      <c r="CS165" s="227"/>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c r="DQ165" s="227"/>
      <c r="DR165" s="227"/>
      <c r="DS165" s="227"/>
      <c r="DT165" s="227"/>
      <c r="DU165" s="227"/>
      <c r="DV165" s="227"/>
      <c r="DW165" s="227"/>
      <c r="DX165" s="227"/>
      <c r="DY165" s="227"/>
      <c r="DZ165" s="227"/>
      <c r="EA165" s="227"/>
      <c r="EB165" s="227"/>
      <c r="EC165" s="227"/>
      <c r="ED165" s="227"/>
      <c r="EE165" s="227"/>
      <c r="EF165" s="227"/>
      <c r="EG165" s="227"/>
      <c r="EH165" s="227"/>
      <c r="EI165" s="227"/>
      <c r="EJ165" s="227"/>
      <c r="EK165" s="227"/>
      <c r="EL165" s="227"/>
      <c r="EM165" s="227"/>
      <c r="EN165" s="227"/>
      <c r="EO165" s="227"/>
      <c r="EP165" s="227"/>
      <c r="EQ165" s="227"/>
      <c r="ER165" s="227"/>
      <c r="ES165" s="227"/>
      <c r="ET165" s="227"/>
      <c r="EU165" s="227"/>
      <c r="EV165" s="227"/>
      <c r="EW165" s="227"/>
      <c r="EX165" s="227"/>
      <c r="EY165" s="227"/>
      <c r="EZ165" s="227"/>
      <c r="FA165" s="227"/>
      <c r="FB165" s="227"/>
      <c r="FC165" s="227"/>
      <c r="FD165" s="227"/>
      <c r="FE165" s="227"/>
      <c r="FF165" s="227"/>
      <c r="FG165" s="227"/>
      <c r="FH165" s="227"/>
      <c r="FI165" s="227"/>
      <c r="FJ165" s="227"/>
      <c r="FK165" s="227"/>
      <c r="FL165" s="227"/>
      <c r="FM165" s="227"/>
      <c r="FN165" s="227"/>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7"/>
      <c r="GQ165" s="227"/>
      <c r="GR165" s="227"/>
      <c r="GS165" s="227"/>
      <c r="GT165" s="227"/>
      <c r="GU165" s="227"/>
      <c r="GV165" s="227"/>
      <c r="GW165" s="227"/>
      <c r="GX165" s="227"/>
      <c r="GY165" s="227"/>
      <c r="GZ165" s="227"/>
      <c r="HA165" s="227"/>
      <c r="HB165" s="227"/>
      <c r="HC165" s="227"/>
      <c r="HD165" s="227"/>
      <c r="HE165" s="227"/>
      <c r="HF165" s="227"/>
      <c r="HG165" s="227"/>
      <c r="HH165" s="227"/>
      <c r="HI165" s="227"/>
      <c r="HJ165" s="227"/>
      <c r="HK165" s="227"/>
      <c r="HL165" s="227"/>
      <c r="HM165" s="227"/>
      <c r="HN165" s="227"/>
      <c r="HO165" s="227"/>
      <c r="HP165" s="227"/>
      <c r="HQ165" s="227"/>
      <c r="HR165" s="227"/>
    </row>
    <row r="166" spans="3:226" ht="20.100000000000001" customHeight="1" x14ac:dyDescent="0.15">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7"/>
      <c r="CN166" s="227"/>
      <c r="CO166" s="227"/>
      <c r="CP166" s="227"/>
      <c r="CQ166" s="227"/>
      <c r="CR166" s="227"/>
      <c r="CS166" s="227"/>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c r="DQ166" s="227"/>
      <c r="DR166" s="227"/>
      <c r="DS166" s="227"/>
      <c r="DT166" s="227"/>
      <c r="DU166" s="227"/>
      <c r="DV166" s="227"/>
      <c r="DW166" s="227"/>
      <c r="DX166" s="227"/>
      <c r="DY166" s="227"/>
      <c r="DZ166" s="227"/>
      <c r="EA166" s="227"/>
      <c r="EB166" s="227"/>
      <c r="EC166" s="227"/>
      <c r="ED166" s="227"/>
      <c r="EE166" s="227"/>
      <c r="EF166" s="227"/>
      <c r="EG166" s="227"/>
      <c r="EH166" s="227"/>
      <c r="EI166" s="227"/>
      <c r="EJ166" s="227"/>
      <c r="EK166" s="227"/>
      <c r="EL166" s="227"/>
      <c r="EM166" s="227"/>
      <c r="EN166" s="227"/>
      <c r="EO166" s="227"/>
      <c r="EP166" s="227"/>
      <c r="EQ166" s="227"/>
      <c r="ER166" s="227"/>
      <c r="ES166" s="227"/>
      <c r="ET166" s="227"/>
      <c r="EU166" s="227"/>
      <c r="EV166" s="227"/>
      <c r="EW166" s="227"/>
      <c r="EX166" s="227"/>
      <c r="EY166" s="227"/>
      <c r="EZ166" s="227"/>
      <c r="FA166" s="227"/>
      <c r="FB166" s="227"/>
      <c r="FC166" s="227"/>
      <c r="FD166" s="227"/>
      <c r="FE166" s="227"/>
      <c r="FF166" s="227"/>
      <c r="FG166" s="227"/>
      <c r="FH166" s="227"/>
      <c r="FI166" s="227"/>
      <c r="FJ166" s="227"/>
      <c r="FK166" s="227"/>
      <c r="FL166" s="227"/>
      <c r="FM166" s="227"/>
      <c r="FN166" s="227"/>
      <c r="FO166" s="227"/>
      <c r="FP166" s="227"/>
      <c r="FQ166" s="227"/>
      <c r="FR166" s="227"/>
      <c r="FS166" s="227"/>
      <c r="FT166" s="227"/>
      <c r="FU166" s="227"/>
      <c r="FV166" s="227"/>
      <c r="FW166" s="227"/>
      <c r="FX166" s="227"/>
      <c r="FY166" s="227"/>
      <c r="FZ166" s="227"/>
      <c r="GA166" s="227"/>
      <c r="GB166" s="227"/>
      <c r="GC166" s="227"/>
      <c r="GD166" s="227"/>
      <c r="GE166" s="227"/>
      <c r="GF166" s="227"/>
      <c r="GG166" s="227"/>
      <c r="GH166" s="227"/>
      <c r="GI166" s="227"/>
      <c r="GJ166" s="227"/>
      <c r="GK166" s="227"/>
      <c r="GL166" s="227"/>
      <c r="GM166" s="227"/>
      <c r="GN166" s="227"/>
      <c r="GO166" s="227"/>
      <c r="GP166" s="227"/>
      <c r="GQ166" s="227"/>
      <c r="GR166" s="227"/>
      <c r="GS166" s="227"/>
      <c r="GT166" s="227"/>
      <c r="GU166" s="227"/>
      <c r="GV166" s="227"/>
      <c r="GW166" s="227"/>
      <c r="GX166" s="227"/>
      <c r="GY166" s="227"/>
      <c r="GZ166" s="227"/>
      <c r="HA166" s="227"/>
      <c r="HB166" s="227"/>
      <c r="HC166" s="227"/>
      <c r="HD166" s="227"/>
      <c r="HE166" s="227"/>
      <c r="HF166" s="227"/>
      <c r="HG166" s="227"/>
      <c r="HH166" s="227"/>
      <c r="HI166" s="227"/>
      <c r="HJ166" s="227"/>
      <c r="HK166" s="227"/>
      <c r="HL166" s="227"/>
      <c r="HM166" s="227"/>
      <c r="HN166" s="227"/>
      <c r="HO166" s="227"/>
      <c r="HP166" s="227"/>
      <c r="HQ166" s="227"/>
      <c r="HR166" s="227"/>
    </row>
    <row r="167" spans="3:226" ht="20.100000000000001" customHeight="1" x14ac:dyDescent="0.15">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27"/>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row>
    <row r="168" spans="3:226" ht="20.100000000000001" customHeight="1" x14ac:dyDescent="0.15">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7"/>
      <c r="CN168" s="227"/>
      <c r="CO168" s="227"/>
      <c r="CP168" s="227"/>
      <c r="CQ168" s="227"/>
      <c r="CR168" s="227"/>
      <c r="CS168" s="227"/>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c r="DQ168" s="227"/>
      <c r="DR168" s="227"/>
      <c r="DS168" s="227"/>
      <c r="DT168" s="227"/>
      <c r="DU168" s="227"/>
      <c r="DV168" s="227"/>
      <c r="DW168" s="227"/>
      <c r="DX168" s="227"/>
      <c r="DY168" s="227"/>
      <c r="DZ168" s="227"/>
      <c r="EA168" s="227"/>
      <c r="EB168" s="227"/>
      <c r="EC168" s="227"/>
      <c r="ED168" s="227"/>
      <c r="EE168" s="227"/>
      <c r="EF168" s="227"/>
      <c r="EG168" s="227"/>
      <c r="EH168" s="227"/>
      <c r="EI168" s="227"/>
      <c r="EJ168" s="227"/>
      <c r="EK168" s="227"/>
      <c r="EL168" s="227"/>
      <c r="EM168" s="227"/>
      <c r="EN168" s="227"/>
      <c r="EO168" s="227"/>
      <c r="EP168" s="227"/>
      <c r="EQ168" s="227"/>
      <c r="ER168" s="227"/>
      <c r="ES168" s="227"/>
      <c r="ET168" s="227"/>
      <c r="EU168" s="227"/>
      <c r="EV168" s="227"/>
      <c r="EW168" s="227"/>
      <c r="EX168" s="227"/>
      <c r="EY168" s="227"/>
      <c r="EZ168" s="227"/>
      <c r="FA168" s="227"/>
      <c r="FB168" s="227"/>
      <c r="FC168" s="227"/>
      <c r="FD168" s="227"/>
      <c r="FE168" s="227"/>
      <c r="FF168" s="227"/>
      <c r="FG168" s="227"/>
      <c r="FH168" s="227"/>
      <c r="FI168" s="227"/>
      <c r="FJ168" s="227"/>
      <c r="FK168" s="227"/>
      <c r="FL168" s="227"/>
      <c r="FM168" s="227"/>
      <c r="FN168" s="227"/>
      <c r="FO168" s="227"/>
      <c r="FP168" s="227"/>
      <c r="FQ168" s="227"/>
      <c r="FR168" s="227"/>
      <c r="FS168" s="227"/>
      <c r="FT168" s="227"/>
      <c r="FU168" s="227"/>
      <c r="FV168" s="227"/>
      <c r="FW168" s="227"/>
      <c r="FX168" s="227"/>
      <c r="FY168" s="227"/>
      <c r="FZ168" s="227"/>
      <c r="GA168" s="227"/>
      <c r="GB168" s="227"/>
      <c r="GC168" s="227"/>
      <c r="GD168" s="227"/>
      <c r="GE168" s="227"/>
      <c r="GF168" s="227"/>
      <c r="GG168" s="227"/>
      <c r="GH168" s="227"/>
      <c r="GI168" s="227"/>
      <c r="GJ168" s="227"/>
      <c r="GK168" s="227"/>
      <c r="GL168" s="227"/>
      <c r="GM168" s="227"/>
      <c r="GN168" s="227"/>
      <c r="GO168" s="227"/>
      <c r="GP168" s="227"/>
      <c r="GQ168" s="227"/>
      <c r="GR168" s="227"/>
      <c r="GS168" s="227"/>
      <c r="GT168" s="227"/>
      <c r="GU168" s="227"/>
      <c r="GV168" s="227"/>
      <c r="GW168" s="227"/>
      <c r="GX168" s="227"/>
      <c r="GY168" s="227"/>
      <c r="GZ168" s="227"/>
      <c r="HA168" s="227"/>
      <c r="HB168" s="227"/>
      <c r="HC168" s="227"/>
      <c r="HD168" s="227"/>
      <c r="HE168" s="227"/>
      <c r="HF168" s="227"/>
      <c r="HG168" s="227"/>
      <c r="HH168" s="227"/>
      <c r="HI168" s="227"/>
      <c r="HJ168" s="227"/>
      <c r="HK168" s="227"/>
      <c r="HL168" s="227"/>
      <c r="HM168" s="227"/>
      <c r="HN168" s="227"/>
      <c r="HO168" s="227"/>
      <c r="HP168" s="227"/>
      <c r="HQ168" s="227"/>
      <c r="HR168" s="227"/>
    </row>
    <row r="169" spans="3:226" ht="20.100000000000001" customHeight="1" x14ac:dyDescent="0.15">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7"/>
      <c r="CN169" s="227"/>
      <c r="CO169" s="227"/>
      <c r="CP169" s="227"/>
      <c r="CQ169" s="227"/>
      <c r="CR169" s="227"/>
      <c r="CS169" s="227"/>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c r="DQ169" s="227"/>
      <c r="DR169" s="227"/>
      <c r="DS169" s="227"/>
      <c r="DT169" s="227"/>
      <c r="DU169" s="227"/>
      <c r="DV169" s="227"/>
      <c r="DW169" s="227"/>
      <c r="DX169" s="227"/>
      <c r="DY169" s="227"/>
      <c r="DZ169" s="227"/>
      <c r="EA169" s="227"/>
      <c r="EB169" s="227"/>
      <c r="EC169" s="227"/>
      <c r="ED169" s="227"/>
      <c r="EE169" s="227"/>
      <c r="EF169" s="227"/>
      <c r="EG169" s="227"/>
      <c r="EH169" s="227"/>
      <c r="EI169" s="227"/>
      <c r="EJ169" s="227"/>
      <c r="EK169" s="227"/>
      <c r="EL169" s="227"/>
      <c r="EM169" s="227"/>
      <c r="EN169" s="227"/>
      <c r="EO169" s="227"/>
      <c r="EP169" s="227"/>
      <c r="EQ169" s="227"/>
      <c r="ER169" s="227"/>
      <c r="ES169" s="227"/>
      <c r="ET169" s="227"/>
      <c r="EU169" s="227"/>
      <c r="EV169" s="227"/>
      <c r="EW169" s="227"/>
      <c r="EX169" s="227"/>
      <c r="EY169" s="227"/>
      <c r="EZ169" s="227"/>
      <c r="FA169" s="227"/>
      <c r="FB169" s="227"/>
      <c r="FC169" s="227"/>
      <c r="FD169" s="227"/>
      <c r="FE169" s="227"/>
      <c r="FF169" s="227"/>
      <c r="FG169" s="227"/>
      <c r="FH169" s="227"/>
      <c r="FI169" s="227"/>
      <c r="FJ169" s="227"/>
      <c r="FK169" s="227"/>
      <c r="FL169" s="227"/>
      <c r="FM169" s="227"/>
      <c r="FN169" s="227"/>
      <c r="FO169" s="227"/>
      <c r="FP169" s="227"/>
      <c r="FQ169" s="227"/>
      <c r="FR169" s="227"/>
      <c r="FS169" s="227"/>
      <c r="FT169" s="227"/>
      <c r="FU169" s="227"/>
      <c r="FV169" s="227"/>
      <c r="FW169" s="227"/>
      <c r="FX169" s="227"/>
      <c r="FY169" s="227"/>
      <c r="FZ169" s="227"/>
      <c r="GA169" s="227"/>
      <c r="GB169" s="227"/>
      <c r="GC169" s="227"/>
      <c r="GD169" s="227"/>
      <c r="GE169" s="227"/>
      <c r="GF169" s="227"/>
      <c r="GG169" s="227"/>
      <c r="GH169" s="227"/>
      <c r="GI169" s="227"/>
      <c r="GJ169" s="227"/>
      <c r="GK169" s="227"/>
      <c r="GL169" s="227"/>
      <c r="GM169" s="227"/>
      <c r="GN169" s="227"/>
      <c r="GO169" s="227"/>
      <c r="GP169" s="227"/>
      <c r="GQ169" s="227"/>
      <c r="GR169" s="227"/>
      <c r="GS169" s="227"/>
      <c r="GT169" s="227"/>
      <c r="GU169" s="227"/>
      <c r="GV169" s="227"/>
      <c r="GW169" s="227"/>
      <c r="GX169" s="227"/>
      <c r="GY169" s="227"/>
      <c r="GZ169" s="227"/>
      <c r="HA169" s="227"/>
      <c r="HB169" s="227"/>
      <c r="HC169" s="227"/>
      <c r="HD169" s="227"/>
      <c r="HE169" s="227"/>
      <c r="HF169" s="227"/>
      <c r="HG169" s="227"/>
      <c r="HH169" s="227"/>
      <c r="HI169" s="227"/>
      <c r="HJ169" s="227"/>
      <c r="HK169" s="227"/>
      <c r="HL169" s="227"/>
      <c r="HM169" s="227"/>
      <c r="HN169" s="227"/>
      <c r="HO169" s="227"/>
      <c r="HP169" s="227"/>
      <c r="HQ169" s="227"/>
      <c r="HR169" s="227"/>
    </row>
    <row r="170" spans="3:226" ht="20.100000000000001" customHeight="1" x14ac:dyDescent="0.15">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7"/>
      <c r="CN170" s="227"/>
      <c r="CO170" s="227"/>
      <c r="CP170" s="227"/>
      <c r="CQ170" s="227"/>
      <c r="CR170" s="227"/>
      <c r="CS170" s="227"/>
      <c r="CT170" s="227"/>
      <c r="CU170" s="227"/>
      <c r="CV170" s="227"/>
      <c r="CW170" s="227"/>
      <c r="CX170" s="227"/>
      <c r="CY170" s="227"/>
      <c r="CZ170" s="227"/>
      <c r="DA170" s="227"/>
      <c r="DB170" s="227"/>
      <c r="DC170" s="227"/>
      <c r="DD170" s="227"/>
      <c r="DE170" s="227"/>
      <c r="DF170" s="227"/>
      <c r="DG170" s="227"/>
      <c r="DH170" s="227"/>
      <c r="DI170" s="227"/>
      <c r="DJ170" s="227"/>
      <c r="DK170" s="227"/>
      <c r="DL170" s="227"/>
      <c r="DM170" s="227"/>
      <c r="DN170" s="227"/>
      <c r="DO170" s="227"/>
      <c r="DP170" s="227"/>
      <c r="DQ170" s="227"/>
      <c r="DR170" s="227"/>
      <c r="DS170" s="227"/>
      <c r="DT170" s="227"/>
      <c r="DU170" s="227"/>
      <c r="DV170" s="227"/>
      <c r="DW170" s="227"/>
      <c r="DX170" s="227"/>
      <c r="DY170" s="227"/>
      <c r="DZ170" s="227"/>
      <c r="EA170" s="227"/>
      <c r="EB170" s="227"/>
      <c r="EC170" s="227"/>
      <c r="ED170" s="227"/>
      <c r="EE170" s="227"/>
      <c r="EF170" s="227"/>
      <c r="EG170" s="227"/>
      <c r="EH170" s="227"/>
      <c r="EI170" s="227"/>
      <c r="EJ170" s="227"/>
      <c r="EK170" s="227"/>
      <c r="EL170" s="227"/>
      <c r="EM170" s="227"/>
      <c r="EN170" s="227"/>
      <c r="EO170" s="227"/>
      <c r="EP170" s="227"/>
      <c r="EQ170" s="227"/>
      <c r="ER170" s="227"/>
      <c r="ES170" s="227"/>
      <c r="ET170" s="227"/>
      <c r="EU170" s="227"/>
      <c r="EV170" s="227"/>
      <c r="EW170" s="227"/>
      <c r="EX170" s="227"/>
      <c r="EY170" s="227"/>
      <c r="EZ170" s="227"/>
      <c r="FA170" s="227"/>
      <c r="FB170" s="227"/>
      <c r="FC170" s="227"/>
      <c r="FD170" s="227"/>
      <c r="FE170" s="227"/>
      <c r="FF170" s="227"/>
      <c r="FG170" s="227"/>
      <c r="FH170" s="227"/>
      <c r="FI170" s="227"/>
      <c r="FJ170" s="227"/>
      <c r="FK170" s="227"/>
      <c r="FL170" s="227"/>
      <c r="FM170" s="227"/>
      <c r="FN170" s="227"/>
      <c r="FO170" s="227"/>
      <c r="FP170" s="227"/>
      <c r="FQ170" s="227"/>
      <c r="FR170" s="227"/>
      <c r="FS170" s="227"/>
      <c r="FT170" s="227"/>
      <c r="FU170" s="227"/>
      <c r="FV170" s="227"/>
      <c r="FW170" s="227"/>
      <c r="FX170" s="227"/>
      <c r="FY170" s="227"/>
      <c r="FZ170" s="227"/>
      <c r="GA170" s="227"/>
      <c r="GB170" s="227"/>
      <c r="GC170" s="227"/>
      <c r="GD170" s="227"/>
      <c r="GE170" s="227"/>
      <c r="GF170" s="227"/>
      <c r="GG170" s="227"/>
      <c r="GH170" s="227"/>
      <c r="GI170" s="227"/>
      <c r="GJ170" s="227"/>
      <c r="GK170" s="227"/>
      <c r="GL170" s="227"/>
      <c r="GM170" s="227"/>
      <c r="GN170" s="227"/>
      <c r="GO170" s="227"/>
      <c r="GP170" s="227"/>
      <c r="GQ170" s="227"/>
      <c r="GR170" s="227"/>
      <c r="GS170" s="227"/>
      <c r="GT170" s="227"/>
      <c r="GU170" s="227"/>
      <c r="GV170" s="227"/>
      <c r="GW170" s="227"/>
      <c r="GX170" s="227"/>
      <c r="GY170" s="227"/>
      <c r="GZ170" s="227"/>
      <c r="HA170" s="227"/>
      <c r="HB170" s="227"/>
      <c r="HC170" s="227"/>
      <c r="HD170" s="227"/>
      <c r="HE170" s="227"/>
      <c r="HF170" s="227"/>
      <c r="HG170" s="227"/>
      <c r="HH170" s="227"/>
      <c r="HI170" s="227"/>
      <c r="HJ170" s="227"/>
      <c r="HK170" s="227"/>
      <c r="HL170" s="227"/>
      <c r="HM170" s="227"/>
      <c r="HN170" s="227"/>
      <c r="HO170" s="227"/>
      <c r="HP170" s="227"/>
      <c r="HQ170" s="227"/>
      <c r="HR170" s="227"/>
    </row>
    <row r="171" spans="3:226" ht="20.100000000000001" customHeight="1" x14ac:dyDescent="0.15">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7"/>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c r="DQ171" s="227"/>
      <c r="DR171" s="227"/>
      <c r="DS171" s="227"/>
      <c r="DT171" s="227"/>
      <c r="DU171" s="227"/>
      <c r="DV171" s="227"/>
      <c r="DW171" s="227"/>
      <c r="DX171" s="227"/>
      <c r="DY171" s="227"/>
      <c r="DZ171" s="227"/>
      <c r="EA171" s="227"/>
      <c r="EB171" s="227"/>
      <c r="EC171" s="227"/>
      <c r="ED171" s="227"/>
      <c r="EE171" s="227"/>
      <c r="EF171" s="227"/>
      <c r="EG171" s="227"/>
      <c r="EH171" s="227"/>
      <c r="EI171" s="227"/>
      <c r="EJ171" s="227"/>
      <c r="EK171" s="227"/>
      <c r="EL171" s="227"/>
      <c r="EM171" s="227"/>
      <c r="EN171" s="227"/>
      <c r="EO171" s="227"/>
      <c r="EP171" s="227"/>
      <c r="EQ171" s="227"/>
      <c r="ER171" s="227"/>
      <c r="ES171" s="227"/>
      <c r="ET171" s="227"/>
      <c r="EU171" s="227"/>
      <c r="EV171" s="227"/>
      <c r="EW171" s="227"/>
      <c r="EX171" s="227"/>
      <c r="EY171" s="227"/>
      <c r="EZ171" s="227"/>
      <c r="FA171" s="227"/>
      <c r="FB171" s="227"/>
      <c r="FC171" s="227"/>
      <c r="FD171" s="227"/>
      <c r="FE171" s="227"/>
      <c r="FF171" s="227"/>
      <c r="FG171" s="227"/>
      <c r="FH171" s="227"/>
      <c r="FI171" s="227"/>
      <c r="FJ171" s="227"/>
      <c r="FK171" s="227"/>
      <c r="FL171" s="227"/>
      <c r="FM171" s="227"/>
      <c r="FN171" s="227"/>
      <c r="FO171" s="227"/>
      <c r="FP171" s="227"/>
      <c r="FQ171" s="227"/>
      <c r="FR171" s="227"/>
      <c r="FS171" s="227"/>
      <c r="FT171" s="227"/>
      <c r="FU171" s="227"/>
      <c r="FV171" s="227"/>
      <c r="FW171" s="227"/>
      <c r="FX171" s="227"/>
      <c r="FY171" s="227"/>
      <c r="FZ171" s="227"/>
      <c r="GA171" s="227"/>
      <c r="GB171" s="227"/>
      <c r="GC171" s="227"/>
      <c r="GD171" s="227"/>
      <c r="GE171" s="227"/>
      <c r="GF171" s="227"/>
      <c r="GG171" s="227"/>
      <c r="GH171" s="227"/>
      <c r="GI171" s="227"/>
      <c r="GJ171" s="227"/>
      <c r="GK171" s="227"/>
      <c r="GL171" s="227"/>
      <c r="GM171" s="227"/>
      <c r="GN171" s="227"/>
      <c r="GO171" s="227"/>
      <c r="GP171" s="227"/>
      <c r="GQ171" s="227"/>
      <c r="GR171" s="227"/>
      <c r="GS171" s="227"/>
      <c r="GT171" s="227"/>
      <c r="GU171" s="227"/>
      <c r="GV171" s="227"/>
      <c r="GW171" s="227"/>
      <c r="GX171" s="227"/>
      <c r="GY171" s="227"/>
      <c r="GZ171" s="227"/>
      <c r="HA171" s="227"/>
      <c r="HB171" s="227"/>
      <c r="HC171" s="227"/>
      <c r="HD171" s="227"/>
      <c r="HE171" s="227"/>
      <c r="HF171" s="227"/>
      <c r="HG171" s="227"/>
      <c r="HH171" s="227"/>
      <c r="HI171" s="227"/>
      <c r="HJ171" s="227"/>
      <c r="HK171" s="227"/>
      <c r="HL171" s="227"/>
      <c r="HM171" s="227"/>
      <c r="HN171" s="227"/>
      <c r="HO171" s="227"/>
      <c r="HP171" s="227"/>
      <c r="HQ171" s="227"/>
      <c r="HR171" s="227"/>
    </row>
    <row r="172" spans="3:226" ht="20.100000000000001" customHeight="1" x14ac:dyDescent="0.15">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7"/>
      <c r="CN172" s="227"/>
      <c r="CO172" s="227"/>
      <c r="CP172" s="227"/>
      <c r="CQ172" s="227"/>
      <c r="CR172" s="227"/>
      <c r="CS172" s="227"/>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c r="DQ172" s="227"/>
      <c r="DR172" s="227"/>
      <c r="DS172" s="227"/>
      <c r="DT172" s="227"/>
      <c r="DU172" s="227"/>
      <c r="DV172" s="227"/>
      <c r="DW172" s="227"/>
      <c r="DX172" s="227"/>
      <c r="DY172" s="227"/>
      <c r="DZ172" s="227"/>
      <c r="EA172" s="227"/>
      <c r="EB172" s="227"/>
      <c r="EC172" s="227"/>
      <c r="ED172" s="227"/>
      <c r="EE172" s="227"/>
      <c r="EF172" s="227"/>
      <c r="EG172" s="227"/>
      <c r="EH172" s="227"/>
      <c r="EI172" s="227"/>
      <c r="EJ172" s="227"/>
      <c r="EK172" s="227"/>
      <c r="EL172" s="227"/>
      <c r="EM172" s="227"/>
      <c r="EN172" s="227"/>
      <c r="EO172" s="227"/>
      <c r="EP172" s="227"/>
      <c r="EQ172" s="227"/>
      <c r="ER172" s="227"/>
      <c r="ES172" s="227"/>
      <c r="ET172" s="227"/>
      <c r="EU172" s="227"/>
      <c r="EV172" s="227"/>
      <c r="EW172" s="227"/>
      <c r="EX172" s="227"/>
      <c r="EY172" s="227"/>
      <c r="EZ172" s="227"/>
      <c r="FA172" s="227"/>
      <c r="FB172" s="227"/>
      <c r="FC172" s="227"/>
      <c r="FD172" s="227"/>
      <c r="FE172" s="227"/>
      <c r="FF172" s="227"/>
      <c r="FG172" s="227"/>
      <c r="FH172" s="227"/>
      <c r="FI172" s="227"/>
      <c r="FJ172" s="227"/>
      <c r="FK172" s="227"/>
      <c r="FL172" s="227"/>
      <c r="FM172" s="227"/>
      <c r="FN172" s="227"/>
      <c r="FO172" s="227"/>
      <c r="FP172" s="227"/>
      <c r="FQ172" s="227"/>
      <c r="FR172" s="227"/>
      <c r="FS172" s="227"/>
      <c r="FT172" s="227"/>
      <c r="FU172" s="227"/>
      <c r="FV172" s="227"/>
      <c r="FW172" s="227"/>
      <c r="FX172" s="227"/>
      <c r="FY172" s="227"/>
      <c r="FZ172" s="227"/>
      <c r="GA172" s="227"/>
      <c r="GB172" s="227"/>
      <c r="GC172" s="227"/>
      <c r="GD172" s="227"/>
      <c r="GE172" s="227"/>
      <c r="GF172" s="227"/>
      <c r="GG172" s="227"/>
      <c r="GH172" s="227"/>
      <c r="GI172" s="227"/>
      <c r="GJ172" s="227"/>
      <c r="GK172" s="227"/>
      <c r="GL172" s="227"/>
      <c r="GM172" s="227"/>
      <c r="GN172" s="227"/>
      <c r="GO172" s="227"/>
      <c r="GP172" s="227"/>
      <c r="GQ172" s="227"/>
      <c r="GR172" s="227"/>
      <c r="GS172" s="227"/>
      <c r="GT172" s="227"/>
      <c r="GU172" s="227"/>
      <c r="GV172" s="227"/>
      <c r="GW172" s="227"/>
      <c r="GX172" s="227"/>
      <c r="GY172" s="227"/>
      <c r="GZ172" s="227"/>
      <c r="HA172" s="227"/>
      <c r="HB172" s="227"/>
      <c r="HC172" s="227"/>
      <c r="HD172" s="227"/>
      <c r="HE172" s="227"/>
      <c r="HF172" s="227"/>
      <c r="HG172" s="227"/>
      <c r="HH172" s="227"/>
      <c r="HI172" s="227"/>
      <c r="HJ172" s="227"/>
      <c r="HK172" s="227"/>
      <c r="HL172" s="227"/>
      <c r="HM172" s="227"/>
      <c r="HN172" s="227"/>
      <c r="HO172" s="227"/>
      <c r="HP172" s="227"/>
      <c r="HQ172" s="227"/>
      <c r="HR172" s="227"/>
    </row>
    <row r="173" spans="3:226" ht="20.100000000000001" customHeight="1" x14ac:dyDescent="0.15">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c r="DQ173" s="227"/>
      <c r="DR173" s="227"/>
      <c r="DS173" s="227"/>
      <c r="DT173" s="227"/>
      <c r="DU173" s="227"/>
      <c r="DV173" s="227"/>
      <c r="DW173" s="227"/>
      <c r="DX173" s="227"/>
      <c r="DY173" s="227"/>
      <c r="DZ173" s="227"/>
      <c r="EA173" s="227"/>
      <c r="EB173" s="227"/>
      <c r="EC173" s="227"/>
      <c r="ED173" s="227"/>
      <c r="EE173" s="227"/>
      <c r="EF173" s="227"/>
      <c r="EG173" s="227"/>
      <c r="EH173" s="227"/>
      <c r="EI173" s="227"/>
      <c r="EJ173" s="227"/>
      <c r="EK173" s="227"/>
      <c r="EL173" s="227"/>
      <c r="EM173" s="227"/>
      <c r="EN173" s="227"/>
      <c r="EO173" s="227"/>
      <c r="EP173" s="227"/>
      <c r="EQ173" s="227"/>
      <c r="ER173" s="227"/>
      <c r="ES173" s="227"/>
      <c r="ET173" s="227"/>
      <c r="EU173" s="227"/>
      <c r="EV173" s="227"/>
      <c r="EW173" s="227"/>
      <c r="EX173" s="227"/>
      <c r="EY173" s="227"/>
      <c r="EZ173" s="227"/>
      <c r="FA173" s="227"/>
      <c r="FB173" s="227"/>
      <c r="FC173" s="227"/>
      <c r="FD173" s="227"/>
      <c r="FE173" s="227"/>
      <c r="FF173" s="227"/>
      <c r="FG173" s="227"/>
      <c r="FH173" s="227"/>
      <c r="FI173" s="227"/>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W173" s="227"/>
      <c r="GX173" s="227"/>
      <c r="GY173" s="227"/>
      <c r="GZ173" s="227"/>
      <c r="HA173" s="227"/>
      <c r="HB173" s="227"/>
      <c r="HC173" s="227"/>
      <c r="HD173" s="227"/>
      <c r="HE173" s="227"/>
      <c r="HF173" s="227"/>
      <c r="HG173" s="227"/>
      <c r="HH173" s="227"/>
      <c r="HI173" s="227"/>
      <c r="HJ173" s="227"/>
      <c r="HK173" s="227"/>
      <c r="HL173" s="227"/>
      <c r="HM173" s="227"/>
      <c r="HN173" s="227"/>
      <c r="HO173" s="227"/>
      <c r="HP173" s="227"/>
      <c r="HQ173" s="227"/>
      <c r="HR173" s="227"/>
    </row>
    <row r="174" spans="3:226" ht="20.100000000000001" customHeight="1" x14ac:dyDescent="0.15">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7"/>
      <c r="CN174" s="227"/>
      <c r="CO174" s="227"/>
      <c r="CP174" s="227"/>
      <c r="CQ174" s="227"/>
      <c r="CR174" s="227"/>
      <c r="CS174" s="227"/>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c r="DQ174" s="227"/>
      <c r="DR174" s="227"/>
      <c r="DS174" s="227"/>
      <c r="DT174" s="227"/>
      <c r="DU174" s="227"/>
      <c r="DV174" s="227"/>
      <c r="DW174" s="227"/>
      <c r="DX174" s="227"/>
      <c r="DY174" s="227"/>
      <c r="DZ174" s="227"/>
      <c r="EA174" s="227"/>
      <c r="EB174" s="227"/>
      <c r="EC174" s="227"/>
      <c r="ED174" s="227"/>
      <c r="EE174" s="227"/>
      <c r="EF174" s="227"/>
      <c r="EG174" s="227"/>
      <c r="EH174" s="227"/>
      <c r="EI174" s="227"/>
      <c r="EJ174" s="227"/>
      <c r="EK174" s="227"/>
      <c r="EL174" s="227"/>
      <c r="EM174" s="227"/>
      <c r="EN174" s="227"/>
      <c r="EO174" s="227"/>
      <c r="EP174" s="227"/>
      <c r="EQ174" s="227"/>
      <c r="ER174" s="227"/>
      <c r="ES174" s="227"/>
      <c r="ET174" s="227"/>
      <c r="EU174" s="227"/>
      <c r="EV174" s="227"/>
      <c r="EW174" s="227"/>
      <c r="EX174" s="227"/>
      <c r="EY174" s="227"/>
      <c r="EZ174" s="227"/>
      <c r="FA174" s="227"/>
      <c r="FB174" s="227"/>
      <c r="FC174" s="227"/>
      <c r="FD174" s="227"/>
      <c r="FE174" s="227"/>
      <c r="FF174" s="227"/>
      <c r="FG174" s="227"/>
      <c r="FH174" s="227"/>
      <c r="FI174" s="227"/>
      <c r="FJ174" s="227"/>
      <c r="FK174" s="227"/>
      <c r="FL174" s="227"/>
      <c r="FM174" s="227"/>
      <c r="FN174" s="227"/>
      <c r="FO174" s="227"/>
      <c r="FP174" s="227"/>
      <c r="FQ174" s="227"/>
      <c r="FR174" s="227"/>
      <c r="FS174" s="227"/>
      <c r="FT174" s="227"/>
      <c r="FU174" s="227"/>
      <c r="FV174" s="227"/>
      <c r="FW174" s="227"/>
      <c r="FX174" s="227"/>
      <c r="FY174" s="227"/>
      <c r="FZ174" s="227"/>
      <c r="GA174" s="227"/>
      <c r="GB174" s="227"/>
      <c r="GC174" s="227"/>
      <c r="GD174" s="227"/>
      <c r="GE174" s="227"/>
      <c r="GF174" s="227"/>
      <c r="GG174" s="227"/>
      <c r="GH174" s="227"/>
      <c r="GI174" s="227"/>
      <c r="GJ174" s="227"/>
      <c r="GK174" s="227"/>
      <c r="GL174" s="227"/>
      <c r="GM174" s="227"/>
      <c r="GN174" s="227"/>
      <c r="GO174" s="227"/>
      <c r="GP174" s="227"/>
      <c r="GQ174" s="227"/>
      <c r="GR174" s="227"/>
      <c r="GS174" s="227"/>
      <c r="GT174" s="227"/>
      <c r="GU174" s="227"/>
      <c r="GV174" s="227"/>
      <c r="GW174" s="227"/>
      <c r="GX174" s="227"/>
      <c r="GY174" s="227"/>
      <c r="GZ174" s="227"/>
      <c r="HA174" s="227"/>
      <c r="HB174" s="227"/>
      <c r="HC174" s="227"/>
      <c r="HD174" s="227"/>
      <c r="HE174" s="227"/>
      <c r="HF174" s="227"/>
      <c r="HG174" s="227"/>
      <c r="HH174" s="227"/>
      <c r="HI174" s="227"/>
      <c r="HJ174" s="227"/>
      <c r="HK174" s="227"/>
      <c r="HL174" s="227"/>
      <c r="HM174" s="227"/>
      <c r="HN174" s="227"/>
      <c r="HO174" s="227"/>
      <c r="HP174" s="227"/>
      <c r="HQ174" s="227"/>
      <c r="HR174" s="227"/>
    </row>
    <row r="175" spans="3:226" ht="20.100000000000001" customHeight="1" x14ac:dyDescent="0.15">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7"/>
      <c r="CN175" s="227"/>
      <c r="CO175" s="227"/>
      <c r="CP175" s="227"/>
      <c r="CQ175" s="227"/>
      <c r="CR175" s="227"/>
      <c r="CS175" s="227"/>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c r="DQ175" s="227"/>
      <c r="DR175" s="227"/>
      <c r="DS175" s="227"/>
      <c r="DT175" s="227"/>
      <c r="DU175" s="227"/>
      <c r="DV175" s="227"/>
      <c r="DW175" s="227"/>
      <c r="DX175" s="227"/>
      <c r="DY175" s="227"/>
      <c r="DZ175" s="227"/>
      <c r="EA175" s="227"/>
      <c r="EB175" s="227"/>
      <c r="EC175" s="227"/>
      <c r="ED175" s="227"/>
      <c r="EE175" s="227"/>
      <c r="EF175" s="227"/>
      <c r="EG175" s="227"/>
      <c r="EH175" s="227"/>
      <c r="EI175" s="227"/>
      <c r="EJ175" s="227"/>
      <c r="EK175" s="227"/>
      <c r="EL175" s="227"/>
      <c r="EM175" s="227"/>
      <c r="EN175" s="227"/>
      <c r="EO175" s="227"/>
      <c r="EP175" s="227"/>
      <c r="EQ175" s="227"/>
      <c r="ER175" s="227"/>
      <c r="ES175" s="227"/>
      <c r="ET175" s="227"/>
      <c r="EU175" s="227"/>
      <c r="EV175" s="227"/>
      <c r="EW175" s="227"/>
      <c r="EX175" s="227"/>
      <c r="EY175" s="227"/>
      <c r="EZ175" s="227"/>
      <c r="FA175" s="227"/>
      <c r="FB175" s="227"/>
      <c r="FC175" s="227"/>
      <c r="FD175" s="227"/>
      <c r="FE175" s="227"/>
      <c r="FF175" s="227"/>
      <c r="FG175" s="227"/>
      <c r="FH175" s="227"/>
      <c r="FI175" s="227"/>
      <c r="FJ175" s="227"/>
      <c r="FK175" s="227"/>
      <c r="FL175" s="227"/>
      <c r="FM175" s="227"/>
      <c r="FN175" s="227"/>
      <c r="FO175" s="227"/>
      <c r="FP175" s="227"/>
      <c r="FQ175" s="227"/>
      <c r="FR175" s="227"/>
      <c r="FS175" s="227"/>
      <c r="FT175" s="227"/>
      <c r="FU175" s="227"/>
      <c r="FV175" s="227"/>
      <c r="FW175" s="227"/>
      <c r="FX175" s="227"/>
      <c r="FY175" s="227"/>
      <c r="FZ175" s="227"/>
      <c r="GA175" s="227"/>
      <c r="GB175" s="227"/>
      <c r="GC175" s="227"/>
      <c r="GD175" s="227"/>
      <c r="GE175" s="227"/>
      <c r="GF175" s="227"/>
      <c r="GG175" s="227"/>
      <c r="GH175" s="227"/>
      <c r="GI175" s="227"/>
      <c r="GJ175" s="227"/>
      <c r="GK175" s="227"/>
      <c r="GL175" s="227"/>
      <c r="GM175" s="227"/>
      <c r="GN175" s="227"/>
      <c r="GO175" s="227"/>
      <c r="GP175" s="227"/>
      <c r="GQ175" s="227"/>
      <c r="GR175" s="227"/>
      <c r="GS175" s="227"/>
      <c r="GT175" s="227"/>
      <c r="GU175" s="227"/>
      <c r="GV175" s="227"/>
      <c r="GW175" s="227"/>
      <c r="GX175" s="227"/>
      <c r="GY175" s="227"/>
      <c r="GZ175" s="227"/>
      <c r="HA175" s="227"/>
      <c r="HB175" s="227"/>
      <c r="HC175" s="227"/>
      <c r="HD175" s="227"/>
      <c r="HE175" s="227"/>
      <c r="HF175" s="227"/>
      <c r="HG175" s="227"/>
      <c r="HH175" s="227"/>
      <c r="HI175" s="227"/>
      <c r="HJ175" s="227"/>
      <c r="HK175" s="227"/>
      <c r="HL175" s="227"/>
      <c r="HM175" s="227"/>
      <c r="HN175" s="227"/>
      <c r="HO175" s="227"/>
      <c r="HP175" s="227"/>
      <c r="HQ175" s="227"/>
      <c r="HR175" s="227"/>
    </row>
    <row r="176" spans="3:226" ht="20.100000000000001" customHeight="1" x14ac:dyDescent="0.15">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7"/>
      <c r="CN176" s="227"/>
      <c r="CO176" s="227"/>
      <c r="CP176" s="227"/>
      <c r="CQ176" s="227"/>
      <c r="CR176" s="227"/>
      <c r="CS176" s="227"/>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c r="DQ176" s="227"/>
      <c r="DR176" s="227"/>
      <c r="DS176" s="227"/>
      <c r="DT176" s="227"/>
      <c r="DU176" s="227"/>
      <c r="DV176" s="227"/>
      <c r="DW176" s="227"/>
      <c r="DX176" s="227"/>
      <c r="DY176" s="227"/>
      <c r="DZ176" s="227"/>
      <c r="EA176" s="227"/>
      <c r="EB176" s="227"/>
      <c r="EC176" s="227"/>
      <c r="ED176" s="227"/>
      <c r="EE176" s="227"/>
      <c r="EF176" s="227"/>
      <c r="EG176" s="227"/>
      <c r="EH176" s="227"/>
      <c r="EI176" s="227"/>
      <c r="EJ176" s="227"/>
      <c r="EK176" s="227"/>
      <c r="EL176" s="227"/>
      <c r="EM176" s="227"/>
      <c r="EN176" s="227"/>
      <c r="EO176" s="227"/>
      <c r="EP176" s="227"/>
      <c r="EQ176" s="227"/>
      <c r="ER176" s="227"/>
      <c r="ES176" s="227"/>
      <c r="ET176" s="227"/>
      <c r="EU176" s="227"/>
      <c r="EV176" s="227"/>
      <c r="EW176" s="227"/>
      <c r="EX176" s="227"/>
      <c r="EY176" s="227"/>
      <c r="EZ176" s="227"/>
      <c r="FA176" s="227"/>
      <c r="FB176" s="227"/>
      <c r="FC176" s="227"/>
      <c r="FD176" s="227"/>
      <c r="FE176" s="227"/>
      <c r="FF176" s="227"/>
      <c r="FG176" s="227"/>
      <c r="FH176" s="227"/>
      <c r="FI176" s="227"/>
      <c r="FJ176" s="227"/>
      <c r="FK176" s="227"/>
      <c r="FL176" s="227"/>
      <c r="FM176" s="227"/>
      <c r="FN176" s="227"/>
      <c r="FO176" s="227"/>
      <c r="FP176" s="227"/>
      <c r="FQ176" s="227"/>
      <c r="FR176" s="227"/>
      <c r="FS176" s="227"/>
      <c r="FT176" s="227"/>
      <c r="FU176" s="227"/>
      <c r="FV176" s="227"/>
      <c r="FW176" s="227"/>
      <c r="FX176" s="227"/>
      <c r="FY176" s="227"/>
      <c r="FZ176" s="227"/>
      <c r="GA176" s="227"/>
      <c r="GB176" s="227"/>
      <c r="GC176" s="227"/>
      <c r="GD176" s="227"/>
      <c r="GE176" s="227"/>
      <c r="GF176" s="227"/>
      <c r="GG176" s="227"/>
      <c r="GH176" s="227"/>
      <c r="GI176" s="227"/>
      <c r="GJ176" s="227"/>
      <c r="GK176" s="227"/>
      <c r="GL176" s="227"/>
      <c r="GM176" s="227"/>
      <c r="GN176" s="227"/>
      <c r="GO176" s="227"/>
      <c r="GP176" s="227"/>
      <c r="GQ176" s="227"/>
      <c r="GR176" s="227"/>
      <c r="GS176" s="227"/>
      <c r="GT176" s="227"/>
      <c r="GU176" s="227"/>
      <c r="GV176" s="227"/>
      <c r="GW176" s="227"/>
      <c r="GX176" s="227"/>
      <c r="GY176" s="227"/>
      <c r="GZ176" s="227"/>
      <c r="HA176" s="227"/>
      <c r="HB176" s="227"/>
      <c r="HC176" s="227"/>
      <c r="HD176" s="227"/>
      <c r="HE176" s="227"/>
      <c r="HF176" s="227"/>
      <c r="HG176" s="227"/>
      <c r="HH176" s="227"/>
      <c r="HI176" s="227"/>
      <c r="HJ176" s="227"/>
      <c r="HK176" s="227"/>
      <c r="HL176" s="227"/>
      <c r="HM176" s="227"/>
      <c r="HN176" s="227"/>
      <c r="HO176" s="227"/>
      <c r="HP176" s="227"/>
      <c r="HQ176" s="227"/>
      <c r="HR176" s="227"/>
    </row>
    <row r="177" spans="3:226" ht="20.100000000000001" customHeight="1" x14ac:dyDescent="0.15">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7"/>
      <c r="CN177" s="227"/>
      <c r="CO177" s="227"/>
      <c r="CP177" s="227"/>
      <c r="CQ177" s="227"/>
      <c r="CR177" s="227"/>
      <c r="CS177" s="227"/>
      <c r="CT177" s="227"/>
      <c r="CU177" s="227"/>
      <c r="CV177" s="227"/>
      <c r="CW177" s="227"/>
      <c r="CX177" s="227"/>
      <c r="CY177" s="227"/>
      <c r="CZ177" s="227"/>
      <c r="DA177" s="227"/>
      <c r="DB177" s="227"/>
      <c r="DC177" s="227"/>
      <c r="DD177" s="227"/>
      <c r="DE177" s="227"/>
      <c r="DF177" s="227"/>
      <c r="DG177" s="227"/>
      <c r="DH177" s="227"/>
      <c r="DI177" s="227"/>
      <c r="DJ177" s="227"/>
      <c r="DK177" s="227"/>
      <c r="DL177" s="227"/>
      <c r="DM177" s="227"/>
      <c r="DN177" s="227"/>
      <c r="DO177" s="227"/>
      <c r="DP177" s="227"/>
      <c r="DQ177" s="227"/>
      <c r="DR177" s="227"/>
      <c r="DS177" s="227"/>
      <c r="DT177" s="227"/>
      <c r="DU177" s="227"/>
      <c r="DV177" s="227"/>
      <c r="DW177" s="227"/>
      <c r="DX177" s="227"/>
      <c r="DY177" s="227"/>
      <c r="DZ177" s="227"/>
      <c r="EA177" s="227"/>
      <c r="EB177" s="227"/>
      <c r="EC177" s="227"/>
      <c r="ED177" s="227"/>
      <c r="EE177" s="227"/>
      <c r="EF177" s="227"/>
      <c r="EG177" s="227"/>
      <c r="EH177" s="227"/>
      <c r="EI177" s="227"/>
      <c r="EJ177" s="227"/>
      <c r="EK177" s="227"/>
      <c r="EL177" s="227"/>
      <c r="EM177" s="227"/>
      <c r="EN177" s="227"/>
      <c r="EO177" s="227"/>
      <c r="EP177" s="227"/>
      <c r="EQ177" s="227"/>
      <c r="ER177" s="227"/>
      <c r="ES177" s="227"/>
      <c r="ET177" s="227"/>
      <c r="EU177" s="227"/>
      <c r="EV177" s="227"/>
      <c r="EW177" s="227"/>
      <c r="EX177" s="227"/>
      <c r="EY177" s="227"/>
      <c r="EZ177" s="227"/>
      <c r="FA177" s="227"/>
      <c r="FB177" s="227"/>
      <c r="FC177" s="227"/>
      <c r="FD177" s="227"/>
      <c r="FE177" s="227"/>
      <c r="FF177" s="227"/>
      <c r="FG177" s="227"/>
      <c r="FH177" s="227"/>
      <c r="FI177" s="227"/>
      <c r="FJ177" s="227"/>
      <c r="FK177" s="227"/>
      <c r="FL177" s="227"/>
      <c r="FM177" s="227"/>
      <c r="FN177" s="227"/>
      <c r="FO177" s="227"/>
      <c r="FP177" s="227"/>
      <c r="FQ177" s="227"/>
      <c r="FR177" s="227"/>
      <c r="FS177" s="227"/>
      <c r="FT177" s="227"/>
      <c r="FU177" s="227"/>
      <c r="FV177" s="227"/>
      <c r="FW177" s="227"/>
      <c r="FX177" s="227"/>
      <c r="FY177" s="227"/>
      <c r="FZ177" s="227"/>
      <c r="GA177" s="227"/>
      <c r="GB177" s="227"/>
      <c r="GC177" s="227"/>
      <c r="GD177" s="227"/>
      <c r="GE177" s="227"/>
      <c r="GF177" s="227"/>
      <c r="GG177" s="227"/>
      <c r="GH177" s="227"/>
      <c r="GI177" s="227"/>
      <c r="GJ177" s="227"/>
      <c r="GK177" s="227"/>
      <c r="GL177" s="227"/>
      <c r="GM177" s="227"/>
      <c r="GN177" s="227"/>
      <c r="GO177" s="227"/>
      <c r="GP177" s="227"/>
      <c r="GQ177" s="227"/>
      <c r="GR177" s="227"/>
      <c r="GS177" s="227"/>
      <c r="GT177" s="227"/>
      <c r="GU177" s="227"/>
      <c r="GV177" s="227"/>
      <c r="GW177" s="227"/>
      <c r="GX177" s="227"/>
      <c r="GY177" s="227"/>
      <c r="GZ177" s="227"/>
      <c r="HA177" s="227"/>
      <c r="HB177" s="227"/>
      <c r="HC177" s="227"/>
      <c r="HD177" s="227"/>
      <c r="HE177" s="227"/>
      <c r="HF177" s="227"/>
      <c r="HG177" s="227"/>
      <c r="HH177" s="227"/>
      <c r="HI177" s="227"/>
      <c r="HJ177" s="227"/>
      <c r="HK177" s="227"/>
      <c r="HL177" s="227"/>
      <c r="HM177" s="227"/>
      <c r="HN177" s="227"/>
      <c r="HO177" s="227"/>
      <c r="HP177" s="227"/>
      <c r="HQ177" s="227"/>
      <c r="HR177" s="227"/>
    </row>
    <row r="178" spans="3:226" ht="20.100000000000001" customHeight="1" x14ac:dyDescent="0.15">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7"/>
      <c r="CN178" s="227"/>
      <c r="CO178" s="227"/>
      <c r="CP178" s="227"/>
      <c r="CQ178" s="227"/>
      <c r="CR178" s="227"/>
      <c r="CS178" s="227"/>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c r="DQ178" s="227"/>
      <c r="DR178" s="227"/>
      <c r="DS178" s="227"/>
      <c r="DT178" s="227"/>
      <c r="DU178" s="227"/>
      <c r="DV178" s="227"/>
      <c r="DW178" s="227"/>
      <c r="DX178" s="227"/>
      <c r="DY178" s="227"/>
      <c r="DZ178" s="227"/>
      <c r="EA178" s="227"/>
      <c r="EB178" s="227"/>
      <c r="EC178" s="227"/>
      <c r="ED178" s="227"/>
      <c r="EE178" s="227"/>
      <c r="EF178" s="227"/>
      <c r="EG178" s="227"/>
      <c r="EH178" s="227"/>
      <c r="EI178" s="227"/>
      <c r="EJ178" s="227"/>
      <c r="EK178" s="227"/>
      <c r="EL178" s="227"/>
      <c r="EM178" s="227"/>
      <c r="EN178" s="227"/>
      <c r="EO178" s="227"/>
      <c r="EP178" s="227"/>
      <c r="EQ178" s="227"/>
      <c r="ER178" s="227"/>
      <c r="ES178" s="227"/>
      <c r="ET178" s="227"/>
      <c r="EU178" s="227"/>
      <c r="EV178" s="227"/>
      <c r="EW178" s="227"/>
      <c r="EX178" s="227"/>
      <c r="EY178" s="227"/>
      <c r="EZ178" s="227"/>
      <c r="FA178" s="227"/>
      <c r="FB178" s="227"/>
      <c r="FC178" s="227"/>
      <c r="FD178" s="227"/>
      <c r="FE178" s="227"/>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W178" s="227"/>
      <c r="GX178" s="227"/>
      <c r="GY178" s="227"/>
      <c r="GZ178" s="227"/>
      <c r="HA178" s="227"/>
      <c r="HB178" s="227"/>
      <c r="HC178" s="227"/>
      <c r="HD178" s="227"/>
      <c r="HE178" s="227"/>
      <c r="HF178" s="227"/>
      <c r="HG178" s="227"/>
      <c r="HH178" s="227"/>
      <c r="HI178" s="227"/>
      <c r="HJ178" s="227"/>
      <c r="HK178" s="227"/>
      <c r="HL178" s="227"/>
      <c r="HM178" s="227"/>
      <c r="HN178" s="227"/>
      <c r="HO178" s="227"/>
      <c r="HP178" s="227"/>
      <c r="HQ178" s="227"/>
      <c r="HR178" s="227"/>
    </row>
    <row r="179" spans="3:226" ht="20.100000000000001" customHeight="1" x14ac:dyDescent="0.15">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7"/>
      <c r="CN179" s="227"/>
      <c r="CO179" s="227"/>
      <c r="CP179" s="227"/>
      <c r="CQ179" s="227"/>
      <c r="CR179" s="227"/>
      <c r="CS179" s="227"/>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c r="DQ179" s="227"/>
      <c r="DR179" s="227"/>
      <c r="DS179" s="227"/>
      <c r="DT179" s="227"/>
      <c r="DU179" s="227"/>
      <c r="DV179" s="227"/>
      <c r="DW179" s="227"/>
      <c r="DX179" s="227"/>
      <c r="DY179" s="227"/>
      <c r="DZ179" s="227"/>
      <c r="EA179" s="227"/>
      <c r="EB179" s="227"/>
      <c r="EC179" s="227"/>
      <c r="ED179" s="227"/>
      <c r="EE179" s="227"/>
      <c r="EF179" s="227"/>
      <c r="EG179" s="227"/>
      <c r="EH179" s="227"/>
      <c r="EI179" s="227"/>
      <c r="EJ179" s="227"/>
      <c r="EK179" s="227"/>
      <c r="EL179" s="227"/>
      <c r="EM179" s="227"/>
      <c r="EN179" s="227"/>
      <c r="EO179" s="227"/>
      <c r="EP179" s="227"/>
      <c r="EQ179" s="227"/>
      <c r="ER179" s="227"/>
      <c r="ES179" s="227"/>
      <c r="ET179" s="227"/>
      <c r="EU179" s="227"/>
      <c r="EV179" s="227"/>
      <c r="EW179" s="227"/>
      <c r="EX179" s="227"/>
      <c r="EY179" s="227"/>
      <c r="EZ179" s="227"/>
      <c r="FA179" s="227"/>
      <c r="FB179" s="227"/>
      <c r="FC179" s="227"/>
      <c r="FD179" s="227"/>
      <c r="FE179" s="227"/>
      <c r="FF179" s="227"/>
      <c r="FG179" s="227"/>
      <c r="FH179" s="227"/>
      <c r="FI179" s="227"/>
      <c r="FJ179" s="227"/>
      <c r="FK179" s="227"/>
      <c r="FL179" s="227"/>
      <c r="FM179" s="227"/>
      <c r="FN179" s="227"/>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W179" s="227"/>
      <c r="GX179" s="227"/>
      <c r="GY179" s="227"/>
      <c r="GZ179" s="227"/>
      <c r="HA179" s="227"/>
      <c r="HB179" s="227"/>
      <c r="HC179" s="227"/>
      <c r="HD179" s="227"/>
      <c r="HE179" s="227"/>
      <c r="HF179" s="227"/>
      <c r="HG179" s="227"/>
      <c r="HH179" s="227"/>
      <c r="HI179" s="227"/>
      <c r="HJ179" s="227"/>
      <c r="HK179" s="227"/>
      <c r="HL179" s="227"/>
      <c r="HM179" s="227"/>
      <c r="HN179" s="227"/>
      <c r="HO179" s="227"/>
      <c r="HP179" s="227"/>
      <c r="HQ179" s="227"/>
      <c r="HR179" s="227"/>
    </row>
    <row r="180" spans="3:226" ht="20.100000000000001" customHeight="1" x14ac:dyDescent="0.15">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7"/>
      <c r="CN180" s="227"/>
      <c r="CO180" s="227"/>
      <c r="CP180" s="227"/>
      <c r="CQ180" s="227"/>
      <c r="CR180" s="227"/>
      <c r="CS180" s="227"/>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c r="DQ180" s="227"/>
      <c r="DR180" s="227"/>
      <c r="DS180" s="227"/>
      <c r="DT180" s="227"/>
      <c r="DU180" s="227"/>
      <c r="DV180" s="227"/>
      <c r="DW180" s="227"/>
      <c r="DX180" s="227"/>
      <c r="DY180" s="227"/>
      <c r="DZ180" s="227"/>
      <c r="EA180" s="227"/>
      <c r="EB180" s="227"/>
      <c r="EC180" s="227"/>
      <c r="ED180" s="227"/>
      <c r="EE180" s="227"/>
      <c r="EF180" s="227"/>
      <c r="EG180" s="227"/>
      <c r="EH180" s="227"/>
      <c r="EI180" s="227"/>
      <c r="EJ180" s="227"/>
      <c r="EK180" s="227"/>
      <c r="EL180" s="227"/>
      <c r="EM180" s="227"/>
      <c r="EN180" s="227"/>
      <c r="EO180" s="227"/>
      <c r="EP180" s="227"/>
      <c r="EQ180" s="227"/>
      <c r="ER180" s="227"/>
      <c r="ES180" s="227"/>
      <c r="ET180" s="227"/>
      <c r="EU180" s="227"/>
      <c r="EV180" s="227"/>
      <c r="EW180" s="227"/>
      <c r="EX180" s="227"/>
      <c r="EY180" s="227"/>
      <c r="EZ180" s="227"/>
      <c r="FA180" s="227"/>
      <c r="FB180" s="227"/>
      <c r="FC180" s="227"/>
      <c r="FD180" s="227"/>
      <c r="FE180" s="227"/>
      <c r="FF180" s="227"/>
      <c r="FG180" s="227"/>
      <c r="FH180" s="227"/>
      <c r="FI180" s="227"/>
      <c r="FJ180" s="227"/>
      <c r="FK180" s="227"/>
      <c r="FL180" s="227"/>
      <c r="FM180" s="227"/>
      <c r="FN180" s="227"/>
      <c r="FO180" s="227"/>
      <c r="FP180" s="227"/>
      <c r="FQ180" s="227"/>
      <c r="FR180" s="227"/>
      <c r="FS180" s="227"/>
      <c r="FT180" s="227"/>
      <c r="FU180" s="227"/>
      <c r="FV180" s="227"/>
      <c r="FW180" s="227"/>
      <c r="FX180" s="227"/>
      <c r="FY180" s="227"/>
      <c r="FZ180" s="227"/>
      <c r="GA180" s="227"/>
      <c r="GB180" s="227"/>
      <c r="GC180" s="227"/>
      <c r="GD180" s="227"/>
      <c r="GE180" s="227"/>
      <c r="GF180" s="227"/>
      <c r="GG180" s="227"/>
      <c r="GH180" s="227"/>
      <c r="GI180" s="227"/>
      <c r="GJ180" s="227"/>
      <c r="GK180" s="227"/>
      <c r="GL180" s="227"/>
      <c r="GM180" s="227"/>
      <c r="GN180" s="227"/>
      <c r="GO180" s="227"/>
      <c r="GP180" s="227"/>
      <c r="GQ180" s="227"/>
      <c r="GR180" s="227"/>
      <c r="GS180" s="227"/>
      <c r="GT180" s="227"/>
      <c r="GU180" s="227"/>
      <c r="GV180" s="227"/>
      <c r="GW180" s="227"/>
      <c r="GX180" s="227"/>
      <c r="GY180" s="227"/>
      <c r="GZ180" s="227"/>
      <c r="HA180" s="227"/>
      <c r="HB180" s="227"/>
      <c r="HC180" s="227"/>
      <c r="HD180" s="227"/>
      <c r="HE180" s="227"/>
      <c r="HF180" s="227"/>
      <c r="HG180" s="227"/>
      <c r="HH180" s="227"/>
      <c r="HI180" s="227"/>
      <c r="HJ180" s="227"/>
      <c r="HK180" s="227"/>
      <c r="HL180" s="227"/>
      <c r="HM180" s="227"/>
      <c r="HN180" s="227"/>
      <c r="HO180" s="227"/>
      <c r="HP180" s="227"/>
      <c r="HQ180" s="227"/>
      <c r="HR180" s="227"/>
    </row>
    <row r="181" spans="3:226" ht="20.100000000000001" customHeight="1" x14ac:dyDescent="0.15">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7"/>
      <c r="CN181" s="227"/>
      <c r="CO181" s="227"/>
      <c r="CP181" s="227"/>
      <c r="CQ181" s="227"/>
      <c r="CR181" s="227"/>
      <c r="CS181" s="227"/>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c r="DQ181" s="227"/>
      <c r="DR181" s="227"/>
      <c r="DS181" s="227"/>
      <c r="DT181" s="227"/>
      <c r="DU181" s="227"/>
      <c r="DV181" s="227"/>
      <c r="DW181" s="227"/>
      <c r="DX181" s="227"/>
      <c r="DY181" s="227"/>
      <c r="DZ181" s="227"/>
      <c r="EA181" s="227"/>
      <c r="EB181" s="227"/>
      <c r="EC181" s="227"/>
      <c r="ED181" s="227"/>
      <c r="EE181" s="227"/>
      <c r="EF181" s="227"/>
      <c r="EG181" s="227"/>
      <c r="EH181" s="227"/>
      <c r="EI181" s="227"/>
      <c r="EJ181" s="227"/>
      <c r="EK181" s="227"/>
      <c r="EL181" s="227"/>
      <c r="EM181" s="227"/>
      <c r="EN181" s="227"/>
      <c r="EO181" s="227"/>
      <c r="EP181" s="227"/>
      <c r="EQ181" s="227"/>
      <c r="ER181" s="227"/>
      <c r="ES181" s="227"/>
      <c r="ET181" s="227"/>
      <c r="EU181" s="227"/>
      <c r="EV181" s="227"/>
      <c r="EW181" s="227"/>
      <c r="EX181" s="227"/>
      <c r="EY181" s="227"/>
      <c r="EZ181" s="227"/>
      <c r="FA181" s="227"/>
      <c r="FB181" s="227"/>
      <c r="FC181" s="227"/>
      <c r="FD181" s="227"/>
      <c r="FE181" s="227"/>
      <c r="FF181" s="227"/>
      <c r="FG181" s="227"/>
      <c r="FH181" s="227"/>
      <c r="FI181" s="227"/>
      <c r="FJ181" s="227"/>
      <c r="FK181" s="227"/>
      <c r="FL181" s="227"/>
      <c r="FM181" s="227"/>
      <c r="FN181" s="227"/>
      <c r="FO181" s="227"/>
      <c r="FP181" s="227"/>
      <c r="FQ181" s="227"/>
      <c r="FR181" s="227"/>
      <c r="FS181" s="227"/>
      <c r="FT181" s="227"/>
      <c r="FU181" s="227"/>
      <c r="FV181" s="227"/>
      <c r="FW181" s="227"/>
      <c r="FX181" s="227"/>
      <c r="FY181" s="227"/>
      <c r="FZ181" s="227"/>
      <c r="GA181" s="227"/>
      <c r="GB181" s="227"/>
      <c r="GC181" s="227"/>
      <c r="GD181" s="227"/>
      <c r="GE181" s="227"/>
      <c r="GF181" s="227"/>
      <c r="GG181" s="227"/>
      <c r="GH181" s="227"/>
      <c r="GI181" s="227"/>
      <c r="GJ181" s="227"/>
      <c r="GK181" s="227"/>
      <c r="GL181" s="227"/>
      <c r="GM181" s="227"/>
      <c r="GN181" s="227"/>
      <c r="GO181" s="227"/>
      <c r="GP181" s="227"/>
      <c r="GQ181" s="227"/>
      <c r="GR181" s="227"/>
      <c r="GS181" s="227"/>
      <c r="GT181" s="227"/>
      <c r="GU181" s="227"/>
      <c r="GV181" s="227"/>
      <c r="GW181" s="227"/>
      <c r="GX181" s="227"/>
      <c r="GY181" s="227"/>
      <c r="GZ181" s="227"/>
      <c r="HA181" s="227"/>
      <c r="HB181" s="227"/>
      <c r="HC181" s="227"/>
      <c r="HD181" s="227"/>
      <c r="HE181" s="227"/>
      <c r="HF181" s="227"/>
      <c r="HG181" s="227"/>
      <c r="HH181" s="227"/>
      <c r="HI181" s="227"/>
      <c r="HJ181" s="227"/>
      <c r="HK181" s="227"/>
      <c r="HL181" s="227"/>
      <c r="HM181" s="227"/>
      <c r="HN181" s="227"/>
      <c r="HO181" s="227"/>
      <c r="HP181" s="227"/>
      <c r="HQ181" s="227"/>
      <c r="HR181" s="227"/>
    </row>
    <row r="182" spans="3:226" ht="20.100000000000001" customHeight="1" x14ac:dyDescent="0.15">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7"/>
      <c r="CN182" s="227"/>
      <c r="CO182" s="227"/>
      <c r="CP182" s="227"/>
      <c r="CQ182" s="227"/>
      <c r="CR182" s="227"/>
      <c r="CS182" s="227"/>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c r="DQ182" s="227"/>
      <c r="DR182" s="227"/>
      <c r="DS182" s="227"/>
      <c r="DT182" s="227"/>
      <c r="DU182" s="227"/>
      <c r="DV182" s="227"/>
      <c r="DW182" s="227"/>
      <c r="DX182" s="227"/>
      <c r="DY182" s="227"/>
      <c r="DZ182" s="227"/>
      <c r="EA182" s="227"/>
      <c r="EB182" s="227"/>
      <c r="EC182" s="227"/>
      <c r="ED182" s="227"/>
      <c r="EE182" s="227"/>
      <c r="EF182" s="227"/>
      <c r="EG182" s="227"/>
      <c r="EH182" s="227"/>
      <c r="EI182" s="227"/>
      <c r="EJ182" s="227"/>
      <c r="EK182" s="227"/>
      <c r="EL182" s="227"/>
      <c r="EM182" s="227"/>
      <c r="EN182" s="227"/>
      <c r="EO182" s="227"/>
      <c r="EP182" s="227"/>
      <c r="EQ182" s="227"/>
      <c r="ER182" s="227"/>
      <c r="ES182" s="227"/>
      <c r="ET182" s="227"/>
      <c r="EU182" s="227"/>
      <c r="EV182" s="227"/>
      <c r="EW182" s="227"/>
      <c r="EX182" s="227"/>
      <c r="EY182" s="227"/>
      <c r="EZ182" s="227"/>
      <c r="FA182" s="227"/>
      <c r="FB182" s="227"/>
      <c r="FC182" s="227"/>
      <c r="FD182" s="227"/>
      <c r="FE182" s="227"/>
      <c r="FF182" s="227"/>
      <c r="FG182" s="227"/>
      <c r="FH182" s="227"/>
      <c r="FI182" s="227"/>
      <c r="FJ182" s="227"/>
      <c r="FK182" s="227"/>
      <c r="FL182" s="227"/>
      <c r="FM182" s="227"/>
      <c r="FN182" s="227"/>
      <c r="FO182" s="227"/>
      <c r="FP182" s="227"/>
      <c r="FQ182" s="227"/>
      <c r="FR182" s="227"/>
      <c r="FS182" s="227"/>
      <c r="FT182" s="227"/>
      <c r="FU182" s="227"/>
      <c r="FV182" s="227"/>
      <c r="FW182" s="227"/>
      <c r="FX182" s="227"/>
      <c r="FY182" s="227"/>
      <c r="FZ182" s="227"/>
      <c r="GA182" s="227"/>
      <c r="GB182" s="227"/>
      <c r="GC182" s="227"/>
      <c r="GD182" s="227"/>
      <c r="GE182" s="227"/>
      <c r="GF182" s="227"/>
      <c r="GG182" s="227"/>
      <c r="GH182" s="227"/>
      <c r="GI182" s="227"/>
      <c r="GJ182" s="227"/>
      <c r="GK182" s="227"/>
      <c r="GL182" s="227"/>
      <c r="GM182" s="227"/>
      <c r="GN182" s="227"/>
      <c r="GO182" s="227"/>
      <c r="GP182" s="227"/>
      <c r="GQ182" s="227"/>
      <c r="GR182" s="227"/>
      <c r="GS182" s="227"/>
      <c r="GT182" s="227"/>
      <c r="GU182" s="227"/>
      <c r="GV182" s="227"/>
      <c r="GW182" s="227"/>
      <c r="GX182" s="227"/>
      <c r="GY182" s="227"/>
      <c r="GZ182" s="227"/>
      <c r="HA182" s="227"/>
      <c r="HB182" s="227"/>
      <c r="HC182" s="227"/>
      <c r="HD182" s="227"/>
      <c r="HE182" s="227"/>
      <c r="HF182" s="227"/>
      <c r="HG182" s="227"/>
      <c r="HH182" s="227"/>
      <c r="HI182" s="227"/>
      <c r="HJ182" s="227"/>
      <c r="HK182" s="227"/>
      <c r="HL182" s="227"/>
      <c r="HM182" s="227"/>
      <c r="HN182" s="227"/>
      <c r="HO182" s="227"/>
      <c r="HP182" s="227"/>
      <c r="HQ182" s="227"/>
      <c r="HR182" s="227"/>
    </row>
    <row r="183" spans="3:226" ht="20.100000000000001" customHeight="1" x14ac:dyDescent="0.15">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7"/>
      <c r="CN183" s="227"/>
      <c r="CO183" s="227"/>
      <c r="CP183" s="227"/>
      <c r="CQ183" s="227"/>
      <c r="CR183" s="227"/>
      <c r="CS183" s="227"/>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c r="DQ183" s="227"/>
      <c r="DR183" s="227"/>
      <c r="DS183" s="227"/>
      <c r="DT183" s="227"/>
      <c r="DU183" s="227"/>
      <c r="DV183" s="227"/>
      <c r="DW183" s="227"/>
      <c r="DX183" s="227"/>
      <c r="DY183" s="227"/>
      <c r="DZ183" s="227"/>
      <c r="EA183" s="227"/>
      <c r="EB183" s="227"/>
      <c r="EC183" s="227"/>
      <c r="ED183" s="227"/>
      <c r="EE183" s="227"/>
      <c r="EF183" s="227"/>
      <c r="EG183" s="227"/>
      <c r="EH183" s="227"/>
      <c r="EI183" s="227"/>
      <c r="EJ183" s="227"/>
      <c r="EK183" s="227"/>
      <c r="EL183" s="227"/>
      <c r="EM183" s="227"/>
      <c r="EN183" s="227"/>
      <c r="EO183" s="227"/>
      <c r="EP183" s="227"/>
      <c r="EQ183" s="227"/>
      <c r="ER183" s="227"/>
      <c r="ES183" s="227"/>
      <c r="ET183" s="227"/>
      <c r="EU183" s="227"/>
      <c r="EV183" s="227"/>
      <c r="EW183" s="227"/>
      <c r="EX183" s="227"/>
      <c r="EY183" s="227"/>
      <c r="EZ183" s="227"/>
      <c r="FA183" s="227"/>
      <c r="FB183" s="227"/>
      <c r="FC183" s="227"/>
      <c r="FD183" s="227"/>
      <c r="FE183" s="227"/>
      <c r="FF183" s="227"/>
      <c r="FG183" s="227"/>
      <c r="FH183" s="227"/>
      <c r="FI183" s="227"/>
      <c r="FJ183" s="227"/>
      <c r="FK183" s="227"/>
      <c r="FL183" s="227"/>
      <c r="FM183" s="227"/>
      <c r="FN183" s="227"/>
      <c r="FO183" s="227"/>
      <c r="FP183" s="227"/>
      <c r="FQ183" s="227"/>
      <c r="FR183" s="227"/>
      <c r="FS183" s="227"/>
      <c r="FT183" s="227"/>
      <c r="FU183" s="227"/>
      <c r="FV183" s="227"/>
      <c r="FW183" s="227"/>
      <c r="FX183" s="227"/>
      <c r="FY183" s="227"/>
      <c r="FZ183" s="227"/>
      <c r="GA183" s="227"/>
      <c r="GB183" s="227"/>
      <c r="GC183" s="227"/>
      <c r="GD183" s="227"/>
      <c r="GE183" s="227"/>
      <c r="GF183" s="227"/>
      <c r="GG183" s="227"/>
      <c r="GH183" s="227"/>
      <c r="GI183" s="227"/>
      <c r="GJ183" s="227"/>
      <c r="GK183" s="227"/>
      <c r="GL183" s="227"/>
      <c r="GM183" s="227"/>
      <c r="GN183" s="227"/>
      <c r="GO183" s="227"/>
      <c r="GP183" s="227"/>
      <c r="GQ183" s="227"/>
      <c r="GR183" s="227"/>
      <c r="GS183" s="227"/>
      <c r="GT183" s="227"/>
      <c r="GU183" s="227"/>
      <c r="GV183" s="227"/>
      <c r="GW183" s="227"/>
      <c r="GX183" s="227"/>
      <c r="GY183" s="227"/>
      <c r="GZ183" s="227"/>
      <c r="HA183" s="227"/>
      <c r="HB183" s="227"/>
      <c r="HC183" s="227"/>
      <c r="HD183" s="227"/>
      <c r="HE183" s="227"/>
      <c r="HF183" s="227"/>
      <c r="HG183" s="227"/>
      <c r="HH183" s="227"/>
      <c r="HI183" s="227"/>
      <c r="HJ183" s="227"/>
      <c r="HK183" s="227"/>
      <c r="HL183" s="227"/>
      <c r="HM183" s="227"/>
      <c r="HN183" s="227"/>
      <c r="HO183" s="227"/>
      <c r="HP183" s="227"/>
      <c r="HQ183" s="227"/>
      <c r="HR183" s="227"/>
    </row>
    <row r="184" spans="3:226" ht="20.100000000000001" customHeight="1" x14ac:dyDescent="0.15">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7"/>
      <c r="CN184" s="227"/>
      <c r="CO184" s="227"/>
      <c r="CP184" s="227"/>
      <c r="CQ184" s="227"/>
      <c r="CR184" s="227"/>
      <c r="CS184" s="227"/>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c r="DQ184" s="227"/>
      <c r="DR184" s="227"/>
      <c r="DS184" s="227"/>
      <c r="DT184" s="227"/>
      <c r="DU184" s="227"/>
      <c r="DV184" s="227"/>
      <c r="DW184" s="227"/>
      <c r="DX184" s="227"/>
      <c r="DY184" s="227"/>
      <c r="DZ184" s="227"/>
      <c r="EA184" s="227"/>
      <c r="EB184" s="227"/>
      <c r="EC184" s="227"/>
      <c r="ED184" s="227"/>
      <c r="EE184" s="227"/>
      <c r="EF184" s="227"/>
      <c r="EG184" s="227"/>
      <c r="EH184" s="227"/>
      <c r="EI184" s="227"/>
      <c r="EJ184" s="227"/>
      <c r="EK184" s="227"/>
      <c r="EL184" s="227"/>
      <c r="EM184" s="227"/>
      <c r="EN184" s="227"/>
      <c r="EO184" s="227"/>
      <c r="EP184" s="227"/>
      <c r="EQ184" s="227"/>
      <c r="ER184" s="227"/>
      <c r="ES184" s="227"/>
      <c r="ET184" s="227"/>
      <c r="EU184" s="227"/>
      <c r="EV184" s="227"/>
      <c r="EW184" s="227"/>
      <c r="EX184" s="227"/>
      <c r="EY184" s="227"/>
      <c r="EZ184" s="227"/>
      <c r="FA184" s="227"/>
      <c r="FB184" s="227"/>
      <c r="FC184" s="227"/>
      <c r="FD184" s="227"/>
      <c r="FE184" s="227"/>
      <c r="FF184" s="227"/>
      <c r="FG184" s="227"/>
      <c r="FH184" s="227"/>
      <c r="FI184" s="227"/>
      <c r="FJ184" s="227"/>
      <c r="FK184" s="227"/>
      <c r="FL184" s="227"/>
      <c r="FM184" s="227"/>
      <c r="FN184" s="227"/>
      <c r="FO184" s="227"/>
      <c r="FP184" s="227"/>
      <c r="FQ184" s="227"/>
      <c r="FR184" s="227"/>
      <c r="FS184" s="227"/>
      <c r="FT184" s="227"/>
      <c r="FU184" s="227"/>
      <c r="FV184" s="227"/>
      <c r="FW184" s="227"/>
      <c r="FX184" s="227"/>
      <c r="FY184" s="227"/>
      <c r="FZ184" s="227"/>
      <c r="GA184" s="227"/>
      <c r="GB184" s="227"/>
      <c r="GC184" s="227"/>
      <c r="GD184" s="227"/>
      <c r="GE184" s="227"/>
      <c r="GF184" s="227"/>
      <c r="GG184" s="227"/>
      <c r="GH184" s="227"/>
      <c r="GI184" s="227"/>
      <c r="GJ184" s="227"/>
      <c r="GK184" s="227"/>
      <c r="GL184" s="227"/>
      <c r="GM184" s="227"/>
      <c r="GN184" s="227"/>
      <c r="GO184" s="227"/>
      <c r="GP184" s="227"/>
      <c r="GQ184" s="227"/>
      <c r="GR184" s="227"/>
      <c r="GS184" s="227"/>
      <c r="GT184" s="227"/>
      <c r="GU184" s="227"/>
      <c r="GV184" s="227"/>
      <c r="GW184" s="227"/>
      <c r="GX184" s="227"/>
      <c r="GY184" s="227"/>
      <c r="GZ184" s="227"/>
      <c r="HA184" s="227"/>
      <c r="HB184" s="227"/>
      <c r="HC184" s="227"/>
      <c r="HD184" s="227"/>
      <c r="HE184" s="227"/>
      <c r="HF184" s="227"/>
      <c r="HG184" s="227"/>
      <c r="HH184" s="227"/>
      <c r="HI184" s="227"/>
      <c r="HJ184" s="227"/>
      <c r="HK184" s="227"/>
      <c r="HL184" s="227"/>
      <c r="HM184" s="227"/>
      <c r="HN184" s="227"/>
      <c r="HO184" s="227"/>
      <c r="HP184" s="227"/>
      <c r="HQ184" s="227"/>
      <c r="HR184" s="227"/>
    </row>
    <row r="185" spans="3:226" ht="20.100000000000001" customHeight="1" x14ac:dyDescent="0.15">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7"/>
      <c r="CN185" s="227"/>
      <c r="CO185" s="227"/>
      <c r="CP185" s="227"/>
      <c r="CQ185" s="227"/>
      <c r="CR185" s="227"/>
      <c r="CS185" s="227"/>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c r="DQ185" s="227"/>
      <c r="DR185" s="227"/>
      <c r="DS185" s="227"/>
      <c r="DT185" s="227"/>
      <c r="DU185" s="227"/>
      <c r="DV185" s="227"/>
      <c r="DW185" s="227"/>
      <c r="DX185" s="227"/>
      <c r="DY185" s="227"/>
      <c r="DZ185" s="227"/>
      <c r="EA185" s="227"/>
      <c r="EB185" s="227"/>
      <c r="EC185" s="227"/>
      <c r="ED185" s="227"/>
      <c r="EE185" s="227"/>
      <c r="EF185" s="227"/>
      <c r="EG185" s="227"/>
      <c r="EH185" s="227"/>
      <c r="EI185" s="227"/>
      <c r="EJ185" s="227"/>
      <c r="EK185" s="227"/>
      <c r="EL185" s="227"/>
      <c r="EM185" s="227"/>
      <c r="EN185" s="227"/>
      <c r="EO185" s="227"/>
      <c r="EP185" s="227"/>
      <c r="EQ185" s="227"/>
      <c r="ER185" s="227"/>
      <c r="ES185" s="227"/>
      <c r="ET185" s="227"/>
      <c r="EU185" s="227"/>
      <c r="EV185" s="227"/>
      <c r="EW185" s="227"/>
      <c r="EX185" s="227"/>
      <c r="EY185" s="227"/>
      <c r="EZ185" s="227"/>
      <c r="FA185" s="227"/>
      <c r="FB185" s="227"/>
      <c r="FC185" s="227"/>
      <c r="FD185" s="227"/>
      <c r="FE185" s="227"/>
      <c r="FF185" s="227"/>
      <c r="FG185" s="227"/>
      <c r="FH185" s="227"/>
      <c r="FI185" s="227"/>
      <c r="FJ185" s="227"/>
      <c r="FK185" s="227"/>
      <c r="FL185" s="227"/>
      <c r="FM185" s="227"/>
      <c r="FN185" s="227"/>
      <c r="FO185" s="227"/>
      <c r="FP185" s="227"/>
      <c r="FQ185" s="227"/>
      <c r="FR185" s="227"/>
      <c r="FS185" s="227"/>
      <c r="FT185" s="227"/>
      <c r="FU185" s="227"/>
      <c r="FV185" s="227"/>
      <c r="FW185" s="227"/>
      <c r="FX185" s="227"/>
      <c r="FY185" s="227"/>
      <c r="FZ185" s="227"/>
      <c r="GA185" s="227"/>
      <c r="GB185" s="227"/>
      <c r="GC185" s="227"/>
      <c r="GD185" s="227"/>
      <c r="GE185" s="227"/>
      <c r="GF185" s="227"/>
      <c r="GG185" s="227"/>
      <c r="GH185" s="227"/>
      <c r="GI185" s="227"/>
      <c r="GJ185" s="227"/>
      <c r="GK185" s="227"/>
      <c r="GL185" s="227"/>
      <c r="GM185" s="227"/>
      <c r="GN185" s="227"/>
      <c r="GO185" s="227"/>
      <c r="GP185" s="227"/>
      <c r="GQ185" s="227"/>
      <c r="GR185" s="227"/>
      <c r="GS185" s="227"/>
      <c r="GT185" s="227"/>
      <c r="GU185" s="227"/>
      <c r="GV185" s="227"/>
      <c r="GW185" s="227"/>
      <c r="GX185" s="227"/>
      <c r="GY185" s="227"/>
      <c r="GZ185" s="227"/>
      <c r="HA185" s="227"/>
      <c r="HB185" s="227"/>
      <c r="HC185" s="227"/>
      <c r="HD185" s="227"/>
      <c r="HE185" s="227"/>
      <c r="HF185" s="227"/>
      <c r="HG185" s="227"/>
      <c r="HH185" s="227"/>
      <c r="HI185" s="227"/>
      <c r="HJ185" s="227"/>
      <c r="HK185" s="227"/>
      <c r="HL185" s="227"/>
      <c r="HM185" s="227"/>
      <c r="HN185" s="227"/>
      <c r="HO185" s="227"/>
      <c r="HP185" s="227"/>
      <c r="HQ185" s="227"/>
      <c r="HR185" s="227"/>
    </row>
    <row r="186" spans="3:226" ht="20.100000000000001" customHeight="1" x14ac:dyDescent="0.15">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7"/>
      <c r="CN186" s="227"/>
      <c r="CO186" s="227"/>
      <c r="CP186" s="227"/>
      <c r="CQ186" s="227"/>
      <c r="CR186" s="227"/>
      <c r="CS186" s="227"/>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c r="DQ186" s="227"/>
      <c r="DR186" s="227"/>
      <c r="DS186" s="227"/>
      <c r="DT186" s="227"/>
      <c r="DU186" s="227"/>
      <c r="DV186" s="227"/>
      <c r="DW186" s="227"/>
      <c r="DX186" s="227"/>
      <c r="DY186" s="227"/>
      <c r="DZ186" s="227"/>
      <c r="EA186" s="227"/>
      <c r="EB186" s="227"/>
      <c r="EC186" s="227"/>
      <c r="ED186" s="227"/>
      <c r="EE186" s="227"/>
      <c r="EF186" s="227"/>
      <c r="EG186" s="227"/>
      <c r="EH186" s="227"/>
      <c r="EI186" s="227"/>
      <c r="EJ186" s="227"/>
      <c r="EK186" s="227"/>
      <c r="EL186" s="227"/>
      <c r="EM186" s="227"/>
      <c r="EN186" s="227"/>
      <c r="EO186" s="227"/>
      <c r="EP186" s="227"/>
      <c r="EQ186" s="227"/>
      <c r="ER186" s="227"/>
      <c r="ES186" s="227"/>
      <c r="ET186" s="227"/>
      <c r="EU186" s="227"/>
      <c r="EV186" s="227"/>
      <c r="EW186" s="227"/>
      <c r="EX186" s="227"/>
      <c r="EY186" s="227"/>
      <c r="EZ186" s="227"/>
      <c r="FA186" s="227"/>
      <c r="FB186" s="227"/>
      <c r="FC186" s="227"/>
      <c r="FD186" s="227"/>
      <c r="FE186" s="227"/>
      <c r="FF186" s="227"/>
      <c r="FG186" s="227"/>
      <c r="FH186" s="227"/>
      <c r="FI186" s="227"/>
      <c r="FJ186" s="227"/>
      <c r="FK186" s="227"/>
      <c r="FL186" s="227"/>
      <c r="FM186" s="227"/>
      <c r="FN186" s="227"/>
      <c r="FO186" s="227"/>
      <c r="FP186" s="227"/>
      <c r="FQ186" s="227"/>
      <c r="FR186" s="227"/>
      <c r="FS186" s="227"/>
      <c r="FT186" s="227"/>
      <c r="FU186" s="227"/>
      <c r="FV186" s="227"/>
      <c r="FW186" s="227"/>
      <c r="FX186" s="227"/>
      <c r="FY186" s="227"/>
      <c r="FZ186" s="227"/>
      <c r="GA186" s="227"/>
      <c r="GB186" s="227"/>
      <c r="GC186" s="227"/>
      <c r="GD186" s="227"/>
      <c r="GE186" s="227"/>
      <c r="GF186" s="227"/>
      <c r="GG186" s="227"/>
      <c r="GH186" s="227"/>
      <c r="GI186" s="227"/>
      <c r="GJ186" s="227"/>
      <c r="GK186" s="227"/>
      <c r="GL186" s="227"/>
      <c r="GM186" s="227"/>
      <c r="GN186" s="227"/>
      <c r="GO186" s="227"/>
      <c r="GP186" s="227"/>
      <c r="GQ186" s="227"/>
      <c r="GR186" s="227"/>
      <c r="GS186" s="227"/>
      <c r="GT186" s="227"/>
      <c r="GU186" s="227"/>
      <c r="GV186" s="227"/>
      <c r="GW186" s="227"/>
      <c r="GX186" s="227"/>
      <c r="GY186" s="227"/>
      <c r="GZ186" s="227"/>
      <c r="HA186" s="227"/>
      <c r="HB186" s="227"/>
      <c r="HC186" s="227"/>
      <c r="HD186" s="227"/>
      <c r="HE186" s="227"/>
      <c r="HF186" s="227"/>
      <c r="HG186" s="227"/>
      <c r="HH186" s="227"/>
      <c r="HI186" s="227"/>
      <c r="HJ186" s="227"/>
      <c r="HK186" s="227"/>
      <c r="HL186" s="227"/>
      <c r="HM186" s="227"/>
      <c r="HN186" s="227"/>
      <c r="HO186" s="227"/>
      <c r="HP186" s="227"/>
      <c r="HQ186" s="227"/>
      <c r="HR186" s="227"/>
    </row>
    <row r="187" spans="3:226" ht="20.100000000000001" customHeight="1" x14ac:dyDescent="0.15">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7"/>
      <c r="CN187" s="227"/>
      <c r="CO187" s="227"/>
      <c r="CP187" s="227"/>
      <c r="CQ187" s="227"/>
      <c r="CR187" s="227"/>
      <c r="CS187" s="227"/>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c r="DQ187" s="227"/>
      <c r="DR187" s="227"/>
      <c r="DS187" s="227"/>
      <c r="DT187" s="227"/>
      <c r="DU187" s="227"/>
      <c r="DV187" s="227"/>
      <c r="DW187" s="227"/>
      <c r="DX187" s="227"/>
      <c r="DY187" s="227"/>
      <c r="DZ187" s="227"/>
      <c r="EA187" s="227"/>
      <c r="EB187" s="227"/>
      <c r="EC187" s="227"/>
      <c r="ED187" s="227"/>
      <c r="EE187" s="227"/>
      <c r="EF187" s="227"/>
      <c r="EG187" s="227"/>
      <c r="EH187" s="227"/>
      <c r="EI187" s="227"/>
      <c r="EJ187" s="227"/>
      <c r="EK187" s="227"/>
      <c r="EL187" s="227"/>
      <c r="EM187" s="227"/>
      <c r="EN187" s="227"/>
      <c r="EO187" s="227"/>
      <c r="EP187" s="227"/>
      <c r="EQ187" s="227"/>
      <c r="ER187" s="227"/>
      <c r="ES187" s="227"/>
      <c r="ET187" s="227"/>
      <c r="EU187" s="227"/>
      <c r="EV187" s="227"/>
      <c r="EW187" s="227"/>
      <c r="EX187" s="227"/>
      <c r="EY187" s="227"/>
      <c r="EZ187" s="227"/>
      <c r="FA187" s="227"/>
      <c r="FB187" s="227"/>
      <c r="FC187" s="227"/>
      <c r="FD187" s="227"/>
      <c r="FE187" s="227"/>
      <c r="FF187" s="227"/>
      <c r="FG187" s="227"/>
      <c r="FH187" s="227"/>
      <c r="FI187" s="227"/>
      <c r="FJ187" s="227"/>
      <c r="FK187" s="227"/>
      <c r="FL187" s="227"/>
      <c r="FM187" s="227"/>
      <c r="FN187" s="227"/>
      <c r="FO187" s="227"/>
      <c r="FP187" s="227"/>
      <c r="FQ187" s="227"/>
      <c r="FR187" s="227"/>
      <c r="FS187" s="227"/>
      <c r="FT187" s="227"/>
      <c r="FU187" s="227"/>
      <c r="FV187" s="227"/>
      <c r="FW187" s="227"/>
      <c r="FX187" s="227"/>
      <c r="FY187" s="227"/>
      <c r="FZ187" s="227"/>
      <c r="GA187" s="227"/>
      <c r="GB187" s="227"/>
      <c r="GC187" s="227"/>
      <c r="GD187" s="227"/>
      <c r="GE187" s="227"/>
      <c r="GF187" s="227"/>
      <c r="GG187" s="227"/>
      <c r="GH187" s="227"/>
      <c r="GI187" s="227"/>
      <c r="GJ187" s="227"/>
      <c r="GK187" s="227"/>
      <c r="GL187" s="227"/>
      <c r="GM187" s="227"/>
      <c r="GN187" s="227"/>
      <c r="GO187" s="227"/>
      <c r="GP187" s="227"/>
      <c r="GQ187" s="227"/>
      <c r="GR187" s="227"/>
      <c r="GS187" s="227"/>
      <c r="GT187" s="227"/>
      <c r="GU187" s="227"/>
      <c r="GV187" s="227"/>
      <c r="GW187" s="227"/>
      <c r="GX187" s="227"/>
      <c r="GY187" s="227"/>
      <c r="GZ187" s="227"/>
      <c r="HA187" s="227"/>
      <c r="HB187" s="227"/>
      <c r="HC187" s="227"/>
      <c r="HD187" s="227"/>
      <c r="HE187" s="227"/>
      <c r="HF187" s="227"/>
      <c r="HG187" s="227"/>
      <c r="HH187" s="227"/>
      <c r="HI187" s="227"/>
      <c r="HJ187" s="227"/>
      <c r="HK187" s="227"/>
      <c r="HL187" s="227"/>
      <c r="HM187" s="227"/>
      <c r="HN187" s="227"/>
      <c r="HO187" s="227"/>
      <c r="HP187" s="227"/>
      <c r="HQ187" s="227"/>
      <c r="HR187" s="227"/>
    </row>
    <row r="188" spans="3:226" ht="20.100000000000001" customHeight="1" x14ac:dyDescent="0.15">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7"/>
      <c r="CN188" s="227"/>
      <c r="CO188" s="227"/>
      <c r="CP188" s="227"/>
      <c r="CQ188" s="227"/>
      <c r="CR188" s="227"/>
      <c r="CS188" s="227"/>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c r="DQ188" s="227"/>
      <c r="DR188" s="227"/>
      <c r="DS188" s="227"/>
      <c r="DT188" s="227"/>
      <c r="DU188" s="227"/>
      <c r="DV188" s="227"/>
      <c r="DW188" s="227"/>
      <c r="DX188" s="227"/>
      <c r="DY188" s="227"/>
      <c r="DZ188" s="227"/>
      <c r="EA188" s="227"/>
      <c r="EB188" s="227"/>
      <c r="EC188" s="227"/>
      <c r="ED188" s="227"/>
      <c r="EE188" s="227"/>
      <c r="EF188" s="227"/>
      <c r="EG188" s="227"/>
      <c r="EH188" s="227"/>
      <c r="EI188" s="227"/>
      <c r="EJ188" s="227"/>
      <c r="EK188" s="227"/>
      <c r="EL188" s="227"/>
      <c r="EM188" s="227"/>
      <c r="EN188" s="227"/>
      <c r="EO188" s="227"/>
      <c r="EP188" s="227"/>
      <c r="EQ188" s="227"/>
      <c r="ER188" s="227"/>
      <c r="ES188" s="227"/>
      <c r="ET188" s="227"/>
      <c r="EU188" s="227"/>
      <c r="EV188" s="227"/>
      <c r="EW188" s="227"/>
      <c r="EX188" s="227"/>
      <c r="EY188" s="227"/>
      <c r="EZ188" s="227"/>
      <c r="FA188" s="227"/>
      <c r="FB188" s="227"/>
      <c r="FC188" s="227"/>
      <c r="FD188" s="227"/>
      <c r="FE188" s="227"/>
      <c r="FF188" s="227"/>
      <c r="FG188" s="227"/>
      <c r="FH188" s="227"/>
      <c r="FI188" s="227"/>
      <c r="FJ188" s="227"/>
      <c r="FK188" s="227"/>
      <c r="FL188" s="227"/>
      <c r="FM188" s="227"/>
      <c r="FN188" s="227"/>
      <c r="FO188" s="227"/>
      <c r="FP188" s="227"/>
      <c r="FQ188" s="227"/>
      <c r="FR188" s="227"/>
      <c r="FS188" s="227"/>
      <c r="FT188" s="227"/>
      <c r="FU188" s="227"/>
      <c r="FV188" s="227"/>
      <c r="FW188" s="227"/>
      <c r="FX188" s="227"/>
      <c r="FY188" s="227"/>
      <c r="FZ188" s="227"/>
      <c r="GA188" s="227"/>
      <c r="GB188" s="227"/>
      <c r="GC188" s="227"/>
      <c r="GD188" s="227"/>
      <c r="GE188" s="227"/>
      <c r="GF188" s="227"/>
      <c r="GG188" s="227"/>
      <c r="GH188" s="227"/>
      <c r="GI188" s="227"/>
      <c r="GJ188" s="227"/>
      <c r="GK188" s="227"/>
      <c r="GL188" s="227"/>
      <c r="GM188" s="227"/>
      <c r="GN188" s="227"/>
      <c r="GO188" s="227"/>
      <c r="GP188" s="227"/>
      <c r="GQ188" s="227"/>
      <c r="GR188" s="227"/>
      <c r="GS188" s="227"/>
      <c r="GT188" s="227"/>
      <c r="GU188" s="227"/>
      <c r="GV188" s="227"/>
      <c r="GW188" s="227"/>
      <c r="GX188" s="227"/>
      <c r="GY188" s="227"/>
      <c r="GZ188" s="227"/>
      <c r="HA188" s="227"/>
      <c r="HB188" s="227"/>
      <c r="HC188" s="227"/>
      <c r="HD188" s="227"/>
      <c r="HE188" s="227"/>
      <c r="HF188" s="227"/>
      <c r="HG188" s="227"/>
      <c r="HH188" s="227"/>
      <c r="HI188" s="227"/>
      <c r="HJ188" s="227"/>
      <c r="HK188" s="227"/>
      <c r="HL188" s="227"/>
      <c r="HM188" s="227"/>
      <c r="HN188" s="227"/>
      <c r="HO188" s="227"/>
      <c r="HP188" s="227"/>
      <c r="HQ188" s="227"/>
      <c r="HR188" s="227"/>
    </row>
    <row r="189" spans="3:226" ht="20.100000000000001" customHeight="1" x14ac:dyDescent="0.15">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7"/>
      <c r="CN189" s="227"/>
      <c r="CO189" s="227"/>
      <c r="CP189" s="227"/>
      <c r="CQ189" s="227"/>
      <c r="CR189" s="227"/>
      <c r="CS189" s="227"/>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c r="DQ189" s="227"/>
      <c r="DR189" s="227"/>
      <c r="DS189" s="227"/>
      <c r="DT189" s="227"/>
      <c r="DU189" s="227"/>
      <c r="DV189" s="227"/>
      <c r="DW189" s="227"/>
      <c r="DX189" s="227"/>
      <c r="DY189" s="227"/>
      <c r="DZ189" s="227"/>
      <c r="EA189" s="227"/>
      <c r="EB189" s="227"/>
      <c r="EC189" s="227"/>
      <c r="ED189" s="227"/>
      <c r="EE189" s="227"/>
      <c r="EF189" s="227"/>
      <c r="EG189" s="227"/>
      <c r="EH189" s="227"/>
      <c r="EI189" s="227"/>
      <c r="EJ189" s="227"/>
      <c r="EK189" s="227"/>
      <c r="EL189" s="227"/>
      <c r="EM189" s="227"/>
      <c r="EN189" s="227"/>
      <c r="EO189" s="227"/>
      <c r="EP189" s="227"/>
      <c r="EQ189" s="227"/>
      <c r="ER189" s="227"/>
      <c r="ES189" s="227"/>
      <c r="ET189" s="227"/>
      <c r="EU189" s="227"/>
      <c r="EV189" s="227"/>
      <c r="EW189" s="227"/>
      <c r="EX189" s="227"/>
      <c r="EY189" s="227"/>
      <c r="EZ189" s="227"/>
      <c r="FA189" s="227"/>
      <c r="FB189" s="227"/>
      <c r="FC189" s="227"/>
      <c r="FD189" s="227"/>
      <c r="FE189" s="227"/>
      <c r="FF189" s="227"/>
      <c r="FG189" s="227"/>
      <c r="FH189" s="227"/>
      <c r="FI189" s="227"/>
      <c r="FJ189" s="227"/>
      <c r="FK189" s="227"/>
      <c r="FL189" s="227"/>
      <c r="FM189" s="227"/>
      <c r="FN189" s="227"/>
      <c r="FO189" s="227"/>
      <c r="FP189" s="227"/>
      <c r="FQ189" s="227"/>
      <c r="FR189" s="227"/>
      <c r="FS189" s="227"/>
      <c r="FT189" s="227"/>
      <c r="FU189" s="227"/>
      <c r="FV189" s="227"/>
      <c r="FW189" s="227"/>
      <c r="FX189" s="227"/>
      <c r="FY189" s="227"/>
      <c r="FZ189" s="227"/>
      <c r="GA189" s="227"/>
      <c r="GB189" s="227"/>
      <c r="GC189" s="227"/>
      <c r="GD189" s="227"/>
      <c r="GE189" s="227"/>
      <c r="GF189" s="227"/>
      <c r="GG189" s="227"/>
      <c r="GH189" s="227"/>
      <c r="GI189" s="227"/>
      <c r="GJ189" s="227"/>
      <c r="GK189" s="227"/>
      <c r="GL189" s="227"/>
      <c r="GM189" s="227"/>
      <c r="GN189" s="227"/>
      <c r="GO189" s="227"/>
      <c r="GP189" s="227"/>
      <c r="GQ189" s="227"/>
      <c r="GR189" s="227"/>
      <c r="GS189" s="227"/>
      <c r="GT189" s="227"/>
      <c r="GU189" s="227"/>
      <c r="GV189" s="227"/>
      <c r="GW189" s="227"/>
      <c r="GX189" s="227"/>
      <c r="GY189" s="227"/>
      <c r="GZ189" s="227"/>
      <c r="HA189" s="227"/>
      <c r="HB189" s="227"/>
      <c r="HC189" s="227"/>
      <c r="HD189" s="227"/>
      <c r="HE189" s="227"/>
      <c r="HF189" s="227"/>
      <c r="HG189" s="227"/>
      <c r="HH189" s="227"/>
      <c r="HI189" s="227"/>
      <c r="HJ189" s="227"/>
      <c r="HK189" s="227"/>
      <c r="HL189" s="227"/>
      <c r="HM189" s="227"/>
      <c r="HN189" s="227"/>
      <c r="HO189" s="227"/>
      <c r="HP189" s="227"/>
      <c r="HQ189" s="227"/>
      <c r="HR189" s="227"/>
    </row>
    <row r="190" spans="3:226" ht="20.100000000000001" customHeight="1" x14ac:dyDescent="0.15">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7"/>
      <c r="CN190" s="227"/>
      <c r="CO190" s="227"/>
      <c r="CP190" s="227"/>
      <c r="CQ190" s="227"/>
      <c r="CR190" s="227"/>
      <c r="CS190" s="227"/>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c r="DQ190" s="227"/>
      <c r="DR190" s="227"/>
      <c r="DS190" s="227"/>
      <c r="DT190" s="227"/>
      <c r="DU190" s="227"/>
      <c r="DV190" s="227"/>
      <c r="DW190" s="227"/>
      <c r="DX190" s="227"/>
      <c r="DY190" s="227"/>
      <c r="DZ190" s="227"/>
      <c r="EA190" s="227"/>
      <c r="EB190" s="227"/>
      <c r="EC190" s="227"/>
      <c r="ED190" s="227"/>
      <c r="EE190" s="227"/>
      <c r="EF190" s="227"/>
      <c r="EG190" s="227"/>
      <c r="EH190" s="227"/>
      <c r="EI190" s="227"/>
      <c r="EJ190" s="227"/>
      <c r="EK190" s="227"/>
      <c r="EL190" s="227"/>
      <c r="EM190" s="227"/>
      <c r="EN190" s="227"/>
      <c r="EO190" s="227"/>
      <c r="EP190" s="227"/>
      <c r="EQ190" s="227"/>
      <c r="ER190" s="227"/>
      <c r="ES190" s="227"/>
      <c r="ET190" s="227"/>
      <c r="EU190" s="227"/>
      <c r="EV190" s="227"/>
      <c r="EW190" s="227"/>
      <c r="EX190" s="227"/>
      <c r="EY190" s="227"/>
      <c r="EZ190" s="227"/>
      <c r="FA190" s="227"/>
      <c r="FB190" s="227"/>
      <c r="FC190" s="227"/>
      <c r="FD190" s="227"/>
      <c r="FE190" s="227"/>
      <c r="FF190" s="227"/>
      <c r="FG190" s="227"/>
      <c r="FH190" s="227"/>
      <c r="FI190" s="227"/>
      <c r="FJ190" s="227"/>
      <c r="FK190" s="227"/>
      <c r="FL190" s="227"/>
      <c r="FM190" s="227"/>
      <c r="FN190" s="227"/>
      <c r="FO190" s="227"/>
      <c r="FP190" s="227"/>
      <c r="FQ190" s="227"/>
      <c r="FR190" s="227"/>
      <c r="FS190" s="227"/>
      <c r="FT190" s="227"/>
      <c r="FU190" s="227"/>
      <c r="FV190" s="227"/>
      <c r="FW190" s="227"/>
      <c r="FX190" s="227"/>
      <c r="FY190" s="227"/>
      <c r="FZ190" s="227"/>
      <c r="GA190" s="227"/>
      <c r="GB190" s="227"/>
      <c r="GC190" s="227"/>
      <c r="GD190" s="227"/>
      <c r="GE190" s="227"/>
      <c r="GF190" s="227"/>
      <c r="GG190" s="227"/>
      <c r="GH190" s="227"/>
      <c r="GI190" s="227"/>
      <c r="GJ190" s="227"/>
      <c r="GK190" s="227"/>
      <c r="GL190" s="227"/>
      <c r="GM190" s="227"/>
      <c r="GN190" s="227"/>
      <c r="GO190" s="227"/>
      <c r="GP190" s="227"/>
      <c r="GQ190" s="227"/>
      <c r="GR190" s="227"/>
      <c r="GS190" s="227"/>
      <c r="GT190" s="227"/>
      <c r="GU190" s="227"/>
      <c r="GV190" s="227"/>
      <c r="GW190" s="227"/>
      <c r="GX190" s="227"/>
      <c r="GY190" s="227"/>
      <c r="GZ190" s="227"/>
      <c r="HA190" s="227"/>
      <c r="HB190" s="227"/>
      <c r="HC190" s="227"/>
      <c r="HD190" s="227"/>
      <c r="HE190" s="227"/>
      <c r="HF190" s="227"/>
      <c r="HG190" s="227"/>
      <c r="HH190" s="227"/>
      <c r="HI190" s="227"/>
      <c r="HJ190" s="227"/>
      <c r="HK190" s="227"/>
      <c r="HL190" s="227"/>
      <c r="HM190" s="227"/>
      <c r="HN190" s="227"/>
      <c r="HO190" s="227"/>
      <c r="HP190" s="227"/>
      <c r="HQ190" s="227"/>
      <c r="HR190" s="227"/>
    </row>
    <row r="191" spans="3:226" ht="20.100000000000001" customHeight="1" x14ac:dyDescent="0.15">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7"/>
      <c r="CN191" s="227"/>
      <c r="CO191" s="227"/>
      <c r="CP191" s="227"/>
      <c r="CQ191" s="227"/>
      <c r="CR191" s="227"/>
      <c r="CS191" s="227"/>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c r="DQ191" s="227"/>
      <c r="DR191" s="227"/>
      <c r="DS191" s="227"/>
      <c r="DT191" s="227"/>
      <c r="DU191" s="227"/>
      <c r="DV191" s="227"/>
      <c r="DW191" s="227"/>
      <c r="DX191" s="227"/>
      <c r="DY191" s="227"/>
      <c r="DZ191" s="227"/>
      <c r="EA191" s="227"/>
      <c r="EB191" s="227"/>
      <c r="EC191" s="227"/>
      <c r="ED191" s="227"/>
      <c r="EE191" s="227"/>
      <c r="EF191" s="227"/>
      <c r="EG191" s="227"/>
      <c r="EH191" s="227"/>
      <c r="EI191" s="227"/>
      <c r="EJ191" s="227"/>
      <c r="EK191" s="227"/>
      <c r="EL191" s="227"/>
      <c r="EM191" s="227"/>
      <c r="EN191" s="227"/>
      <c r="EO191" s="227"/>
      <c r="EP191" s="227"/>
      <c r="EQ191" s="227"/>
      <c r="ER191" s="227"/>
      <c r="ES191" s="227"/>
      <c r="ET191" s="227"/>
      <c r="EU191" s="227"/>
      <c r="EV191" s="227"/>
      <c r="EW191" s="227"/>
      <c r="EX191" s="227"/>
      <c r="EY191" s="227"/>
      <c r="EZ191" s="227"/>
      <c r="FA191" s="227"/>
      <c r="FB191" s="227"/>
      <c r="FC191" s="227"/>
      <c r="FD191" s="227"/>
      <c r="FE191" s="227"/>
      <c r="FF191" s="227"/>
      <c r="FG191" s="227"/>
      <c r="FH191" s="227"/>
      <c r="FI191" s="227"/>
      <c r="FJ191" s="227"/>
      <c r="FK191" s="227"/>
      <c r="FL191" s="227"/>
      <c r="FM191" s="227"/>
      <c r="FN191" s="227"/>
      <c r="FO191" s="227"/>
      <c r="FP191" s="227"/>
      <c r="FQ191" s="227"/>
      <c r="FR191" s="227"/>
      <c r="FS191" s="227"/>
      <c r="FT191" s="227"/>
      <c r="FU191" s="227"/>
      <c r="FV191" s="227"/>
      <c r="FW191" s="227"/>
      <c r="FX191" s="227"/>
      <c r="FY191" s="227"/>
      <c r="FZ191" s="227"/>
      <c r="GA191" s="227"/>
      <c r="GB191" s="227"/>
      <c r="GC191" s="227"/>
      <c r="GD191" s="227"/>
      <c r="GE191" s="227"/>
      <c r="GF191" s="227"/>
      <c r="GG191" s="227"/>
      <c r="GH191" s="227"/>
      <c r="GI191" s="227"/>
      <c r="GJ191" s="227"/>
      <c r="GK191" s="227"/>
      <c r="GL191" s="227"/>
      <c r="GM191" s="227"/>
      <c r="GN191" s="227"/>
      <c r="GO191" s="227"/>
      <c r="GP191" s="227"/>
      <c r="GQ191" s="227"/>
      <c r="GR191" s="227"/>
      <c r="GS191" s="227"/>
      <c r="GT191" s="227"/>
      <c r="GU191" s="227"/>
      <c r="GV191" s="227"/>
      <c r="GW191" s="227"/>
      <c r="GX191" s="227"/>
      <c r="GY191" s="227"/>
      <c r="GZ191" s="227"/>
      <c r="HA191" s="227"/>
      <c r="HB191" s="227"/>
      <c r="HC191" s="227"/>
      <c r="HD191" s="227"/>
      <c r="HE191" s="227"/>
      <c r="HF191" s="227"/>
      <c r="HG191" s="227"/>
      <c r="HH191" s="227"/>
      <c r="HI191" s="227"/>
      <c r="HJ191" s="227"/>
      <c r="HK191" s="227"/>
      <c r="HL191" s="227"/>
      <c r="HM191" s="227"/>
      <c r="HN191" s="227"/>
      <c r="HO191" s="227"/>
      <c r="HP191" s="227"/>
      <c r="HQ191" s="227"/>
      <c r="HR191" s="227"/>
    </row>
    <row r="192" spans="3:226" ht="20.100000000000001" customHeight="1" x14ac:dyDescent="0.15">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7"/>
      <c r="CN192" s="227"/>
      <c r="CO192" s="227"/>
      <c r="CP192" s="227"/>
      <c r="CQ192" s="227"/>
      <c r="CR192" s="227"/>
      <c r="CS192" s="227"/>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c r="DQ192" s="227"/>
      <c r="DR192" s="227"/>
      <c r="DS192" s="227"/>
      <c r="DT192" s="227"/>
      <c r="DU192" s="227"/>
      <c r="DV192" s="227"/>
      <c r="DW192" s="227"/>
      <c r="DX192" s="227"/>
      <c r="DY192" s="227"/>
      <c r="DZ192" s="227"/>
      <c r="EA192" s="227"/>
      <c r="EB192" s="227"/>
      <c r="EC192" s="227"/>
      <c r="ED192" s="227"/>
      <c r="EE192" s="227"/>
      <c r="EF192" s="227"/>
      <c r="EG192" s="227"/>
      <c r="EH192" s="227"/>
      <c r="EI192" s="227"/>
      <c r="EJ192" s="227"/>
      <c r="EK192" s="227"/>
      <c r="EL192" s="227"/>
      <c r="EM192" s="227"/>
      <c r="EN192" s="227"/>
      <c r="EO192" s="227"/>
      <c r="EP192" s="227"/>
      <c r="EQ192" s="227"/>
      <c r="ER192" s="227"/>
      <c r="ES192" s="227"/>
      <c r="ET192" s="227"/>
      <c r="EU192" s="227"/>
      <c r="EV192" s="227"/>
      <c r="EW192" s="227"/>
      <c r="EX192" s="227"/>
      <c r="EY192" s="227"/>
      <c r="EZ192" s="227"/>
      <c r="FA192" s="227"/>
      <c r="FB192" s="227"/>
      <c r="FC192" s="227"/>
      <c r="FD192" s="227"/>
      <c r="FE192" s="227"/>
      <c r="FF192" s="227"/>
      <c r="FG192" s="227"/>
      <c r="FH192" s="227"/>
      <c r="FI192" s="227"/>
      <c r="FJ192" s="227"/>
      <c r="FK192" s="227"/>
      <c r="FL192" s="227"/>
      <c r="FM192" s="227"/>
      <c r="FN192" s="227"/>
      <c r="FO192" s="227"/>
      <c r="FP192" s="227"/>
      <c r="FQ192" s="227"/>
      <c r="FR192" s="227"/>
      <c r="FS192" s="227"/>
      <c r="FT192" s="227"/>
      <c r="FU192" s="227"/>
      <c r="FV192" s="227"/>
      <c r="FW192" s="227"/>
      <c r="FX192" s="227"/>
      <c r="FY192" s="227"/>
      <c r="FZ192" s="227"/>
      <c r="GA192" s="227"/>
      <c r="GB192" s="227"/>
      <c r="GC192" s="227"/>
      <c r="GD192" s="227"/>
      <c r="GE192" s="227"/>
      <c r="GF192" s="227"/>
      <c r="GG192" s="227"/>
      <c r="GH192" s="227"/>
      <c r="GI192" s="227"/>
      <c r="GJ192" s="227"/>
      <c r="GK192" s="227"/>
      <c r="GL192" s="227"/>
      <c r="GM192" s="227"/>
      <c r="GN192" s="227"/>
      <c r="GO192" s="227"/>
      <c r="GP192" s="227"/>
      <c r="GQ192" s="227"/>
      <c r="GR192" s="227"/>
      <c r="GS192" s="227"/>
      <c r="GT192" s="227"/>
      <c r="GU192" s="227"/>
      <c r="GV192" s="227"/>
      <c r="GW192" s="227"/>
      <c r="GX192" s="227"/>
      <c r="GY192" s="227"/>
      <c r="GZ192" s="227"/>
      <c r="HA192" s="227"/>
      <c r="HB192" s="227"/>
      <c r="HC192" s="227"/>
      <c r="HD192" s="227"/>
      <c r="HE192" s="227"/>
      <c r="HF192" s="227"/>
      <c r="HG192" s="227"/>
      <c r="HH192" s="227"/>
      <c r="HI192" s="227"/>
      <c r="HJ192" s="227"/>
      <c r="HK192" s="227"/>
      <c r="HL192" s="227"/>
      <c r="HM192" s="227"/>
      <c r="HN192" s="227"/>
      <c r="HO192" s="227"/>
      <c r="HP192" s="227"/>
      <c r="HQ192" s="227"/>
      <c r="HR192" s="227"/>
    </row>
    <row r="193" spans="3:226" ht="20.100000000000001" customHeight="1" x14ac:dyDescent="0.15">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c r="EH193" s="227"/>
      <c r="EI193" s="227"/>
      <c r="EJ193" s="227"/>
      <c r="EK193" s="227"/>
      <c r="EL193" s="227"/>
      <c r="EM193" s="227"/>
      <c r="EN193" s="227"/>
      <c r="EO193" s="227"/>
      <c r="EP193" s="227"/>
      <c r="EQ193" s="227"/>
      <c r="ER193" s="227"/>
      <c r="ES193" s="227"/>
      <c r="ET193" s="227"/>
      <c r="EU193" s="227"/>
      <c r="EV193" s="227"/>
      <c r="EW193" s="227"/>
      <c r="EX193" s="227"/>
      <c r="EY193" s="227"/>
      <c r="EZ193" s="227"/>
      <c r="FA193" s="227"/>
      <c r="FB193" s="227"/>
      <c r="FC193" s="227"/>
      <c r="FD193" s="227"/>
      <c r="FE193" s="227"/>
      <c r="FF193" s="227"/>
      <c r="FG193" s="227"/>
      <c r="FH193" s="227"/>
      <c r="FI193" s="227"/>
      <c r="FJ193" s="227"/>
      <c r="FK193" s="227"/>
      <c r="FL193" s="227"/>
      <c r="FM193" s="227"/>
      <c r="FN193" s="227"/>
      <c r="FO193" s="227"/>
      <c r="FP193" s="227"/>
      <c r="FQ193" s="227"/>
      <c r="FR193" s="227"/>
      <c r="FS193" s="227"/>
      <c r="FT193" s="227"/>
      <c r="FU193" s="227"/>
      <c r="FV193" s="227"/>
      <c r="FW193" s="227"/>
      <c r="FX193" s="227"/>
      <c r="FY193" s="227"/>
      <c r="FZ193" s="227"/>
      <c r="GA193" s="227"/>
      <c r="GB193" s="227"/>
      <c r="GC193" s="227"/>
      <c r="GD193" s="227"/>
      <c r="GE193" s="227"/>
      <c r="GF193" s="227"/>
      <c r="GG193" s="227"/>
      <c r="GH193" s="227"/>
      <c r="GI193" s="227"/>
      <c r="GJ193" s="227"/>
      <c r="GK193" s="227"/>
      <c r="GL193" s="227"/>
      <c r="GM193" s="227"/>
      <c r="GN193" s="227"/>
      <c r="GO193" s="227"/>
      <c r="GP193" s="227"/>
      <c r="GQ193" s="227"/>
      <c r="GR193" s="227"/>
      <c r="GS193" s="227"/>
      <c r="GT193" s="227"/>
      <c r="GU193" s="227"/>
      <c r="GV193" s="227"/>
      <c r="GW193" s="227"/>
      <c r="GX193" s="227"/>
      <c r="GY193" s="227"/>
      <c r="GZ193" s="227"/>
      <c r="HA193" s="227"/>
      <c r="HB193" s="227"/>
      <c r="HC193" s="227"/>
      <c r="HD193" s="227"/>
      <c r="HE193" s="227"/>
      <c r="HF193" s="227"/>
      <c r="HG193" s="227"/>
      <c r="HH193" s="227"/>
      <c r="HI193" s="227"/>
      <c r="HJ193" s="227"/>
      <c r="HK193" s="227"/>
      <c r="HL193" s="227"/>
      <c r="HM193" s="227"/>
      <c r="HN193" s="227"/>
      <c r="HO193" s="227"/>
      <c r="HP193" s="227"/>
      <c r="HQ193" s="227"/>
      <c r="HR193" s="227"/>
    </row>
    <row r="194" spans="3:226" ht="20.100000000000001" customHeight="1" x14ac:dyDescent="0.15">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7"/>
      <c r="CN194" s="227"/>
      <c r="CO194" s="227"/>
      <c r="CP194" s="227"/>
      <c r="CQ194" s="227"/>
      <c r="CR194" s="227"/>
      <c r="CS194" s="227"/>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c r="DQ194" s="227"/>
      <c r="DR194" s="227"/>
      <c r="DS194" s="227"/>
      <c r="DT194" s="227"/>
      <c r="DU194" s="227"/>
      <c r="DV194" s="227"/>
      <c r="DW194" s="227"/>
      <c r="DX194" s="227"/>
      <c r="DY194" s="227"/>
      <c r="DZ194" s="227"/>
      <c r="EA194" s="227"/>
      <c r="EB194" s="227"/>
      <c r="EC194" s="227"/>
      <c r="ED194" s="227"/>
      <c r="EE194" s="227"/>
      <c r="EF194" s="227"/>
      <c r="EG194" s="227"/>
      <c r="EH194" s="227"/>
      <c r="EI194" s="227"/>
      <c r="EJ194" s="227"/>
      <c r="EK194" s="227"/>
      <c r="EL194" s="227"/>
      <c r="EM194" s="227"/>
      <c r="EN194" s="227"/>
      <c r="EO194" s="227"/>
      <c r="EP194" s="227"/>
      <c r="EQ194" s="227"/>
      <c r="ER194" s="227"/>
      <c r="ES194" s="227"/>
      <c r="ET194" s="227"/>
      <c r="EU194" s="227"/>
      <c r="EV194" s="227"/>
      <c r="EW194" s="227"/>
      <c r="EX194" s="227"/>
      <c r="EY194" s="227"/>
      <c r="EZ194" s="227"/>
      <c r="FA194" s="227"/>
      <c r="FB194" s="227"/>
      <c r="FC194" s="227"/>
      <c r="FD194" s="227"/>
      <c r="FE194" s="227"/>
      <c r="FF194" s="227"/>
      <c r="FG194" s="227"/>
      <c r="FH194" s="227"/>
      <c r="FI194" s="227"/>
      <c r="FJ194" s="227"/>
      <c r="FK194" s="227"/>
      <c r="FL194" s="227"/>
      <c r="FM194" s="227"/>
      <c r="FN194" s="227"/>
      <c r="FO194" s="227"/>
      <c r="FP194" s="227"/>
      <c r="FQ194" s="227"/>
      <c r="FR194" s="227"/>
      <c r="FS194" s="227"/>
      <c r="FT194" s="227"/>
      <c r="FU194" s="227"/>
      <c r="FV194" s="227"/>
      <c r="FW194" s="227"/>
      <c r="FX194" s="227"/>
      <c r="FY194" s="227"/>
      <c r="FZ194" s="227"/>
      <c r="GA194" s="227"/>
      <c r="GB194" s="227"/>
      <c r="GC194" s="227"/>
      <c r="GD194" s="227"/>
      <c r="GE194" s="227"/>
      <c r="GF194" s="227"/>
      <c r="GG194" s="227"/>
      <c r="GH194" s="227"/>
      <c r="GI194" s="227"/>
      <c r="GJ194" s="227"/>
      <c r="GK194" s="227"/>
      <c r="GL194" s="227"/>
      <c r="GM194" s="227"/>
      <c r="GN194" s="227"/>
      <c r="GO194" s="227"/>
      <c r="GP194" s="227"/>
      <c r="GQ194" s="227"/>
      <c r="GR194" s="227"/>
      <c r="GS194" s="227"/>
      <c r="GT194" s="227"/>
      <c r="GU194" s="227"/>
      <c r="GV194" s="227"/>
      <c r="GW194" s="227"/>
      <c r="GX194" s="227"/>
      <c r="GY194" s="227"/>
      <c r="GZ194" s="227"/>
      <c r="HA194" s="227"/>
      <c r="HB194" s="227"/>
      <c r="HC194" s="227"/>
      <c r="HD194" s="227"/>
      <c r="HE194" s="227"/>
      <c r="HF194" s="227"/>
      <c r="HG194" s="227"/>
      <c r="HH194" s="227"/>
      <c r="HI194" s="227"/>
      <c r="HJ194" s="227"/>
      <c r="HK194" s="227"/>
      <c r="HL194" s="227"/>
      <c r="HM194" s="227"/>
      <c r="HN194" s="227"/>
      <c r="HO194" s="227"/>
      <c r="HP194" s="227"/>
      <c r="HQ194" s="227"/>
      <c r="HR194" s="227"/>
    </row>
    <row r="195" spans="3:226" ht="20.100000000000001" customHeight="1" x14ac:dyDescent="0.15">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7"/>
      <c r="CN195" s="227"/>
      <c r="CO195" s="227"/>
      <c r="CP195" s="227"/>
      <c r="CQ195" s="227"/>
      <c r="CR195" s="227"/>
      <c r="CS195" s="227"/>
      <c r="CT195" s="227"/>
      <c r="CU195" s="227"/>
      <c r="CV195" s="227"/>
      <c r="CW195" s="227"/>
      <c r="CX195" s="227"/>
      <c r="CY195" s="227"/>
      <c r="CZ195" s="227"/>
      <c r="DA195" s="227"/>
      <c r="DB195" s="227"/>
      <c r="DC195" s="227"/>
      <c r="DD195" s="227"/>
      <c r="DE195" s="227"/>
      <c r="DF195" s="227"/>
      <c r="DG195" s="227"/>
      <c r="DH195" s="227"/>
      <c r="DI195" s="227"/>
      <c r="DJ195" s="227"/>
      <c r="DK195" s="227"/>
      <c r="DL195" s="227"/>
      <c r="DM195" s="227"/>
      <c r="DN195" s="227"/>
      <c r="DO195" s="227"/>
      <c r="DP195" s="227"/>
      <c r="DQ195" s="227"/>
      <c r="DR195" s="227"/>
      <c r="DS195" s="227"/>
      <c r="DT195" s="227"/>
      <c r="DU195" s="227"/>
      <c r="DV195" s="227"/>
      <c r="DW195" s="227"/>
      <c r="DX195" s="227"/>
      <c r="DY195" s="227"/>
      <c r="DZ195" s="227"/>
      <c r="EA195" s="227"/>
      <c r="EB195" s="227"/>
      <c r="EC195" s="227"/>
      <c r="ED195" s="227"/>
      <c r="EE195" s="227"/>
      <c r="EF195" s="227"/>
      <c r="EG195" s="227"/>
      <c r="EH195" s="227"/>
      <c r="EI195" s="227"/>
      <c r="EJ195" s="227"/>
      <c r="EK195" s="227"/>
      <c r="EL195" s="227"/>
      <c r="EM195" s="227"/>
      <c r="EN195" s="227"/>
      <c r="EO195" s="227"/>
      <c r="EP195" s="227"/>
      <c r="EQ195" s="227"/>
      <c r="ER195" s="227"/>
      <c r="ES195" s="227"/>
      <c r="ET195" s="227"/>
      <c r="EU195" s="227"/>
      <c r="EV195" s="227"/>
      <c r="EW195" s="227"/>
      <c r="EX195" s="227"/>
      <c r="EY195" s="227"/>
      <c r="EZ195" s="227"/>
      <c r="FA195" s="227"/>
      <c r="FB195" s="227"/>
      <c r="FC195" s="227"/>
      <c r="FD195" s="227"/>
      <c r="FE195" s="227"/>
      <c r="FF195" s="227"/>
      <c r="FG195" s="227"/>
      <c r="FH195" s="227"/>
      <c r="FI195" s="227"/>
      <c r="FJ195" s="227"/>
      <c r="FK195" s="227"/>
      <c r="FL195" s="227"/>
      <c r="FM195" s="227"/>
      <c r="FN195" s="227"/>
      <c r="FO195" s="227"/>
      <c r="FP195" s="227"/>
      <c r="FQ195" s="227"/>
      <c r="FR195" s="227"/>
      <c r="FS195" s="227"/>
      <c r="FT195" s="227"/>
      <c r="FU195" s="227"/>
      <c r="FV195" s="227"/>
      <c r="FW195" s="227"/>
      <c r="FX195" s="227"/>
      <c r="FY195" s="227"/>
      <c r="FZ195" s="227"/>
      <c r="GA195" s="227"/>
      <c r="GB195" s="227"/>
      <c r="GC195" s="227"/>
      <c r="GD195" s="227"/>
      <c r="GE195" s="227"/>
      <c r="GF195" s="227"/>
      <c r="GG195" s="227"/>
      <c r="GH195" s="227"/>
      <c r="GI195" s="227"/>
      <c r="GJ195" s="227"/>
      <c r="GK195" s="227"/>
      <c r="GL195" s="227"/>
      <c r="GM195" s="227"/>
      <c r="GN195" s="227"/>
      <c r="GO195" s="227"/>
      <c r="GP195" s="227"/>
      <c r="GQ195" s="227"/>
      <c r="GR195" s="227"/>
      <c r="GS195" s="227"/>
      <c r="GT195" s="227"/>
      <c r="GU195" s="227"/>
      <c r="GV195" s="227"/>
      <c r="GW195" s="227"/>
      <c r="GX195" s="227"/>
      <c r="GY195" s="227"/>
      <c r="GZ195" s="227"/>
      <c r="HA195" s="227"/>
      <c r="HB195" s="227"/>
      <c r="HC195" s="227"/>
      <c r="HD195" s="227"/>
      <c r="HE195" s="227"/>
      <c r="HF195" s="227"/>
      <c r="HG195" s="227"/>
      <c r="HH195" s="227"/>
      <c r="HI195" s="227"/>
      <c r="HJ195" s="227"/>
      <c r="HK195" s="227"/>
      <c r="HL195" s="227"/>
      <c r="HM195" s="227"/>
      <c r="HN195" s="227"/>
      <c r="HO195" s="227"/>
      <c r="HP195" s="227"/>
      <c r="HQ195" s="227"/>
      <c r="HR195" s="227"/>
    </row>
    <row r="196" spans="3:226" ht="20.100000000000001" customHeight="1" x14ac:dyDescent="0.15">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7"/>
      <c r="BN196" s="227"/>
      <c r="BO196" s="227"/>
      <c r="BP196" s="227"/>
      <c r="BQ196" s="227"/>
      <c r="BR196" s="227"/>
      <c r="BS196" s="227"/>
      <c r="BT196" s="227"/>
      <c r="BU196" s="227"/>
      <c r="BV196" s="227"/>
      <c r="BW196" s="227"/>
      <c r="BX196" s="227"/>
      <c r="BY196" s="227"/>
      <c r="BZ196" s="227"/>
      <c r="CA196" s="227"/>
      <c r="CB196" s="227"/>
      <c r="CC196" s="227"/>
      <c r="CD196" s="227"/>
      <c r="CE196" s="227"/>
      <c r="CF196" s="227"/>
      <c r="CG196" s="227"/>
      <c r="CH196" s="227"/>
      <c r="CI196" s="227"/>
      <c r="CJ196" s="227"/>
      <c r="CK196" s="227"/>
      <c r="CL196" s="227"/>
      <c r="CM196" s="227"/>
      <c r="CN196" s="227"/>
      <c r="CO196" s="227"/>
      <c r="CP196" s="227"/>
      <c r="CQ196" s="227"/>
      <c r="CR196" s="227"/>
      <c r="CS196" s="227"/>
      <c r="CT196" s="227"/>
      <c r="CU196" s="227"/>
      <c r="CV196" s="227"/>
      <c r="CW196" s="227"/>
      <c r="CX196" s="227"/>
      <c r="CY196" s="227"/>
      <c r="CZ196" s="227"/>
      <c r="DA196" s="227"/>
      <c r="DB196" s="227"/>
      <c r="DC196" s="227"/>
      <c r="DD196" s="227"/>
      <c r="DE196" s="227"/>
      <c r="DF196" s="227"/>
      <c r="DG196" s="227"/>
      <c r="DH196" s="227"/>
      <c r="DI196" s="227"/>
      <c r="DJ196" s="227"/>
      <c r="DK196" s="227"/>
      <c r="DL196" s="227"/>
      <c r="DM196" s="227"/>
      <c r="DN196" s="227"/>
      <c r="DO196" s="227"/>
      <c r="DP196" s="227"/>
      <c r="DQ196" s="227"/>
      <c r="DR196" s="227"/>
      <c r="DS196" s="227"/>
      <c r="DT196" s="227"/>
      <c r="DU196" s="227"/>
      <c r="DV196" s="227"/>
      <c r="DW196" s="227"/>
      <c r="DX196" s="227"/>
      <c r="DY196" s="227"/>
      <c r="DZ196" s="227"/>
      <c r="EA196" s="227"/>
      <c r="EB196" s="227"/>
      <c r="EC196" s="227"/>
      <c r="ED196" s="227"/>
      <c r="EE196" s="227"/>
      <c r="EF196" s="227"/>
      <c r="EG196" s="227"/>
      <c r="EH196" s="227"/>
      <c r="EI196" s="227"/>
      <c r="EJ196" s="227"/>
      <c r="EK196" s="227"/>
      <c r="EL196" s="227"/>
      <c r="EM196" s="227"/>
      <c r="EN196" s="227"/>
      <c r="EO196" s="227"/>
      <c r="EP196" s="227"/>
      <c r="EQ196" s="227"/>
      <c r="ER196" s="227"/>
      <c r="ES196" s="227"/>
      <c r="ET196" s="227"/>
      <c r="EU196" s="227"/>
      <c r="EV196" s="227"/>
      <c r="EW196" s="227"/>
      <c r="EX196" s="227"/>
      <c r="EY196" s="227"/>
      <c r="EZ196" s="227"/>
      <c r="FA196" s="227"/>
      <c r="FB196" s="227"/>
      <c r="FC196" s="227"/>
      <c r="FD196" s="227"/>
      <c r="FE196" s="227"/>
      <c r="FF196" s="227"/>
      <c r="FG196" s="227"/>
      <c r="FH196" s="227"/>
      <c r="FI196" s="227"/>
      <c r="FJ196" s="227"/>
      <c r="FK196" s="227"/>
      <c r="FL196" s="227"/>
      <c r="FM196" s="227"/>
      <c r="FN196" s="227"/>
      <c r="FO196" s="227"/>
      <c r="FP196" s="227"/>
      <c r="FQ196" s="227"/>
      <c r="FR196" s="227"/>
      <c r="FS196" s="227"/>
      <c r="FT196" s="227"/>
      <c r="FU196" s="227"/>
      <c r="FV196" s="227"/>
      <c r="FW196" s="227"/>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W196" s="227"/>
      <c r="GX196" s="227"/>
      <c r="GY196" s="227"/>
      <c r="GZ196" s="227"/>
      <c r="HA196" s="227"/>
      <c r="HB196" s="227"/>
      <c r="HC196" s="227"/>
      <c r="HD196" s="227"/>
      <c r="HE196" s="227"/>
      <c r="HF196" s="227"/>
      <c r="HG196" s="227"/>
      <c r="HH196" s="227"/>
      <c r="HI196" s="227"/>
      <c r="HJ196" s="227"/>
      <c r="HK196" s="227"/>
      <c r="HL196" s="227"/>
      <c r="HM196" s="227"/>
      <c r="HN196" s="227"/>
      <c r="HO196" s="227"/>
      <c r="HP196" s="227"/>
      <c r="HQ196" s="227"/>
      <c r="HR196" s="227"/>
    </row>
    <row r="197" spans="3:226" ht="20.100000000000001" customHeight="1" x14ac:dyDescent="0.15">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7"/>
      <c r="BN197" s="227"/>
      <c r="BO197" s="227"/>
      <c r="BP197" s="227"/>
      <c r="BQ197" s="227"/>
      <c r="BR197" s="227"/>
      <c r="BS197" s="227"/>
      <c r="BT197" s="227"/>
      <c r="BU197" s="227"/>
      <c r="BV197" s="227"/>
      <c r="BW197" s="227"/>
      <c r="BX197" s="227"/>
      <c r="BY197" s="227"/>
      <c r="BZ197" s="227"/>
      <c r="CA197" s="227"/>
      <c r="CB197" s="227"/>
      <c r="CC197" s="227"/>
      <c r="CD197" s="227"/>
      <c r="CE197" s="227"/>
      <c r="CF197" s="227"/>
      <c r="CG197" s="227"/>
      <c r="CH197" s="227"/>
      <c r="CI197" s="227"/>
      <c r="CJ197" s="227"/>
      <c r="CK197" s="227"/>
      <c r="CL197" s="227"/>
      <c r="CM197" s="227"/>
      <c r="CN197" s="227"/>
      <c r="CO197" s="227"/>
      <c r="CP197" s="227"/>
      <c r="CQ197" s="227"/>
      <c r="CR197" s="227"/>
      <c r="CS197" s="227"/>
      <c r="CT197" s="227"/>
      <c r="CU197" s="227"/>
      <c r="CV197" s="227"/>
      <c r="CW197" s="227"/>
      <c r="CX197" s="227"/>
      <c r="CY197" s="227"/>
      <c r="CZ197" s="227"/>
      <c r="DA197" s="227"/>
      <c r="DB197" s="227"/>
      <c r="DC197" s="227"/>
      <c r="DD197" s="227"/>
      <c r="DE197" s="227"/>
      <c r="DF197" s="227"/>
      <c r="DG197" s="227"/>
      <c r="DH197" s="227"/>
      <c r="DI197" s="227"/>
      <c r="DJ197" s="227"/>
      <c r="DK197" s="227"/>
      <c r="DL197" s="227"/>
      <c r="DM197" s="227"/>
      <c r="DN197" s="227"/>
      <c r="DO197" s="227"/>
      <c r="DP197" s="227"/>
      <c r="DQ197" s="227"/>
      <c r="DR197" s="227"/>
      <c r="DS197" s="227"/>
      <c r="DT197" s="227"/>
      <c r="DU197" s="227"/>
      <c r="DV197" s="227"/>
      <c r="DW197" s="227"/>
      <c r="DX197" s="227"/>
      <c r="DY197" s="227"/>
      <c r="DZ197" s="227"/>
      <c r="EA197" s="227"/>
      <c r="EB197" s="227"/>
      <c r="EC197" s="227"/>
      <c r="ED197" s="227"/>
      <c r="EE197" s="227"/>
      <c r="EF197" s="227"/>
      <c r="EG197" s="227"/>
      <c r="EH197" s="227"/>
      <c r="EI197" s="227"/>
      <c r="EJ197" s="227"/>
      <c r="EK197" s="227"/>
      <c r="EL197" s="227"/>
      <c r="EM197" s="227"/>
      <c r="EN197" s="227"/>
      <c r="EO197" s="227"/>
      <c r="EP197" s="227"/>
      <c r="EQ197" s="227"/>
      <c r="ER197" s="227"/>
      <c r="ES197" s="227"/>
      <c r="ET197" s="227"/>
      <c r="EU197" s="227"/>
      <c r="EV197" s="227"/>
      <c r="EW197" s="227"/>
      <c r="EX197" s="227"/>
      <c r="EY197" s="227"/>
      <c r="EZ197" s="227"/>
      <c r="FA197" s="227"/>
      <c r="FB197" s="227"/>
      <c r="FC197" s="227"/>
      <c r="FD197" s="227"/>
      <c r="FE197" s="227"/>
      <c r="FF197" s="227"/>
      <c r="FG197" s="227"/>
      <c r="FH197" s="227"/>
      <c r="FI197" s="227"/>
      <c r="FJ197" s="227"/>
      <c r="FK197" s="227"/>
      <c r="FL197" s="227"/>
      <c r="FM197" s="227"/>
      <c r="FN197" s="227"/>
      <c r="FO197" s="227"/>
      <c r="FP197" s="227"/>
      <c r="FQ197" s="227"/>
      <c r="FR197" s="227"/>
      <c r="FS197" s="227"/>
      <c r="FT197" s="227"/>
      <c r="FU197" s="227"/>
      <c r="FV197" s="227"/>
      <c r="FW197" s="227"/>
      <c r="FX197" s="227"/>
      <c r="FY197" s="227"/>
      <c r="FZ197" s="227"/>
      <c r="GA197" s="227"/>
      <c r="GB197" s="227"/>
      <c r="GC197" s="227"/>
      <c r="GD197" s="227"/>
      <c r="GE197" s="227"/>
      <c r="GF197" s="227"/>
      <c r="GG197" s="227"/>
      <c r="GH197" s="227"/>
      <c r="GI197" s="227"/>
      <c r="GJ197" s="227"/>
      <c r="GK197" s="227"/>
      <c r="GL197" s="227"/>
      <c r="GM197" s="227"/>
      <c r="GN197" s="227"/>
      <c r="GO197" s="227"/>
      <c r="GP197" s="227"/>
      <c r="GQ197" s="227"/>
      <c r="GR197" s="227"/>
      <c r="GS197" s="227"/>
      <c r="GT197" s="227"/>
      <c r="GU197" s="227"/>
      <c r="GV197" s="227"/>
      <c r="GW197" s="227"/>
      <c r="GX197" s="227"/>
      <c r="GY197" s="227"/>
      <c r="GZ197" s="227"/>
      <c r="HA197" s="227"/>
      <c r="HB197" s="227"/>
      <c r="HC197" s="227"/>
      <c r="HD197" s="227"/>
      <c r="HE197" s="227"/>
      <c r="HF197" s="227"/>
      <c r="HG197" s="227"/>
      <c r="HH197" s="227"/>
      <c r="HI197" s="227"/>
      <c r="HJ197" s="227"/>
      <c r="HK197" s="227"/>
      <c r="HL197" s="227"/>
      <c r="HM197" s="227"/>
      <c r="HN197" s="227"/>
      <c r="HO197" s="227"/>
      <c r="HP197" s="227"/>
      <c r="HQ197" s="227"/>
      <c r="HR197" s="227"/>
    </row>
    <row r="198" spans="3:226" ht="20.100000000000001" customHeight="1" x14ac:dyDescent="0.15">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7"/>
      <c r="CN198" s="227"/>
      <c r="CO198" s="227"/>
      <c r="CP198" s="227"/>
      <c r="CQ198" s="227"/>
      <c r="CR198" s="227"/>
      <c r="CS198" s="227"/>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c r="DQ198" s="227"/>
      <c r="DR198" s="227"/>
      <c r="DS198" s="227"/>
      <c r="DT198" s="227"/>
      <c r="DU198" s="227"/>
      <c r="DV198" s="227"/>
      <c r="DW198" s="227"/>
      <c r="DX198" s="227"/>
      <c r="DY198" s="227"/>
      <c r="DZ198" s="227"/>
      <c r="EA198" s="227"/>
      <c r="EB198" s="227"/>
      <c r="EC198" s="227"/>
      <c r="ED198" s="227"/>
      <c r="EE198" s="227"/>
      <c r="EF198" s="227"/>
      <c r="EG198" s="227"/>
      <c r="EH198" s="227"/>
      <c r="EI198" s="227"/>
      <c r="EJ198" s="227"/>
      <c r="EK198" s="227"/>
      <c r="EL198" s="227"/>
      <c r="EM198" s="227"/>
      <c r="EN198" s="227"/>
      <c r="EO198" s="227"/>
      <c r="EP198" s="227"/>
      <c r="EQ198" s="227"/>
      <c r="ER198" s="227"/>
      <c r="ES198" s="227"/>
      <c r="ET198" s="227"/>
      <c r="EU198" s="227"/>
      <c r="EV198" s="227"/>
      <c r="EW198" s="227"/>
      <c r="EX198" s="227"/>
      <c r="EY198" s="227"/>
      <c r="EZ198" s="227"/>
      <c r="FA198" s="227"/>
      <c r="FB198" s="227"/>
      <c r="FC198" s="227"/>
      <c r="FD198" s="227"/>
      <c r="FE198" s="227"/>
      <c r="FF198" s="227"/>
      <c r="FG198" s="227"/>
      <c r="FH198" s="227"/>
      <c r="FI198" s="227"/>
      <c r="FJ198" s="227"/>
      <c r="FK198" s="227"/>
      <c r="FL198" s="227"/>
      <c r="FM198" s="227"/>
      <c r="FN198" s="227"/>
      <c r="FO198" s="227"/>
      <c r="FP198" s="227"/>
      <c r="FQ198" s="227"/>
      <c r="FR198" s="227"/>
      <c r="FS198" s="227"/>
      <c r="FT198" s="227"/>
      <c r="FU198" s="227"/>
      <c r="FV198" s="227"/>
      <c r="FW198" s="227"/>
      <c r="FX198" s="227"/>
      <c r="FY198" s="227"/>
      <c r="FZ198" s="227"/>
      <c r="GA198" s="227"/>
      <c r="GB198" s="227"/>
      <c r="GC198" s="227"/>
      <c r="GD198" s="227"/>
      <c r="GE198" s="227"/>
      <c r="GF198" s="227"/>
      <c r="GG198" s="227"/>
      <c r="GH198" s="227"/>
      <c r="GI198" s="227"/>
      <c r="GJ198" s="227"/>
      <c r="GK198" s="227"/>
      <c r="GL198" s="227"/>
      <c r="GM198" s="227"/>
      <c r="GN198" s="227"/>
      <c r="GO198" s="227"/>
      <c r="GP198" s="227"/>
      <c r="GQ198" s="227"/>
      <c r="GR198" s="227"/>
      <c r="GS198" s="227"/>
      <c r="GT198" s="227"/>
      <c r="GU198" s="227"/>
      <c r="GV198" s="227"/>
      <c r="GW198" s="227"/>
      <c r="GX198" s="227"/>
      <c r="GY198" s="227"/>
      <c r="GZ198" s="227"/>
      <c r="HA198" s="227"/>
      <c r="HB198" s="227"/>
      <c r="HC198" s="227"/>
      <c r="HD198" s="227"/>
      <c r="HE198" s="227"/>
      <c r="HF198" s="227"/>
      <c r="HG198" s="227"/>
      <c r="HH198" s="227"/>
      <c r="HI198" s="227"/>
      <c r="HJ198" s="227"/>
      <c r="HK198" s="227"/>
      <c r="HL198" s="227"/>
      <c r="HM198" s="227"/>
      <c r="HN198" s="227"/>
      <c r="HO198" s="227"/>
      <c r="HP198" s="227"/>
      <c r="HQ198" s="227"/>
      <c r="HR198" s="227"/>
    </row>
    <row r="199" spans="3:226" ht="20.100000000000001" customHeight="1" x14ac:dyDescent="0.15">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c r="DQ199" s="227"/>
      <c r="DR199" s="227"/>
      <c r="DS199" s="227"/>
      <c r="DT199" s="227"/>
      <c r="DU199" s="227"/>
      <c r="DV199" s="227"/>
      <c r="DW199" s="227"/>
      <c r="DX199" s="227"/>
      <c r="DY199" s="227"/>
      <c r="DZ199" s="227"/>
      <c r="EA199" s="227"/>
      <c r="EB199" s="227"/>
      <c r="EC199" s="227"/>
      <c r="ED199" s="227"/>
      <c r="EE199" s="227"/>
      <c r="EF199" s="227"/>
      <c r="EG199" s="227"/>
      <c r="EH199" s="227"/>
      <c r="EI199" s="227"/>
      <c r="EJ199" s="227"/>
      <c r="EK199" s="227"/>
      <c r="EL199" s="227"/>
      <c r="EM199" s="227"/>
      <c r="EN199" s="227"/>
      <c r="EO199" s="227"/>
      <c r="EP199" s="227"/>
      <c r="EQ199" s="227"/>
      <c r="ER199" s="227"/>
      <c r="ES199" s="227"/>
      <c r="ET199" s="227"/>
      <c r="EU199" s="227"/>
      <c r="EV199" s="227"/>
      <c r="EW199" s="227"/>
      <c r="EX199" s="227"/>
      <c r="EY199" s="227"/>
      <c r="EZ199" s="227"/>
      <c r="FA199" s="227"/>
      <c r="FB199" s="227"/>
      <c r="FC199" s="227"/>
      <c r="FD199" s="227"/>
      <c r="FE199" s="227"/>
      <c r="FF199" s="227"/>
      <c r="FG199" s="227"/>
      <c r="FH199" s="227"/>
      <c r="FI199" s="227"/>
      <c r="FJ199" s="227"/>
      <c r="FK199" s="227"/>
      <c r="FL199" s="227"/>
      <c r="FM199" s="227"/>
      <c r="FN199" s="227"/>
      <c r="FO199" s="227"/>
      <c r="FP199" s="227"/>
      <c r="FQ199" s="227"/>
      <c r="FR199" s="227"/>
      <c r="FS199" s="227"/>
      <c r="FT199" s="227"/>
      <c r="FU199" s="227"/>
      <c r="FV199" s="227"/>
      <c r="FW199" s="227"/>
      <c r="FX199" s="227"/>
      <c r="FY199" s="227"/>
      <c r="FZ199" s="227"/>
      <c r="GA199" s="227"/>
      <c r="GB199" s="227"/>
      <c r="GC199" s="227"/>
      <c r="GD199" s="227"/>
      <c r="GE199" s="227"/>
      <c r="GF199" s="227"/>
      <c r="GG199" s="227"/>
      <c r="GH199" s="227"/>
      <c r="GI199" s="227"/>
      <c r="GJ199" s="227"/>
      <c r="GK199" s="227"/>
      <c r="GL199" s="227"/>
      <c r="GM199" s="227"/>
      <c r="GN199" s="227"/>
      <c r="GO199" s="227"/>
      <c r="GP199" s="227"/>
      <c r="GQ199" s="227"/>
      <c r="GR199" s="227"/>
      <c r="GS199" s="227"/>
      <c r="GT199" s="227"/>
      <c r="GU199" s="227"/>
      <c r="GV199" s="227"/>
      <c r="GW199" s="227"/>
      <c r="GX199" s="227"/>
      <c r="GY199" s="227"/>
      <c r="GZ199" s="227"/>
      <c r="HA199" s="227"/>
      <c r="HB199" s="227"/>
      <c r="HC199" s="227"/>
      <c r="HD199" s="227"/>
      <c r="HE199" s="227"/>
      <c r="HF199" s="227"/>
      <c r="HG199" s="227"/>
      <c r="HH199" s="227"/>
      <c r="HI199" s="227"/>
      <c r="HJ199" s="227"/>
      <c r="HK199" s="227"/>
      <c r="HL199" s="227"/>
      <c r="HM199" s="227"/>
      <c r="HN199" s="227"/>
      <c r="HO199" s="227"/>
      <c r="HP199" s="227"/>
      <c r="HQ199" s="227"/>
      <c r="HR199" s="227"/>
    </row>
    <row r="200" spans="3:226" ht="20.100000000000001" customHeight="1" x14ac:dyDescent="0.15">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c r="DQ200" s="227"/>
      <c r="DR200" s="227"/>
      <c r="DS200" s="227"/>
      <c r="DT200" s="227"/>
      <c r="DU200" s="227"/>
      <c r="DV200" s="227"/>
      <c r="DW200" s="227"/>
      <c r="DX200" s="227"/>
      <c r="DY200" s="227"/>
      <c r="DZ200" s="227"/>
      <c r="EA200" s="227"/>
      <c r="EB200" s="227"/>
      <c r="EC200" s="227"/>
      <c r="ED200" s="227"/>
      <c r="EE200" s="227"/>
      <c r="EF200" s="227"/>
      <c r="EG200" s="227"/>
      <c r="EH200" s="227"/>
      <c r="EI200" s="227"/>
      <c r="EJ200" s="227"/>
      <c r="EK200" s="227"/>
      <c r="EL200" s="227"/>
      <c r="EM200" s="227"/>
      <c r="EN200" s="227"/>
      <c r="EO200" s="227"/>
      <c r="EP200" s="227"/>
      <c r="EQ200" s="227"/>
      <c r="ER200" s="227"/>
      <c r="ES200" s="227"/>
      <c r="ET200" s="227"/>
      <c r="EU200" s="227"/>
      <c r="EV200" s="227"/>
      <c r="EW200" s="227"/>
      <c r="EX200" s="227"/>
      <c r="EY200" s="227"/>
      <c r="EZ200" s="227"/>
      <c r="FA200" s="227"/>
      <c r="FB200" s="227"/>
      <c r="FC200" s="227"/>
      <c r="FD200" s="227"/>
      <c r="FE200" s="227"/>
      <c r="FF200" s="227"/>
      <c r="FG200" s="227"/>
      <c r="FH200" s="227"/>
      <c r="FI200" s="227"/>
      <c r="FJ200" s="227"/>
      <c r="FK200" s="227"/>
      <c r="FL200" s="227"/>
      <c r="FM200" s="227"/>
      <c r="FN200" s="227"/>
      <c r="FO200" s="227"/>
      <c r="FP200" s="227"/>
      <c r="FQ200" s="227"/>
      <c r="FR200" s="227"/>
      <c r="FS200" s="227"/>
      <c r="FT200" s="227"/>
      <c r="FU200" s="227"/>
      <c r="FV200" s="227"/>
      <c r="FW200" s="227"/>
      <c r="FX200" s="227"/>
      <c r="FY200" s="227"/>
      <c r="FZ200" s="227"/>
      <c r="GA200" s="227"/>
      <c r="GB200" s="227"/>
      <c r="GC200" s="227"/>
      <c r="GD200" s="227"/>
      <c r="GE200" s="227"/>
      <c r="GF200" s="227"/>
      <c r="GG200" s="227"/>
      <c r="GH200" s="227"/>
      <c r="GI200" s="227"/>
      <c r="GJ200" s="227"/>
      <c r="GK200" s="227"/>
      <c r="GL200" s="227"/>
      <c r="GM200" s="227"/>
      <c r="GN200" s="227"/>
      <c r="GO200" s="227"/>
      <c r="GP200" s="227"/>
      <c r="GQ200" s="227"/>
      <c r="GR200" s="227"/>
      <c r="GS200" s="227"/>
      <c r="GT200" s="227"/>
      <c r="GU200" s="227"/>
      <c r="GV200" s="227"/>
      <c r="GW200" s="227"/>
      <c r="GX200" s="227"/>
      <c r="GY200" s="227"/>
      <c r="GZ200" s="227"/>
      <c r="HA200" s="227"/>
      <c r="HB200" s="227"/>
      <c r="HC200" s="227"/>
      <c r="HD200" s="227"/>
      <c r="HE200" s="227"/>
      <c r="HF200" s="227"/>
      <c r="HG200" s="227"/>
      <c r="HH200" s="227"/>
      <c r="HI200" s="227"/>
      <c r="HJ200" s="227"/>
      <c r="HK200" s="227"/>
      <c r="HL200" s="227"/>
      <c r="HM200" s="227"/>
      <c r="HN200" s="227"/>
      <c r="HO200" s="227"/>
      <c r="HP200" s="227"/>
      <c r="HQ200" s="227"/>
      <c r="HR200" s="227"/>
    </row>
    <row r="201" spans="3:226" ht="20.100000000000001" customHeight="1" x14ac:dyDescent="0.15">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227"/>
      <c r="DX201" s="227"/>
      <c r="DY201" s="227"/>
      <c r="DZ201" s="227"/>
      <c r="EA201" s="227"/>
      <c r="EB201" s="227"/>
      <c r="EC201" s="227"/>
      <c r="ED201" s="227"/>
      <c r="EE201" s="227"/>
      <c r="EF201" s="227"/>
      <c r="EG201" s="227"/>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c r="FG201" s="227"/>
      <c r="FH201" s="227"/>
      <c r="FI201" s="227"/>
      <c r="FJ201" s="227"/>
      <c r="FK201" s="227"/>
      <c r="FL201" s="227"/>
      <c r="FM201" s="227"/>
      <c r="FN201" s="227"/>
      <c r="FO201" s="227"/>
      <c r="FP201" s="227"/>
      <c r="FQ201" s="227"/>
      <c r="FR201" s="227"/>
      <c r="FS201" s="227"/>
      <c r="FT201" s="227"/>
      <c r="FU201" s="227"/>
      <c r="FV201" s="227"/>
      <c r="FW201" s="227"/>
      <c r="FX201" s="227"/>
      <c r="FY201" s="227"/>
      <c r="FZ201" s="227"/>
      <c r="GA201" s="227"/>
      <c r="GB201" s="227"/>
      <c r="GC201" s="227"/>
      <c r="GD201" s="227"/>
      <c r="GE201" s="227"/>
      <c r="GF201" s="227"/>
      <c r="GG201" s="227"/>
      <c r="GH201" s="227"/>
      <c r="GI201" s="227"/>
      <c r="GJ201" s="227"/>
      <c r="GK201" s="227"/>
      <c r="GL201" s="227"/>
      <c r="GM201" s="227"/>
      <c r="GN201" s="227"/>
      <c r="GO201" s="227"/>
      <c r="GP201" s="227"/>
      <c r="GQ201" s="227"/>
      <c r="GR201" s="227"/>
      <c r="GS201" s="227"/>
      <c r="GT201" s="227"/>
      <c r="GU201" s="227"/>
      <c r="GV201" s="227"/>
      <c r="GW201" s="227"/>
      <c r="GX201" s="227"/>
      <c r="GY201" s="227"/>
      <c r="GZ201" s="227"/>
      <c r="HA201" s="227"/>
      <c r="HB201" s="227"/>
      <c r="HC201" s="227"/>
      <c r="HD201" s="227"/>
      <c r="HE201" s="227"/>
      <c r="HF201" s="227"/>
      <c r="HG201" s="227"/>
      <c r="HH201" s="227"/>
      <c r="HI201" s="227"/>
      <c r="HJ201" s="227"/>
      <c r="HK201" s="227"/>
      <c r="HL201" s="227"/>
      <c r="HM201" s="227"/>
      <c r="HN201" s="227"/>
      <c r="HO201" s="227"/>
      <c r="HP201" s="227"/>
      <c r="HQ201" s="227"/>
      <c r="HR201" s="227"/>
    </row>
    <row r="202" spans="3:226" ht="20.100000000000001" customHeight="1" x14ac:dyDescent="0.15">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227"/>
      <c r="DX202" s="227"/>
      <c r="DY202" s="227"/>
      <c r="DZ202" s="227"/>
      <c r="EA202" s="227"/>
      <c r="EB202" s="227"/>
      <c r="EC202" s="227"/>
      <c r="ED202" s="227"/>
      <c r="EE202" s="227"/>
      <c r="EF202" s="227"/>
      <c r="EG202" s="227"/>
      <c r="EH202" s="227"/>
      <c r="EI202" s="227"/>
      <c r="EJ202" s="227"/>
      <c r="EK202" s="227"/>
      <c r="EL202" s="227"/>
      <c r="EM202" s="227"/>
      <c r="EN202" s="227"/>
      <c r="EO202" s="227"/>
      <c r="EP202" s="227"/>
      <c r="EQ202" s="227"/>
      <c r="ER202" s="227"/>
      <c r="ES202" s="227"/>
      <c r="ET202" s="227"/>
      <c r="EU202" s="227"/>
      <c r="EV202" s="227"/>
      <c r="EW202" s="227"/>
      <c r="EX202" s="227"/>
      <c r="EY202" s="227"/>
      <c r="EZ202" s="227"/>
      <c r="FA202" s="227"/>
      <c r="FB202" s="227"/>
      <c r="FC202" s="227"/>
      <c r="FD202" s="227"/>
      <c r="FE202" s="227"/>
      <c r="FF202" s="227"/>
      <c r="FG202" s="227"/>
      <c r="FH202" s="227"/>
      <c r="FI202" s="227"/>
      <c r="FJ202" s="227"/>
      <c r="FK202" s="227"/>
      <c r="FL202" s="227"/>
      <c r="FM202" s="227"/>
      <c r="FN202" s="227"/>
      <c r="FO202" s="227"/>
      <c r="FP202" s="227"/>
      <c r="FQ202" s="227"/>
      <c r="FR202" s="227"/>
      <c r="FS202" s="227"/>
      <c r="FT202" s="227"/>
      <c r="FU202" s="227"/>
      <c r="FV202" s="227"/>
      <c r="FW202" s="227"/>
      <c r="FX202" s="227"/>
      <c r="FY202" s="227"/>
      <c r="FZ202" s="227"/>
      <c r="GA202" s="227"/>
      <c r="GB202" s="227"/>
      <c r="GC202" s="227"/>
      <c r="GD202" s="227"/>
      <c r="GE202" s="227"/>
      <c r="GF202" s="227"/>
      <c r="GG202" s="227"/>
      <c r="GH202" s="227"/>
      <c r="GI202" s="227"/>
      <c r="GJ202" s="227"/>
      <c r="GK202" s="227"/>
      <c r="GL202" s="227"/>
      <c r="GM202" s="227"/>
      <c r="GN202" s="227"/>
      <c r="GO202" s="227"/>
      <c r="GP202" s="227"/>
      <c r="GQ202" s="227"/>
      <c r="GR202" s="227"/>
      <c r="GS202" s="227"/>
      <c r="GT202" s="227"/>
      <c r="GU202" s="227"/>
      <c r="GV202" s="227"/>
      <c r="GW202" s="227"/>
      <c r="GX202" s="227"/>
      <c r="GY202" s="227"/>
      <c r="GZ202" s="227"/>
      <c r="HA202" s="227"/>
      <c r="HB202" s="227"/>
      <c r="HC202" s="227"/>
      <c r="HD202" s="227"/>
      <c r="HE202" s="227"/>
      <c r="HF202" s="227"/>
      <c r="HG202" s="227"/>
      <c r="HH202" s="227"/>
      <c r="HI202" s="227"/>
      <c r="HJ202" s="227"/>
      <c r="HK202" s="227"/>
      <c r="HL202" s="227"/>
      <c r="HM202" s="227"/>
      <c r="HN202" s="227"/>
      <c r="HO202" s="227"/>
      <c r="HP202" s="227"/>
      <c r="HQ202" s="227"/>
      <c r="HR202" s="227"/>
    </row>
    <row r="203" spans="3:226" ht="20.100000000000001" customHeight="1" x14ac:dyDescent="0.15">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227"/>
      <c r="DX203" s="227"/>
      <c r="DY203" s="227"/>
      <c r="DZ203" s="227"/>
      <c r="EA203" s="227"/>
      <c r="EB203" s="227"/>
      <c r="EC203" s="227"/>
      <c r="ED203" s="227"/>
      <c r="EE203" s="227"/>
      <c r="EF203" s="227"/>
      <c r="EG203" s="227"/>
      <c r="EH203" s="227"/>
      <c r="EI203" s="227"/>
      <c r="EJ203" s="227"/>
      <c r="EK203" s="227"/>
      <c r="EL203" s="227"/>
      <c r="EM203" s="227"/>
      <c r="EN203" s="227"/>
      <c r="EO203" s="227"/>
      <c r="EP203" s="227"/>
      <c r="EQ203" s="227"/>
      <c r="ER203" s="227"/>
      <c r="ES203" s="227"/>
      <c r="ET203" s="227"/>
      <c r="EU203" s="227"/>
      <c r="EV203" s="227"/>
      <c r="EW203" s="227"/>
      <c r="EX203" s="227"/>
      <c r="EY203" s="227"/>
      <c r="EZ203" s="227"/>
      <c r="FA203" s="227"/>
      <c r="FB203" s="227"/>
      <c r="FC203" s="227"/>
      <c r="FD203" s="227"/>
      <c r="FE203" s="227"/>
      <c r="FF203" s="227"/>
      <c r="FG203" s="227"/>
      <c r="FH203" s="227"/>
      <c r="FI203" s="227"/>
      <c r="FJ203" s="227"/>
      <c r="FK203" s="227"/>
      <c r="FL203" s="227"/>
      <c r="FM203" s="227"/>
      <c r="FN203" s="227"/>
      <c r="FO203" s="227"/>
      <c r="FP203" s="227"/>
      <c r="FQ203" s="227"/>
      <c r="FR203" s="227"/>
      <c r="FS203" s="227"/>
      <c r="FT203" s="227"/>
      <c r="FU203" s="227"/>
      <c r="FV203" s="227"/>
      <c r="FW203" s="227"/>
      <c r="FX203" s="227"/>
      <c r="FY203" s="227"/>
      <c r="FZ203" s="227"/>
      <c r="GA203" s="227"/>
      <c r="GB203" s="227"/>
      <c r="GC203" s="227"/>
      <c r="GD203" s="227"/>
      <c r="GE203" s="227"/>
      <c r="GF203" s="227"/>
      <c r="GG203" s="227"/>
      <c r="GH203" s="227"/>
      <c r="GI203" s="227"/>
      <c r="GJ203" s="227"/>
      <c r="GK203" s="227"/>
      <c r="GL203" s="227"/>
      <c r="GM203" s="227"/>
      <c r="GN203" s="227"/>
      <c r="GO203" s="227"/>
      <c r="GP203" s="227"/>
      <c r="GQ203" s="227"/>
      <c r="GR203" s="227"/>
      <c r="GS203" s="227"/>
      <c r="GT203" s="227"/>
      <c r="GU203" s="227"/>
      <c r="GV203" s="227"/>
      <c r="GW203" s="227"/>
      <c r="GX203" s="227"/>
      <c r="GY203" s="227"/>
      <c r="GZ203" s="227"/>
      <c r="HA203" s="227"/>
      <c r="HB203" s="227"/>
      <c r="HC203" s="227"/>
      <c r="HD203" s="227"/>
      <c r="HE203" s="227"/>
      <c r="HF203" s="227"/>
      <c r="HG203" s="227"/>
      <c r="HH203" s="227"/>
      <c r="HI203" s="227"/>
      <c r="HJ203" s="227"/>
      <c r="HK203" s="227"/>
      <c r="HL203" s="227"/>
      <c r="HM203" s="227"/>
      <c r="HN203" s="227"/>
      <c r="HO203" s="227"/>
      <c r="HP203" s="227"/>
      <c r="HQ203" s="227"/>
      <c r="HR203" s="227"/>
    </row>
    <row r="204" spans="3:226" ht="20.100000000000001" customHeight="1" x14ac:dyDescent="0.15">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c r="EH204" s="227"/>
      <c r="EI204" s="227"/>
      <c r="EJ204" s="227"/>
      <c r="EK204" s="227"/>
      <c r="EL204" s="227"/>
      <c r="EM204" s="227"/>
      <c r="EN204" s="227"/>
      <c r="EO204" s="227"/>
      <c r="EP204" s="227"/>
      <c r="EQ204" s="227"/>
      <c r="ER204" s="227"/>
      <c r="ES204" s="227"/>
      <c r="ET204" s="227"/>
      <c r="EU204" s="227"/>
      <c r="EV204" s="227"/>
      <c r="EW204" s="227"/>
      <c r="EX204" s="227"/>
      <c r="EY204" s="227"/>
      <c r="EZ204" s="227"/>
      <c r="FA204" s="227"/>
      <c r="FB204" s="227"/>
      <c r="FC204" s="227"/>
      <c r="FD204" s="227"/>
      <c r="FE204" s="227"/>
      <c r="FF204" s="227"/>
      <c r="FG204" s="227"/>
      <c r="FH204" s="227"/>
      <c r="FI204" s="227"/>
      <c r="FJ204" s="227"/>
      <c r="FK204" s="227"/>
      <c r="FL204" s="227"/>
      <c r="FM204" s="227"/>
      <c r="FN204" s="227"/>
      <c r="FO204" s="227"/>
      <c r="FP204" s="227"/>
      <c r="FQ204" s="227"/>
      <c r="FR204" s="227"/>
      <c r="FS204" s="227"/>
      <c r="FT204" s="227"/>
      <c r="FU204" s="227"/>
      <c r="FV204" s="227"/>
      <c r="FW204" s="227"/>
      <c r="FX204" s="227"/>
      <c r="FY204" s="227"/>
      <c r="FZ204" s="227"/>
      <c r="GA204" s="227"/>
      <c r="GB204" s="227"/>
      <c r="GC204" s="227"/>
      <c r="GD204" s="227"/>
      <c r="GE204" s="227"/>
      <c r="GF204" s="227"/>
      <c r="GG204" s="227"/>
      <c r="GH204" s="227"/>
      <c r="GI204" s="227"/>
      <c r="GJ204" s="227"/>
      <c r="GK204" s="227"/>
      <c r="GL204" s="227"/>
      <c r="GM204" s="227"/>
      <c r="GN204" s="227"/>
      <c r="GO204" s="227"/>
      <c r="GP204" s="227"/>
      <c r="GQ204" s="227"/>
      <c r="GR204" s="227"/>
      <c r="GS204" s="227"/>
      <c r="GT204" s="227"/>
      <c r="GU204" s="227"/>
      <c r="GV204" s="227"/>
      <c r="GW204" s="227"/>
      <c r="GX204" s="227"/>
      <c r="GY204" s="227"/>
      <c r="GZ204" s="227"/>
      <c r="HA204" s="227"/>
      <c r="HB204" s="227"/>
      <c r="HC204" s="227"/>
      <c r="HD204" s="227"/>
      <c r="HE204" s="227"/>
      <c r="HF204" s="227"/>
      <c r="HG204" s="227"/>
      <c r="HH204" s="227"/>
      <c r="HI204" s="227"/>
      <c r="HJ204" s="227"/>
      <c r="HK204" s="227"/>
      <c r="HL204" s="227"/>
      <c r="HM204" s="227"/>
      <c r="HN204" s="227"/>
      <c r="HO204" s="227"/>
      <c r="HP204" s="227"/>
      <c r="HQ204" s="227"/>
      <c r="HR204" s="227"/>
    </row>
    <row r="205" spans="3:226" ht="20.100000000000001" customHeight="1" x14ac:dyDescent="0.15">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c r="DQ205" s="227"/>
      <c r="DR205" s="227"/>
      <c r="DS205" s="227"/>
      <c r="DT205" s="227"/>
      <c r="DU205" s="227"/>
      <c r="DV205" s="227"/>
      <c r="DW205" s="227"/>
      <c r="DX205" s="227"/>
      <c r="DY205" s="227"/>
      <c r="DZ205" s="227"/>
      <c r="EA205" s="227"/>
      <c r="EB205" s="227"/>
      <c r="EC205" s="227"/>
      <c r="ED205" s="227"/>
      <c r="EE205" s="227"/>
      <c r="EF205" s="227"/>
      <c r="EG205" s="227"/>
      <c r="EH205" s="227"/>
      <c r="EI205" s="227"/>
      <c r="EJ205" s="227"/>
      <c r="EK205" s="227"/>
      <c r="EL205" s="227"/>
      <c r="EM205" s="227"/>
      <c r="EN205" s="227"/>
      <c r="EO205" s="227"/>
      <c r="EP205" s="227"/>
      <c r="EQ205" s="227"/>
      <c r="ER205" s="227"/>
      <c r="ES205" s="227"/>
      <c r="ET205" s="227"/>
      <c r="EU205" s="227"/>
      <c r="EV205" s="227"/>
      <c r="EW205" s="227"/>
      <c r="EX205" s="227"/>
      <c r="EY205" s="227"/>
      <c r="EZ205" s="227"/>
      <c r="FA205" s="227"/>
      <c r="FB205" s="227"/>
      <c r="FC205" s="227"/>
      <c r="FD205" s="227"/>
      <c r="FE205" s="227"/>
      <c r="FF205" s="227"/>
      <c r="FG205" s="227"/>
      <c r="FH205" s="227"/>
      <c r="FI205" s="227"/>
      <c r="FJ205" s="227"/>
      <c r="FK205" s="227"/>
      <c r="FL205" s="227"/>
      <c r="FM205" s="227"/>
      <c r="FN205" s="227"/>
      <c r="FO205" s="227"/>
      <c r="FP205" s="227"/>
      <c r="FQ205" s="227"/>
      <c r="FR205" s="227"/>
      <c r="FS205" s="227"/>
      <c r="FT205" s="227"/>
      <c r="FU205" s="227"/>
      <c r="FV205" s="227"/>
      <c r="FW205" s="227"/>
      <c r="FX205" s="227"/>
      <c r="FY205" s="227"/>
      <c r="FZ205" s="227"/>
      <c r="GA205" s="227"/>
      <c r="GB205" s="227"/>
      <c r="GC205" s="227"/>
      <c r="GD205" s="227"/>
      <c r="GE205" s="227"/>
      <c r="GF205" s="227"/>
      <c r="GG205" s="227"/>
      <c r="GH205" s="227"/>
      <c r="GI205" s="227"/>
      <c r="GJ205" s="227"/>
      <c r="GK205" s="227"/>
      <c r="GL205" s="227"/>
      <c r="GM205" s="227"/>
      <c r="GN205" s="227"/>
      <c r="GO205" s="227"/>
      <c r="GP205" s="227"/>
      <c r="GQ205" s="227"/>
      <c r="GR205" s="227"/>
      <c r="GS205" s="227"/>
      <c r="GT205" s="227"/>
      <c r="GU205" s="227"/>
      <c r="GV205" s="227"/>
      <c r="GW205" s="227"/>
      <c r="GX205" s="227"/>
      <c r="GY205" s="227"/>
      <c r="GZ205" s="227"/>
      <c r="HA205" s="227"/>
      <c r="HB205" s="227"/>
      <c r="HC205" s="227"/>
      <c r="HD205" s="227"/>
      <c r="HE205" s="227"/>
      <c r="HF205" s="227"/>
      <c r="HG205" s="227"/>
      <c r="HH205" s="227"/>
      <c r="HI205" s="227"/>
      <c r="HJ205" s="227"/>
      <c r="HK205" s="227"/>
      <c r="HL205" s="227"/>
      <c r="HM205" s="227"/>
      <c r="HN205" s="227"/>
      <c r="HO205" s="227"/>
      <c r="HP205" s="227"/>
      <c r="HQ205" s="227"/>
      <c r="HR205" s="227"/>
    </row>
    <row r="206" spans="3:226" ht="20.100000000000001" customHeight="1" x14ac:dyDescent="0.15">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c r="DQ206" s="227"/>
      <c r="DR206" s="227"/>
      <c r="DS206" s="227"/>
      <c r="DT206" s="227"/>
      <c r="DU206" s="227"/>
      <c r="DV206" s="227"/>
      <c r="DW206" s="227"/>
      <c r="DX206" s="227"/>
      <c r="DY206" s="227"/>
      <c r="DZ206" s="227"/>
      <c r="EA206" s="227"/>
      <c r="EB206" s="227"/>
      <c r="EC206" s="227"/>
      <c r="ED206" s="227"/>
      <c r="EE206" s="227"/>
      <c r="EF206" s="227"/>
      <c r="EG206" s="227"/>
      <c r="EH206" s="227"/>
      <c r="EI206" s="227"/>
      <c r="EJ206" s="227"/>
      <c r="EK206" s="227"/>
      <c r="EL206" s="227"/>
      <c r="EM206" s="227"/>
      <c r="EN206" s="227"/>
      <c r="EO206" s="227"/>
      <c r="EP206" s="227"/>
      <c r="EQ206" s="227"/>
      <c r="ER206" s="227"/>
      <c r="ES206" s="227"/>
      <c r="ET206" s="227"/>
      <c r="EU206" s="227"/>
      <c r="EV206" s="227"/>
      <c r="EW206" s="227"/>
      <c r="EX206" s="227"/>
      <c r="EY206" s="227"/>
      <c r="EZ206" s="227"/>
      <c r="FA206" s="227"/>
      <c r="FB206" s="227"/>
      <c r="FC206" s="227"/>
      <c r="FD206" s="227"/>
      <c r="FE206" s="227"/>
      <c r="FF206" s="227"/>
      <c r="FG206" s="227"/>
      <c r="FH206" s="227"/>
      <c r="FI206" s="227"/>
      <c r="FJ206" s="227"/>
      <c r="FK206" s="227"/>
      <c r="FL206" s="227"/>
      <c r="FM206" s="227"/>
      <c r="FN206" s="227"/>
      <c r="FO206" s="227"/>
      <c r="FP206" s="227"/>
      <c r="FQ206" s="227"/>
      <c r="FR206" s="227"/>
      <c r="FS206" s="227"/>
      <c r="FT206" s="227"/>
      <c r="FU206" s="227"/>
      <c r="FV206" s="227"/>
      <c r="FW206" s="227"/>
      <c r="FX206" s="227"/>
      <c r="FY206" s="227"/>
      <c r="FZ206" s="227"/>
      <c r="GA206" s="227"/>
      <c r="GB206" s="227"/>
      <c r="GC206" s="227"/>
      <c r="GD206" s="227"/>
      <c r="GE206" s="227"/>
      <c r="GF206" s="227"/>
      <c r="GG206" s="227"/>
      <c r="GH206" s="227"/>
      <c r="GI206" s="227"/>
      <c r="GJ206" s="227"/>
      <c r="GK206" s="227"/>
      <c r="GL206" s="227"/>
      <c r="GM206" s="227"/>
      <c r="GN206" s="227"/>
      <c r="GO206" s="227"/>
      <c r="GP206" s="227"/>
      <c r="GQ206" s="227"/>
      <c r="GR206" s="227"/>
      <c r="GS206" s="227"/>
      <c r="GT206" s="227"/>
      <c r="GU206" s="227"/>
      <c r="GV206" s="227"/>
      <c r="GW206" s="227"/>
      <c r="GX206" s="227"/>
      <c r="GY206" s="227"/>
      <c r="GZ206" s="227"/>
      <c r="HA206" s="227"/>
      <c r="HB206" s="227"/>
      <c r="HC206" s="227"/>
      <c r="HD206" s="227"/>
      <c r="HE206" s="227"/>
      <c r="HF206" s="227"/>
      <c r="HG206" s="227"/>
      <c r="HH206" s="227"/>
      <c r="HI206" s="227"/>
      <c r="HJ206" s="227"/>
      <c r="HK206" s="227"/>
      <c r="HL206" s="227"/>
      <c r="HM206" s="227"/>
      <c r="HN206" s="227"/>
      <c r="HO206" s="227"/>
      <c r="HP206" s="227"/>
      <c r="HQ206" s="227"/>
      <c r="HR206" s="227"/>
    </row>
    <row r="207" spans="3:226" ht="20.100000000000001" customHeight="1" x14ac:dyDescent="0.15">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c r="DA207" s="227"/>
      <c r="DB207" s="227"/>
      <c r="DC207" s="227"/>
      <c r="DD207" s="227"/>
      <c r="DE207" s="227"/>
      <c r="DF207" s="227"/>
      <c r="DG207" s="227"/>
      <c r="DH207" s="227"/>
      <c r="DI207" s="227"/>
      <c r="DJ207" s="227"/>
      <c r="DK207" s="227"/>
      <c r="DL207" s="227"/>
      <c r="DM207" s="227"/>
      <c r="DN207" s="227"/>
      <c r="DO207" s="227"/>
      <c r="DP207" s="227"/>
      <c r="DQ207" s="227"/>
      <c r="DR207" s="227"/>
      <c r="DS207" s="227"/>
      <c r="DT207" s="227"/>
      <c r="DU207" s="227"/>
      <c r="DV207" s="227"/>
      <c r="DW207" s="227"/>
      <c r="DX207" s="227"/>
      <c r="DY207" s="227"/>
      <c r="DZ207" s="227"/>
      <c r="EA207" s="227"/>
      <c r="EB207" s="227"/>
      <c r="EC207" s="227"/>
      <c r="ED207" s="227"/>
      <c r="EE207" s="227"/>
      <c r="EF207" s="227"/>
      <c r="EG207" s="227"/>
      <c r="EH207" s="227"/>
      <c r="EI207" s="227"/>
      <c r="EJ207" s="227"/>
      <c r="EK207" s="227"/>
      <c r="EL207" s="227"/>
      <c r="EM207" s="227"/>
      <c r="EN207" s="227"/>
      <c r="EO207" s="227"/>
      <c r="EP207" s="227"/>
      <c r="EQ207" s="227"/>
      <c r="ER207" s="227"/>
      <c r="ES207" s="227"/>
      <c r="ET207" s="227"/>
      <c r="EU207" s="227"/>
      <c r="EV207" s="227"/>
      <c r="EW207" s="227"/>
      <c r="EX207" s="227"/>
      <c r="EY207" s="227"/>
      <c r="EZ207" s="227"/>
      <c r="FA207" s="227"/>
      <c r="FB207" s="227"/>
      <c r="FC207" s="227"/>
      <c r="FD207" s="227"/>
      <c r="FE207" s="227"/>
      <c r="FF207" s="227"/>
      <c r="FG207" s="227"/>
      <c r="FH207" s="227"/>
      <c r="FI207" s="227"/>
      <c r="FJ207" s="227"/>
      <c r="FK207" s="227"/>
      <c r="FL207" s="227"/>
      <c r="FM207" s="227"/>
      <c r="FN207" s="227"/>
      <c r="FO207" s="227"/>
      <c r="FP207" s="227"/>
      <c r="FQ207" s="227"/>
      <c r="FR207" s="227"/>
      <c r="FS207" s="227"/>
      <c r="FT207" s="227"/>
      <c r="FU207" s="227"/>
      <c r="FV207" s="227"/>
      <c r="FW207" s="227"/>
      <c r="FX207" s="227"/>
      <c r="FY207" s="227"/>
      <c r="FZ207" s="227"/>
      <c r="GA207" s="227"/>
      <c r="GB207" s="227"/>
      <c r="GC207" s="227"/>
      <c r="GD207" s="227"/>
      <c r="GE207" s="227"/>
      <c r="GF207" s="227"/>
      <c r="GG207" s="227"/>
      <c r="GH207" s="227"/>
      <c r="GI207" s="227"/>
      <c r="GJ207" s="227"/>
      <c r="GK207" s="227"/>
      <c r="GL207" s="227"/>
      <c r="GM207" s="227"/>
      <c r="GN207" s="227"/>
      <c r="GO207" s="227"/>
      <c r="GP207" s="227"/>
      <c r="GQ207" s="227"/>
      <c r="GR207" s="227"/>
      <c r="GS207" s="227"/>
      <c r="GT207" s="227"/>
      <c r="GU207" s="227"/>
      <c r="GV207" s="227"/>
      <c r="GW207" s="227"/>
      <c r="GX207" s="227"/>
      <c r="GY207" s="227"/>
      <c r="GZ207" s="227"/>
      <c r="HA207" s="227"/>
      <c r="HB207" s="227"/>
      <c r="HC207" s="227"/>
      <c r="HD207" s="227"/>
      <c r="HE207" s="227"/>
      <c r="HF207" s="227"/>
      <c r="HG207" s="227"/>
      <c r="HH207" s="227"/>
      <c r="HI207" s="227"/>
      <c r="HJ207" s="227"/>
      <c r="HK207" s="227"/>
      <c r="HL207" s="227"/>
      <c r="HM207" s="227"/>
      <c r="HN207" s="227"/>
      <c r="HO207" s="227"/>
      <c r="HP207" s="227"/>
      <c r="HQ207" s="227"/>
      <c r="HR207" s="227"/>
    </row>
    <row r="208" spans="3:226" ht="20.100000000000001" customHeight="1" x14ac:dyDescent="0.15">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c r="BU208" s="227"/>
      <c r="BV208" s="227"/>
      <c r="BW208" s="227"/>
      <c r="BX208" s="227"/>
      <c r="BY208" s="227"/>
      <c r="BZ208" s="227"/>
      <c r="CA208" s="227"/>
      <c r="CB208" s="227"/>
      <c r="CC208" s="227"/>
      <c r="CD208" s="227"/>
      <c r="CE208" s="227"/>
      <c r="CF208" s="227"/>
      <c r="CG208" s="227"/>
      <c r="CH208" s="227"/>
      <c r="CI208" s="227"/>
      <c r="CJ208" s="227"/>
      <c r="CK208" s="227"/>
      <c r="CL208" s="227"/>
      <c r="CM208" s="227"/>
      <c r="CN208" s="227"/>
      <c r="CO208" s="227"/>
      <c r="CP208" s="227"/>
      <c r="CQ208" s="227"/>
      <c r="CR208" s="227"/>
      <c r="CS208" s="227"/>
      <c r="CT208" s="227"/>
      <c r="CU208" s="227"/>
      <c r="CV208" s="227"/>
      <c r="CW208" s="227"/>
      <c r="CX208" s="227"/>
      <c r="CY208" s="227"/>
      <c r="CZ208" s="227"/>
      <c r="DA208" s="227"/>
      <c r="DB208" s="227"/>
      <c r="DC208" s="227"/>
      <c r="DD208" s="227"/>
      <c r="DE208" s="227"/>
      <c r="DF208" s="227"/>
      <c r="DG208" s="227"/>
      <c r="DH208" s="227"/>
      <c r="DI208" s="227"/>
      <c r="DJ208" s="227"/>
      <c r="DK208" s="227"/>
      <c r="DL208" s="227"/>
      <c r="DM208" s="227"/>
      <c r="DN208" s="227"/>
      <c r="DO208" s="227"/>
      <c r="DP208" s="227"/>
      <c r="DQ208" s="227"/>
      <c r="DR208" s="227"/>
      <c r="DS208" s="227"/>
      <c r="DT208" s="227"/>
      <c r="DU208" s="227"/>
      <c r="DV208" s="227"/>
      <c r="DW208" s="227"/>
      <c r="DX208" s="227"/>
      <c r="DY208" s="227"/>
      <c r="DZ208" s="227"/>
      <c r="EA208" s="227"/>
      <c r="EB208" s="227"/>
      <c r="EC208" s="227"/>
      <c r="ED208" s="227"/>
      <c r="EE208" s="227"/>
      <c r="EF208" s="227"/>
      <c r="EG208" s="227"/>
      <c r="EH208" s="227"/>
      <c r="EI208" s="227"/>
      <c r="EJ208" s="227"/>
      <c r="EK208" s="227"/>
      <c r="EL208" s="227"/>
      <c r="EM208" s="227"/>
      <c r="EN208" s="227"/>
      <c r="EO208" s="227"/>
      <c r="EP208" s="227"/>
      <c r="EQ208" s="227"/>
      <c r="ER208" s="227"/>
      <c r="ES208" s="227"/>
      <c r="ET208" s="227"/>
      <c r="EU208" s="227"/>
      <c r="EV208" s="227"/>
      <c r="EW208" s="227"/>
      <c r="EX208" s="227"/>
      <c r="EY208" s="227"/>
      <c r="EZ208" s="227"/>
      <c r="FA208" s="227"/>
      <c r="FB208" s="227"/>
      <c r="FC208" s="227"/>
      <c r="FD208" s="227"/>
      <c r="FE208" s="227"/>
      <c r="FF208" s="227"/>
      <c r="FG208" s="227"/>
      <c r="FH208" s="227"/>
      <c r="FI208" s="227"/>
      <c r="FJ208" s="227"/>
      <c r="FK208" s="227"/>
      <c r="FL208" s="227"/>
      <c r="FM208" s="227"/>
      <c r="FN208" s="227"/>
      <c r="FO208" s="227"/>
      <c r="FP208" s="227"/>
      <c r="FQ208" s="227"/>
      <c r="FR208" s="227"/>
      <c r="FS208" s="227"/>
      <c r="FT208" s="227"/>
      <c r="FU208" s="227"/>
      <c r="FV208" s="227"/>
      <c r="FW208" s="227"/>
      <c r="FX208" s="227"/>
      <c r="FY208" s="227"/>
      <c r="FZ208" s="227"/>
      <c r="GA208" s="227"/>
      <c r="GB208" s="227"/>
      <c r="GC208" s="227"/>
      <c r="GD208" s="227"/>
      <c r="GE208" s="227"/>
      <c r="GF208" s="227"/>
      <c r="GG208" s="227"/>
      <c r="GH208" s="227"/>
      <c r="GI208" s="227"/>
      <c r="GJ208" s="227"/>
      <c r="GK208" s="227"/>
      <c r="GL208" s="227"/>
      <c r="GM208" s="227"/>
      <c r="GN208" s="227"/>
      <c r="GO208" s="227"/>
      <c r="GP208" s="227"/>
      <c r="GQ208" s="227"/>
      <c r="GR208" s="227"/>
      <c r="GS208" s="227"/>
      <c r="GT208" s="227"/>
      <c r="GU208" s="227"/>
      <c r="GV208" s="227"/>
      <c r="GW208" s="227"/>
      <c r="GX208" s="227"/>
      <c r="GY208" s="227"/>
      <c r="GZ208" s="227"/>
      <c r="HA208" s="227"/>
      <c r="HB208" s="227"/>
      <c r="HC208" s="227"/>
      <c r="HD208" s="227"/>
      <c r="HE208" s="227"/>
      <c r="HF208" s="227"/>
      <c r="HG208" s="227"/>
      <c r="HH208" s="227"/>
      <c r="HI208" s="227"/>
      <c r="HJ208" s="227"/>
      <c r="HK208" s="227"/>
      <c r="HL208" s="227"/>
      <c r="HM208" s="227"/>
      <c r="HN208" s="227"/>
      <c r="HO208" s="227"/>
      <c r="HP208" s="227"/>
      <c r="HQ208" s="227"/>
      <c r="HR208" s="227"/>
    </row>
    <row r="209" spans="3:226" ht="20.100000000000001" customHeight="1" x14ac:dyDescent="0.15">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c r="DA209" s="227"/>
      <c r="DB209" s="227"/>
      <c r="DC209" s="227"/>
      <c r="DD209" s="227"/>
      <c r="DE209" s="227"/>
      <c r="DF209" s="227"/>
      <c r="DG209" s="227"/>
      <c r="DH209" s="227"/>
      <c r="DI209" s="227"/>
      <c r="DJ209" s="227"/>
      <c r="DK209" s="227"/>
      <c r="DL209" s="227"/>
      <c r="DM209" s="227"/>
      <c r="DN209" s="227"/>
      <c r="DO209" s="227"/>
      <c r="DP209" s="227"/>
      <c r="DQ209" s="227"/>
      <c r="DR209" s="227"/>
      <c r="DS209" s="227"/>
      <c r="DT209" s="227"/>
      <c r="DU209" s="227"/>
      <c r="DV209" s="227"/>
      <c r="DW209" s="227"/>
      <c r="DX209" s="227"/>
      <c r="DY209" s="227"/>
      <c r="DZ209" s="227"/>
      <c r="EA209" s="227"/>
      <c r="EB209" s="227"/>
      <c r="EC209" s="227"/>
      <c r="ED209" s="227"/>
      <c r="EE209" s="227"/>
      <c r="EF209" s="227"/>
      <c r="EG209" s="227"/>
      <c r="EH209" s="227"/>
      <c r="EI209" s="227"/>
      <c r="EJ209" s="227"/>
      <c r="EK209" s="227"/>
      <c r="EL209" s="227"/>
      <c r="EM209" s="227"/>
      <c r="EN209" s="227"/>
      <c r="EO209" s="227"/>
      <c r="EP209" s="227"/>
      <c r="EQ209" s="227"/>
      <c r="ER209" s="227"/>
      <c r="ES209" s="227"/>
      <c r="ET209" s="227"/>
      <c r="EU209" s="227"/>
      <c r="EV209" s="227"/>
      <c r="EW209" s="227"/>
      <c r="EX209" s="227"/>
      <c r="EY209" s="227"/>
      <c r="EZ209" s="227"/>
      <c r="FA209" s="227"/>
      <c r="FB209" s="227"/>
      <c r="FC209" s="227"/>
      <c r="FD209" s="227"/>
      <c r="FE209" s="227"/>
      <c r="FF209" s="227"/>
      <c r="FG209" s="227"/>
      <c r="FH209" s="227"/>
      <c r="FI209" s="227"/>
      <c r="FJ209" s="227"/>
      <c r="FK209" s="227"/>
      <c r="FL209" s="227"/>
      <c r="FM209" s="227"/>
      <c r="FN209" s="227"/>
      <c r="FO209" s="227"/>
      <c r="FP209" s="227"/>
      <c r="FQ209" s="227"/>
      <c r="FR209" s="227"/>
      <c r="FS209" s="227"/>
      <c r="FT209" s="227"/>
      <c r="FU209" s="227"/>
      <c r="FV209" s="227"/>
      <c r="FW209" s="227"/>
      <c r="FX209" s="227"/>
      <c r="FY209" s="227"/>
      <c r="FZ209" s="227"/>
      <c r="GA209" s="227"/>
      <c r="GB209" s="227"/>
      <c r="GC209" s="227"/>
      <c r="GD209" s="227"/>
      <c r="GE209" s="227"/>
      <c r="GF209" s="227"/>
      <c r="GG209" s="227"/>
      <c r="GH209" s="227"/>
      <c r="GI209" s="227"/>
      <c r="GJ209" s="227"/>
      <c r="GK209" s="227"/>
      <c r="GL209" s="227"/>
      <c r="GM209" s="227"/>
      <c r="GN209" s="227"/>
      <c r="GO209" s="227"/>
      <c r="GP209" s="227"/>
      <c r="GQ209" s="227"/>
      <c r="GR209" s="227"/>
      <c r="GS209" s="227"/>
      <c r="GT209" s="227"/>
      <c r="GU209" s="227"/>
      <c r="GV209" s="227"/>
      <c r="GW209" s="227"/>
      <c r="GX209" s="227"/>
      <c r="GY209" s="227"/>
      <c r="GZ209" s="227"/>
      <c r="HA209" s="227"/>
      <c r="HB209" s="227"/>
      <c r="HC209" s="227"/>
      <c r="HD209" s="227"/>
      <c r="HE209" s="227"/>
      <c r="HF209" s="227"/>
      <c r="HG209" s="227"/>
      <c r="HH209" s="227"/>
      <c r="HI209" s="227"/>
      <c r="HJ209" s="227"/>
      <c r="HK209" s="227"/>
      <c r="HL209" s="227"/>
      <c r="HM209" s="227"/>
      <c r="HN209" s="227"/>
      <c r="HO209" s="227"/>
      <c r="HP209" s="227"/>
      <c r="HQ209" s="227"/>
      <c r="HR209" s="227"/>
    </row>
    <row r="210" spans="3:226" ht="20.100000000000001" customHeight="1" x14ac:dyDescent="0.15">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7"/>
      <c r="DL210" s="227"/>
      <c r="DM210" s="227"/>
      <c r="DN210" s="227"/>
      <c r="DO210" s="227"/>
      <c r="DP210" s="227"/>
      <c r="DQ210" s="227"/>
      <c r="DR210" s="227"/>
      <c r="DS210" s="227"/>
      <c r="DT210" s="227"/>
      <c r="DU210" s="227"/>
      <c r="DV210" s="227"/>
      <c r="DW210" s="227"/>
      <c r="DX210" s="227"/>
      <c r="DY210" s="227"/>
      <c r="DZ210" s="227"/>
      <c r="EA210" s="227"/>
      <c r="EB210" s="227"/>
      <c r="EC210" s="227"/>
      <c r="ED210" s="227"/>
      <c r="EE210" s="227"/>
      <c r="EF210" s="227"/>
      <c r="EG210" s="227"/>
      <c r="EH210" s="227"/>
      <c r="EI210" s="227"/>
      <c r="EJ210" s="227"/>
      <c r="EK210" s="227"/>
      <c r="EL210" s="227"/>
      <c r="EM210" s="227"/>
      <c r="EN210" s="227"/>
      <c r="EO210" s="227"/>
      <c r="EP210" s="227"/>
      <c r="EQ210" s="227"/>
      <c r="ER210" s="227"/>
      <c r="ES210" s="227"/>
      <c r="ET210" s="227"/>
      <c r="EU210" s="227"/>
      <c r="EV210" s="227"/>
      <c r="EW210" s="227"/>
      <c r="EX210" s="227"/>
      <c r="EY210" s="227"/>
      <c r="EZ210" s="227"/>
      <c r="FA210" s="227"/>
      <c r="FB210" s="227"/>
      <c r="FC210" s="227"/>
      <c r="FD210" s="227"/>
      <c r="FE210" s="227"/>
      <c r="FF210" s="227"/>
      <c r="FG210" s="227"/>
      <c r="FH210" s="227"/>
      <c r="FI210" s="227"/>
      <c r="FJ210" s="227"/>
      <c r="FK210" s="227"/>
      <c r="FL210" s="227"/>
      <c r="FM210" s="227"/>
      <c r="FN210" s="227"/>
      <c r="FO210" s="227"/>
      <c r="FP210" s="227"/>
      <c r="FQ210" s="227"/>
      <c r="FR210" s="227"/>
      <c r="FS210" s="227"/>
      <c r="FT210" s="227"/>
      <c r="FU210" s="227"/>
      <c r="FV210" s="227"/>
      <c r="FW210" s="227"/>
      <c r="FX210" s="227"/>
      <c r="FY210" s="227"/>
      <c r="FZ210" s="227"/>
      <c r="GA210" s="227"/>
      <c r="GB210" s="227"/>
      <c r="GC210" s="227"/>
      <c r="GD210" s="227"/>
      <c r="GE210" s="227"/>
      <c r="GF210" s="227"/>
      <c r="GG210" s="227"/>
      <c r="GH210" s="227"/>
      <c r="GI210" s="227"/>
      <c r="GJ210" s="227"/>
      <c r="GK210" s="227"/>
      <c r="GL210" s="227"/>
      <c r="GM210" s="227"/>
      <c r="GN210" s="227"/>
      <c r="GO210" s="227"/>
      <c r="GP210" s="227"/>
      <c r="GQ210" s="227"/>
      <c r="GR210" s="227"/>
      <c r="GS210" s="227"/>
      <c r="GT210" s="227"/>
      <c r="GU210" s="227"/>
      <c r="GV210" s="227"/>
      <c r="GW210" s="227"/>
      <c r="GX210" s="227"/>
      <c r="GY210" s="227"/>
      <c r="GZ210" s="227"/>
      <c r="HA210" s="227"/>
      <c r="HB210" s="227"/>
      <c r="HC210" s="227"/>
      <c r="HD210" s="227"/>
      <c r="HE210" s="227"/>
      <c r="HF210" s="227"/>
      <c r="HG210" s="227"/>
      <c r="HH210" s="227"/>
      <c r="HI210" s="227"/>
      <c r="HJ210" s="227"/>
      <c r="HK210" s="227"/>
      <c r="HL210" s="227"/>
      <c r="HM210" s="227"/>
      <c r="HN210" s="227"/>
      <c r="HO210" s="227"/>
      <c r="HP210" s="227"/>
      <c r="HQ210" s="227"/>
      <c r="HR210" s="227"/>
    </row>
    <row r="211" spans="3:226" ht="20.100000000000001" customHeight="1" x14ac:dyDescent="0.15">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7"/>
      <c r="BL211" s="227"/>
      <c r="BM211" s="227"/>
      <c r="BN211" s="227"/>
      <c r="BO211" s="227"/>
      <c r="BP211" s="227"/>
      <c r="BQ211" s="227"/>
      <c r="BR211" s="227"/>
      <c r="BS211" s="227"/>
      <c r="BT211" s="227"/>
      <c r="BU211" s="227"/>
      <c r="BV211" s="227"/>
      <c r="BW211" s="227"/>
      <c r="BX211" s="227"/>
      <c r="BY211" s="227"/>
      <c r="BZ211" s="227"/>
      <c r="CA211" s="227"/>
      <c r="CB211" s="227"/>
      <c r="CC211" s="227"/>
      <c r="CD211" s="227"/>
      <c r="CE211" s="227"/>
      <c r="CF211" s="227"/>
      <c r="CG211" s="227"/>
      <c r="CH211" s="227"/>
      <c r="CI211" s="227"/>
      <c r="CJ211" s="227"/>
      <c r="CK211" s="227"/>
      <c r="CL211" s="227"/>
      <c r="CM211" s="227"/>
      <c r="CN211" s="227"/>
      <c r="CO211" s="227"/>
      <c r="CP211" s="227"/>
      <c r="CQ211" s="227"/>
      <c r="CR211" s="227"/>
      <c r="CS211" s="227"/>
      <c r="CT211" s="227"/>
      <c r="CU211" s="227"/>
      <c r="CV211" s="227"/>
      <c r="CW211" s="227"/>
      <c r="CX211" s="227"/>
      <c r="CY211" s="227"/>
      <c r="CZ211" s="227"/>
      <c r="DA211" s="227"/>
      <c r="DB211" s="227"/>
      <c r="DC211" s="227"/>
      <c r="DD211" s="227"/>
      <c r="DE211" s="227"/>
      <c r="DF211" s="227"/>
      <c r="DG211" s="227"/>
      <c r="DH211" s="227"/>
      <c r="DI211" s="227"/>
      <c r="DJ211" s="227"/>
      <c r="DK211" s="227"/>
      <c r="DL211" s="227"/>
      <c r="DM211" s="227"/>
      <c r="DN211" s="227"/>
      <c r="DO211" s="227"/>
      <c r="DP211" s="227"/>
      <c r="DQ211" s="227"/>
      <c r="DR211" s="227"/>
      <c r="DS211" s="227"/>
      <c r="DT211" s="227"/>
      <c r="DU211" s="227"/>
      <c r="DV211" s="227"/>
      <c r="DW211" s="227"/>
      <c r="DX211" s="227"/>
      <c r="DY211" s="227"/>
      <c r="DZ211" s="227"/>
      <c r="EA211" s="227"/>
      <c r="EB211" s="227"/>
      <c r="EC211" s="227"/>
      <c r="ED211" s="227"/>
      <c r="EE211" s="227"/>
      <c r="EF211" s="227"/>
      <c r="EG211" s="227"/>
      <c r="EH211" s="227"/>
      <c r="EI211" s="227"/>
      <c r="EJ211" s="227"/>
      <c r="EK211" s="227"/>
      <c r="EL211" s="227"/>
      <c r="EM211" s="227"/>
      <c r="EN211" s="227"/>
      <c r="EO211" s="227"/>
      <c r="EP211" s="227"/>
      <c r="EQ211" s="227"/>
      <c r="ER211" s="227"/>
      <c r="ES211" s="227"/>
      <c r="ET211" s="227"/>
      <c r="EU211" s="227"/>
      <c r="EV211" s="227"/>
      <c r="EW211" s="227"/>
      <c r="EX211" s="227"/>
      <c r="EY211" s="227"/>
      <c r="EZ211" s="227"/>
      <c r="FA211" s="227"/>
      <c r="FB211" s="227"/>
      <c r="FC211" s="227"/>
      <c r="FD211" s="227"/>
      <c r="FE211" s="227"/>
      <c r="FF211" s="227"/>
      <c r="FG211" s="227"/>
      <c r="FH211" s="227"/>
      <c r="FI211" s="227"/>
      <c r="FJ211" s="227"/>
      <c r="FK211" s="227"/>
      <c r="FL211" s="227"/>
      <c r="FM211" s="227"/>
      <c r="FN211" s="227"/>
      <c r="FO211" s="227"/>
      <c r="FP211" s="227"/>
      <c r="FQ211" s="227"/>
      <c r="FR211" s="227"/>
      <c r="FS211" s="227"/>
      <c r="FT211" s="227"/>
      <c r="FU211" s="227"/>
      <c r="FV211" s="227"/>
      <c r="FW211" s="227"/>
      <c r="FX211" s="227"/>
      <c r="FY211" s="227"/>
      <c r="FZ211" s="227"/>
      <c r="GA211" s="227"/>
      <c r="GB211" s="227"/>
      <c r="GC211" s="227"/>
      <c r="GD211" s="227"/>
      <c r="GE211" s="227"/>
      <c r="GF211" s="227"/>
      <c r="GG211" s="227"/>
      <c r="GH211" s="227"/>
      <c r="GI211" s="227"/>
      <c r="GJ211" s="227"/>
      <c r="GK211" s="227"/>
      <c r="GL211" s="227"/>
      <c r="GM211" s="227"/>
      <c r="GN211" s="227"/>
      <c r="GO211" s="227"/>
      <c r="GP211" s="227"/>
      <c r="GQ211" s="227"/>
      <c r="GR211" s="227"/>
      <c r="GS211" s="227"/>
      <c r="GT211" s="227"/>
      <c r="GU211" s="227"/>
      <c r="GV211" s="227"/>
      <c r="GW211" s="227"/>
      <c r="GX211" s="227"/>
      <c r="GY211" s="227"/>
      <c r="GZ211" s="227"/>
      <c r="HA211" s="227"/>
      <c r="HB211" s="227"/>
      <c r="HC211" s="227"/>
      <c r="HD211" s="227"/>
      <c r="HE211" s="227"/>
      <c r="HF211" s="227"/>
      <c r="HG211" s="227"/>
      <c r="HH211" s="227"/>
      <c r="HI211" s="227"/>
      <c r="HJ211" s="227"/>
      <c r="HK211" s="227"/>
      <c r="HL211" s="227"/>
      <c r="HM211" s="227"/>
      <c r="HN211" s="227"/>
      <c r="HO211" s="227"/>
      <c r="HP211" s="227"/>
      <c r="HQ211" s="227"/>
      <c r="HR211" s="227"/>
    </row>
    <row r="212" spans="3:226" ht="20.100000000000001" customHeight="1" x14ac:dyDescent="0.15">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7"/>
      <c r="BL212" s="227"/>
      <c r="BM212" s="227"/>
      <c r="BN212" s="227"/>
      <c r="BO212" s="227"/>
      <c r="BP212" s="227"/>
      <c r="BQ212" s="227"/>
      <c r="BR212" s="227"/>
      <c r="BS212" s="227"/>
      <c r="BT212" s="227"/>
      <c r="BU212" s="227"/>
      <c r="BV212" s="227"/>
      <c r="BW212" s="227"/>
      <c r="BX212" s="227"/>
      <c r="BY212" s="227"/>
      <c r="BZ212" s="227"/>
      <c r="CA212" s="227"/>
      <c r="CB212" s="227"/>
      <c r="CC212" s="227"/>
      <c r="CD212" s="227"/>
      <c r="CE212" s="227"/>
      <c r="CF212" s="227"/>
      <c r="CG212" s="227"/>
      <c r="CH212" s="227"/>
      <c r="CI212" s="227"/>
      <c r="CJ212" s="227"/>
      <c r="CK212" s="227"/>
      <c r="CL212" s="227"/>
      <c r="CM212" s="227"/>
      <c r="CN212" s="227"/>
      <c r="CO212" s="227"/>
      <c r="CP212" s="227"/>
      <c r="CQ212" s="227"/>
      <c r="CR212" s="227"/>
      <c r="CS212" s="227"/>
      <c r="CT212" s="227"/>
      <c r="CU212" s="227"/>
      <c r="CV212" s="227"/>
      <c r="CW212" s="227"/>
      <c r="CX212" s="227"/>
      <c r="CY212" s="227"/>
      <c r="CZ212" s="227"/>
      <c r="DA212" s="227"/>
      <c r="DB212" s="227"/>
      <c r="DC212" s="227"/>
      <c r="DD212" s="227"/>
      <c r="DE212" s="227"/>
      <c r="DF212" s="227"/>
      <c r="DG212" s="227"/>
      <c r="DH212" s="227"/>
      <c r="DI212" s="227"/>
      <c r="DJ212" s="227"/>
      <c r="DK212" s="227"/>
      <c r="DL212" s="227"/>
      <c r="DM212" s="227"/>
      <c r="DN212" s="227"/>
      <c r="DO212" s="227"/>
      <c r="DP212" s="227"/>
      <c r="DQ212" s="227"/>
      <c r="DR212" s="227"/>
      <c r="DS212" s="227"/>
      <c r="DT212" s="227"/>
      <c r="DU212" s="227"/>
      <c r="DV212" s="227"/>
      <c r="DW212" s="227"/>
      <c r="DX212" s="227"/>
      <c r="DY212" s="227"/>
      <c r="DZ212" s="227"/>
      <c r="EA212" s="227"/>
      <c r="EB212" s="227"/>
      <c r="EC212" s="227"/>
      <c r="ED212" s="227"/>
      <c r="EE212" s="227"/>
      <c r="EF212" s="227"/>
      <c r="EG212" s="227"/>
      <c r="EH212" s="227"/>
      <c r="EI212" s="227"/>
      <c r="EJ212" s="227"/>
      <c r="EK212" s="227"/>
      <c r="EL212" s="227"/>
      <c r="EM212" s="227"/>
      <c r="EN212" s="227"/>
      <c r="EO212" s="227"/>
      <c r="EP212" s="227"/>
      <c r="EQ212" s="227"/>
      <c r="ER212" s="227"/>
      <c r="ES212" s="227"/>
      <c r="ET212" s="227"/>
      <c r="EU212" s="227"/>
      <c r="EV212" s="227"/>
      <c r="EW212" s="227"/>
      <c r="EX212" s="227"/>
      <c r="EY212" s="227"/>
      <c r="EZ212" s="227"/>
      <c r="FA212" s="227"/>
      <c r="FB212" s="227"/>
      <c r="FC212" s="227"/>
      <c r="FD212" s="227"/>
      <c r="FE212" s="227"/>
      <c r="FF212" s="227"/>
      <c r="FG212" s="227"/>
      <c r="FH212" s="227"/>
      <c r="FI212" s="227"/>
      <c r="FJ212" s="227"/>
      <c r="FK212" s="227"/>
      <c r="FL212" s="227"/>
      <c r="FM212" s="227"/>
      <c r="FN212" s="227"/>
      <c r="FO212" s="227"/>
      <c r="FP212" s="227"/>
      <c r="FQ212" s="227"/>
      <c r="FR212" s="227"/>
      <c r="FS212" s="227"/>
      <c r="FT212" s="227"/>
      <c r="FU212" s="227"/>
      <c r="FV212" s="227"/>
      <c r="FW212" s="227"/>
      <c r="FX212" s="227"/>
      <c r="FY212" s="227"/>
      <c r="FZ212" s="227"/>
      <c r="GA212" s="227"/>
      <c r="GB212" s="227"/>
      <c r="GC212" s="227"/>
      <c r="GD212" s="227"/>
      <c r="GE212" s="227"/>
      <c r="GF212" s="227"/>
      <c r="GG212" s="227"/>
      <c r="GH212" s="227"/>
      <c r="GI212" s="227"/>
      <c r="GJ212" s="227"/>
      <c r="GK212" s="227"/>
      <c r="GL212" s="227"/>
      <c r="GM212" s="227"/>
      <c r="GN212" s="227"/>
      <c r="GO212" s="227"/>
      <c r="GP212" s="227"/>
      <c r="GQ212" s="227"/>
      <c r="GR212" s="227"/>
      <c r="GS212" s="227"/>
      <c r="GT212" s="227"/>
      <c r="GU212" s="227"/>
      <c r="GV212" s="227"/>
      <c r="GW212" s="227"/>
      <c r="GX212" s="227"/>
      <c r="GY212" s="227"/>
      <c r="GZ212" s="227"/>
      <c r="HA212" s="227"/>
      <c r="HB212" s="227"/>
      <c r="HC212" s="227"/>
      <c r="HD212" s="227"/>
      <c r="HE212" s="227"/>
      <c r="HF212" s="227"/>
      <c r="HG212" s="227"/>
      <c r="HH212" s="227"/>
      <c r="HI212" s="227"/>
      <c r="HJ212" s="227"/>
      <c r="HK212" s="227"/>
      <c r="HL212" s="227"/>
      <c r="HM212" s="227"/>
      <c r="HN212" s="227"/>
      <c r="HO212" s="227"/>
      <c r="HP212" s="227"/>
      <c r="HQ212" s="227"/>
      <c r="HR212" s="227"/>
    </row>
    <row r="213" spans="3:226" ht="20.100000000000001" customHeight="1" x14ac:dyDescent="0.15">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c r="BU213" s="227"/>
      <c r="BV213" s="227"/>
      <c r="BW213" s="227"/>
      <c r="BX213" s="227"/>
      <c r="BY213" s="227"/>
      <c r="BZ213" s="227"/>
      <c r="CA213" s="227"/>
      <c r="CB213" s="227"/>
      <c r="CC213" s="227"/>
      <c r="CD213" s="227"/>
      <c r="CE213" s="227"/>
      <c r="CF213" s="227"/>
      <c r="CG213" s="227"/>
      <c r="CH213" s="227"/>
      <c r="CI213" s="227"/>
      <c r="CJ213" s="227"/>
      <c r="CK213" s="227"/>
      <c r="CL213" s="227"/>
      <c r="CM213" s="227"/>
      <c r="CN213" s="227"/>
      <c r="CO213" s="227"/>
      <c r="CP213" s="227"/>
      <c r="CQ213" s="227"/>
      <c r="CR213" s="227"/>
      <c r="CS213" s="227"/>
      <c r="CT213" s="227"/>
      <c r="CU213" s="227"/>
      <c r="CV213" s="227"/>
      <c r="CW213" s="227"/>
      <c r="CX213" s="227"/>
      <c r="CY213" s="227"/>
      <c r="CZ213" s="227"/>
      <c r="DA213" s="227"/>
      <c r="DB213" s="227"/>
      <c r="DC213" s="227"/>
      <c r="DD213" s="227"/>
      <c r="DE213" s="227"/>
      <c r="DF213" s="227"/>
      <c r="DG213" s="227"/>
      <c r="DH213" s="227"/>
      <c r="DI213" s="227"/>
      <c r="DJ213" s="227"/>
      <c r="DK213" s="227"/>
      <c r="DL213" s="227"/>
      <c r="DM213" s="227"/>
      <c r="DN213" s="227"/>
      <c r="DO213" s="227"/>
      <c r="DP213" s="227"/>
      <c r="DQ213" s="227"/>
      <c r="DR213" s="227"/>
      <c r="DS213" s="227"/>
      <c r="DT213" s="227"/>
      <c r="DU213" s="227"/>
      <c r="DV213" s="227"/>
      <c r="DW213" s="227"/>
      <c r="DX213" s="227"/>
      <c r="DY213" s="227"/>
      <c r="DZ213" s="227"/>
      <c r="EA213" s="227"/>
      <c r="EB213" s="227"/>
      <c r="EC213" s="227"/>
      <c r="ED213" s="227"/>
      <c r="EE213" s="227"/>
      <c r="EF213" s="227"/>
      <c r="EG213" s="227"/>
      <c r="EH213" s="227"/>
      <c r="EI213" s="227"/>
      <c r="EJ213" s="227"/>
      <c r="EK213" s="227"/>
      <c r="EL213" s="227"/>
      <c r="EM213" s="227"/>
      <c r="EN213" s="227"/>
      <c r="EO213" s="227"/>
      <c r="EP213" s="227"/>
      <c r="EQ213" s="227"/>
      <c r="ER213" s="227"/>
      <c r="ES213" s="227"/>
      <c r="ET213" s="227"/>
      <c r="EU213" s="227"/>
      <c r="EV213" s="227"/>
      <c r="EW213" s="227"/>
      <c r="EX213" s="227"/>
      <c r="EY213" s="227"/>
      <c r="EZ213" s="227"/>
      <c r="FA213" s="227"/>
      <c r="FB213" s="227"/>
      <c r="FC213" s="227"/>
      <c r="FD213" s="227"/>
      <c r="FE213" s="227"/>
      <c r="FF213" s="227"/>
      <c r="FG213" s="227"/>
      <c r="FH213" s="227"/>
      <c r="FI213" s="227"/>
      <c r="FJ213" s="227"/>
      <c r="FK213" s="227"/>
      <c r="FL213" s="227"/>
      <c r="FM213" s="227"/>
      <c r="FN213" s="227"/>
      <c r="FO213" s="227"/>
      <c r="FP213" s="227"/>
      <c r="FQ213" s="227"/>
      <c r="FR213" s="227"/>
      <c r="FS213" s="227"/>
      <c r="FT213" s="227"/>
      <c r="FU213" s="227"/>
      <c r="FV213" s="227"/>
      <c r="FW213" s="227"/>
      <c r="FX213" s="227"/>
      <c r="FY213" s="227"/>
      <c r="FZ213" s="227"/>
      <c r="GA213" s="227"/>
      <c r="GB213" s="227"/>
      <c r="GC213" s="227"/>
      <c r="GD213" s="227"/>
      <c r="GE213" s="227"/>
      <c r="GF213" s="227"/>
      <c r="GG213" s="227"/>
      <c r="GH213" s="227"/>
      <c r="GI213" s="227"/>
      <c r="GJ213" s="227"/>
      <c r="GK213" s="227"/>
      <c r="GL213" s="227"/>
      <c r="GM213" s="227"/>
      <c r="GN213" s="227"/>
      <c r="GO213" s="227"/>
      <c r="GP213" s="227"/>
      <c r="GQ213" s="227"/>
      <c r="GR213" s="227"/>
      <c r="GS213" s="227"/>
      <c r="GT213" s="227"/>
      <c r="GU213" s="227"/>
      <c r="GV213" s="227"/>
      <c r="GW213" s="227"/>
      <c r="GX213" s="227"/>
      <c r="GY213" s="227"/>
      <c r="GZ213" s="227"/>
      <c r="HA213" s="227"/>
      <c r="HB213" s="227"/>
      <c r="HC213" s="227"/>
      <c r="HD213" s="227"/>
      <c r="HE213" s="227"/>
      <c r="HF213" s="227"/>
      <c r="HG213" s="227"/>
      <c r="HH213" s="227"/>
      <c r="HI213" s="227"/>
      <c r="HJ213" s="227"/>
      <c r="HK213" s="227"/>
      <c r="HL213" s="227"/>
      <c r="HM213" s="227"/>
      <c r="HN213" s="227"/>
      <c r="HO213" s="227"/>
      <c r="HP213" s="227"/>
      <c r="HQ213" s="227"/>
      <c r="HR213" s="227"/>
    </row>
    <row r="214" spans="3:226" ht="20.100000000000001" customHeight="1" x14ac:dyDescent="0.15">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7"/>
      <c r="GV214" s="227"/>
      <c r="GW214" s="227"/>
      <c r="GX214" s="227"/>
      <c r="GY214" s="227"/>
      <c r="GZ214" s="227"/>
      <c r="HA214" s="227"/>
      <c r="HB214" s="227"/>
      <c r="HC214" s="227"/>
      <c r="HD214" s="227"/>
      <c r="HE214" s="227"/>
      <c r="HF214" s="227"/>
      <c r="HG214" s="227"/>
      <c r="HH214" s="227"/>
      <c r="HI214" s="227"/>
      <c r="HJ214" s="227"/>
      <c r="HK214" s="227"/>
      <c r="HL214" s="227"/>
      <c r="HM214" s="227"/>
      <c r="HN214" s="227"/>
      <c r="HO214" s="227"/>
      <c r="HP214" s="227"/>
      <c r="HQ214" s="227"/>
      <c r="HR214" s="227"/>
    </row>
    <row r="215" spans="3:226" ht="20.100000000000001" customHeight="1" x14ac:dyDescent="0.15">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7"/>
      <c r="GV215" s="227"/>
      <c r="GW215" s="227"/>
      <c r="GX215" s="227"/>
      <c r="GY215" s="227"/>
      <c r="GZ215" s="227"/>
      <c r="HA215" s="227"/>
      <c r="HB215" s="227"/>
      <c r="HC215" s="227"/>
      <c r="HD215" s="227"/>
      <c r="HE215" s="227"/>
      <c r="HF215" s="227"/>
      <c r="HG215" s="227"/>
      <c r="HH215" s="227"/>
      <c r="HI215" s="227"/>
      <c r="HJ215" s="227"/>
      <c r="HK215" s="227"/>
      <c r="HL215" s="227"/>
      <c r="HM215" s="227"/>
      <c r="HN215" s="227"/>
      <c r="HO215" s="227"/>
      <c r="HP215" s="227"/>
      <c r="HQ215" s="227"/>
      <c r="HR215" s="227"/>
    </row>
    <row r="216" spans="3:226" ht="20.100000000000001" customHeight="1" x14ac:dyDescent="0.15">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7"/>
      <c r="GV216" s="227"/>
      <c r="GW216" s="227"/>
      <c r="GX216" s="227"/>
      <c r="GY216" s="227"/>
      <c r="GZ216" s="227"/>
      <c r="HA216" s="227"/>
      <c r="HB216" s="227"/>
      <c r="HC216" s="227"/>
      <c r="HD216" s="227"/>
      <c r="HE216" s="227"/>
      <c r="HF216" s="227"/>
      <c r="HG216" s="227"/>
      <c r="HH216" s="227"/>
      <c r="HI216" s="227"/>
      <c r="HJ216" s="227"/>
      <c r="HK216" s="227"/>
      <c r="HL216" s="227"/>
      <c r="HM216" s="227"/>
      <c r="HN216" s="227"/>
      <c r="HO216" s="227"/>
      <c r="HP216" s="227"/>
      <c r="HQ216" s="227"/>
      <c r="HR216" s="227"/>
    </row>
    <row r="217" spans="3:226" ht="20.100000000000001" customHeight="1" x14ac:dyDescent="0.15">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c r="BU217" s="227"/>
      <c r="BV217" s="227"/>
      <c r="BW217" s="227"/>
      <c r="BX217" s="227"/>
      <c r="BY217" s="227"/>
      <c r="BZ217" s="227"/>
      <c r="CA217" s="227"/>
      <c r="CB217" s="227"/>
      <c r="CC217" s="227"/>
      <c r="CD217" s="227"/>
      <c r="CE217" s="227"/>
      <c r="CF217" s="227"/>
      <c r="CG217" s="227"/>
      <c r="CH217" s="227"/>
      <c r="CI217" s="227"/>
      <c r="CJ217" s="227"/>
      <c r="CK217" s="227"/>
      <c r="CL217" s="227"/>
      <c r="CM217" s="227"/>
      <c r="CN217" s="227"/>
      <c r="CO217" s="227"/>
      <c r="CP217" s="227"/>
      <c r="CQ217" s="227"/>
      <c r="CR217" s="227"/>
      <c r="CS217" s="227"/>
      <c r="CT217" s="227"/>
      <c r="CU217" s="227"/>
      <c r="CV217" s="227"/>
      <c r="CW217" s="227"/>
      <c r="CX217" s="227"/>
      <c r="CY217" s="227"/>
      <c r="CZ217" s="227"/>
      <c r="DA217" s="227"/>
      <c r="DB217" s="227"/>
      <c r="DC217" s="227"/>
      <c r="DD217" s="227"/>
      <c r="DE217" s="227"/>
      <c r="DF217" s="227"/>
      <c r="DG217" s="227"/>
      <c r="DH217" s="227"/>
      <c r="DI217" s="227"/>
      <c r="DJ217" s="227"/>
      <c r="DK217" s="227"/>
      <c r="DL217" s="227"/>
      <c r="DM217" s="227"/>
      <c r="DN217" s="227"/>
      <c r="DO217" s="227"/>
      <c r="DP217" s="227"/>
      <c r="DQ217" s="227"/>
      <c r="DR217" s="227"/>
      <c r="DS217" s="227"/>
      <c r="DT217" s="227"/>
      <c r="DU217" s="227"/>
      <c r="DV217" s="227"/>
      <c r="DW217" s="227"/>
      <c r="DX217" s="227"/>
      <c r="DY217" s="227"/>
      <c r="DZ217" s="227"/>
      <c r="EA217" s="227"/>
      <c r="EB217" s="227"/>
      <c r="EC217" s="227"/>
      <c r="ED217" s="227"/>
      <c r="EE217" s="227"/>
      <c r="EF217" s="227"/>
      <c r="EG217" s="227"/>
      <c r="EH217" s="227"/>
      <c r="EI217" s="227"/>
      <c r="EJ217" s="227"/>
      <c r="EK217" s="227"/>
      <c r="EL217" s="227"/>
      <c r="EM217" s="227"/>
      <c r="EN217" s="227"/>
      <c r="EO217" s="227"/>
      <c r="EP217" s="227"/>
      <c r="EQ217" s="227"/>
      <c r="ER217" s="227"/>
      <c r="ES217" s="227"/>
      <c r="ET217" s="227"/>
      <c r="EU217" s="227"/>
      <c r="EV217" s="227"/>
      <c r="EW217" s="227"/>
      <c r="EX217" s="227"/>
      <c r="EY217" s="227"/>
      <c r="EZ217" s="227"/>
      <c r="FA217" s="227"/>
      <c r="FB217" s="227"/>
      <c r="FC217" s="227"/>
      <c r="FD217" s="227"/>
      <c r="FE217" s="227"/>
      <c r="FF217" s="227"/>
      <c r="FG217" s="227"/>
      <c r="FH217" s="227"/>
      <c r="FI217" s="227"/>
      <c r="FJ217" s="227"/>
      <c r="FK217" s="227"/>
      <c r="FL217" s="227"/>
      <c r="FM217" s="227"/>
      <c r="FN217" s="227"/>
      <c r="FO217" s="227"/>
      <c r="FP217" s="227"/>
      <c r="FQ217" s="227"/>
      <c r="FR217" s="227"/>
      <c r="FS217" s="227"/>
      <c r="FT217" s="227"/>
      <c r="FU217" s="227"/>
      <c r="FV217" s="227"/>
      <c r="FW217" s="227"/>
      <c r="FX217" s="227"/>
      <c r="FY217" s="227"/>
      <c r="FZ217" s="227"/>
      <c r="GA217" s="227"/>
      <c r="GB217" s="227"/>
      <c r="GC217" s="227"/>
      <c r="GD217" s="227"/>
      <c r="GE217" s="227"/>
      <c r="GF217" s="227"/>
      <c r="GG217" s="227"/>
      <c r="GH217" s="227"/>
      <c r="GI217" s="227"/>
      <c r="GJ217" s="227"/>
      <c r="GK217" s="227"/>
      <c r="GL217" s="227"/>
      <c r="GM217" s="227"/>
      <c r="GN217" s="227"/>
      <c r="GO217" s="227"/>
      <c r="GP217" s="227"/>
      <c r="GQ217" s="227"/>
      <c r="GR217" s="227"/>
      <c r="GS217" s="227"/>
      <c r="GT217" s="227"/>
      <c r="GU217" s="227"/>
      <c r="GV217" s="227"/>
      <c r="GW217" s="227"/>
      <c r="GX217" s="227"/>
      <c r="GY217" s="227"/>
      <c r="GZ217" s="227"/>
      <c r="HA217" s="227"/>
      <c r="HB217" s="227"/>
      <c r="HC217" s="227"/>
      <c r="HD217" s="227"/>
      <c r="HE217" s="227"/>
      <c r="HF217" s="227"/>
      <c r="HG217" s="227"/>
      <c r="HH217" s="227"/>
      <c r="HI217" s="227"/>
      <c r="HJ217" s="227"/>
      <c r="HK217" s="227"/>
      <c r="HL217" s="227"/>
      <c r="HM217" s="227"/>
      <c r="HN217" s="227"/>
      <c r="HO217" s="227"/>
      <c r="HP217" s="227"/>
      <c r="HQ217" s="227"/>
      <c r="HR217" s="227"/>
    </row>
    <row r="218" spans="3:226" ht="20.100000000000001" customHeight="1" x14ac:dyDescent="0.15">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7"/>
      <c r="BL218" s="227"/>
      <c r="BM218" s="227"/>
      <c r="BN218" s="227"/>
      <c r="BO218" s="227"/>
      <c r="BP218" s="227"/>
      <c r="BQ218" s="227"/>
      <c r="BR218" s="227"/>
      <c r="BS218" s="227"/>
      <c r="BT218" s="227"/>
      <c r="BU218" s="227"/>
      <c r="BV218" s="227"/>
      <c r="BW218" s="227"/>
      <c r="BX218" s="227"/>
      <c r="BY218" s="227"/>
      <c r="BZ218" s="227"/>
      <c r="CA218" s="227"/>
      <c r="CB218" s="227"/>
      <c r="CC218" s="227"/>
      <c r="CD218" s="227"/>
      <c r="CE218" s="227"/>
      <c r="CF218" s="227"/>
      <c r="CG218" s="227"/>
      <c r="CH218" s="227"/>
      <c r="CI218" s="227"/>
      <c r="CJ218" s="227"/>
      <c r="CK218" s="227"/>
      <c r="CL218" s="227"/>
      <c r="CM218" s="227"/>
      <c r="CN218" s="227"/>
      <c r="CO218" s="227"/>
      <c r="CP218" s="227"/>
      <c r="CQ218" s="227"/>
      <c r="CR218" s="227"/>
      <c r="CS218" s="227"/>
      <c r="CT218" s="227"/>
      <c r="CU218" s="227"/>
      <c r="CV218" s="227"/>
      <c r="CW218" s="227"/>
      <c r="CX218" s="227"/>
      <c r="CY218" s="227"/>
      <c r="CZ218" s="227"/>
      <c r="DA218" s="227"/>
      <c r="DB218" s="227"/>
      <c r="DC218" s="227"/>
      <c r="DD218" s="227"/>
      <c r="DE218" s="227"/>
      <c r="DF218" s="227"/>
      <c r="DG218" s="227"/>
      <c r="DH218" s="227"/>
      <c r="DI218" s="227"/>
      <c r="DJ218" s="227"/>
      <c r="DK218" s="227"/>
      <c r="DL218" s="227"/>
      <c r="DM218" s="227"/>
      <c r="DN218" s="227"/>
      <c r="DO218" s="227"/>
      <c r="DP218" s="227"/>
      <c r="DQ218" s="227"/>
      <c r="DR218" s="227"/>
      <c r="DS218" s="227"/>
      <c r="DT218" s="227"/>
      <c r="DU218" s="227"/>
      <c r="DV218" s="227"/>
      <c r="DW218" s="227"/>
      <c r="DX218" s="227"/>
      <c r="DY218" s="227"/>
      <c r="DZ218" s="227"/>
      <c r="EA218" s="227"/>
      <c r="EB218" s="227"/>
      <c r="EC218" s="227"/>
      <c r="ED218" s="227"/>
      <c r="EE218" s="227"/>
      <c r="EF218" s="227"/>
      <c r="EG218" s="227"/>
      <c r="EH218" s="227"/>
      <c r="EI218" s="227"/>
      <c r="EJ218" s="227"/>
      <c r="EK218" s="227"/>
      <c r="EL218" s="227"/>
      <c r="EM218" s="227"/>
      <c r="EN218" s="227"/>
      <c r="EO218" s="227"/>
      <c r="EP218" s="227"/>
      <c r="EQ218" s="227"/>
      <c r="ER218" s="227"/>
      <c r="ES218" s="227"/>
      <c r="ET218" s="227"/>
      <c r="EU218" s="227"/>
      <c r="EV218" s="227"/>
      <c r="EW218" s="227"/>
      <c r="EX218" s="227"/>
      <c r="EY218" s="227"/>
      <c r="EZ218" s="227"/>
      <c r="FA218" s="227"/>
      <c r="FB218" s="227"/>
      <c r="FC218" s="227"/>
      <c r="FD218" s="227"/>
      <c r="FE218" s="227"/>
      <c r="FF218" s="227"/>
      <c r="FG218" s="227"/>
      <c r="FH218" s="227"/>
      <c r="FI218" s="227"/>
      <c r="FJ218" s="227"/>
      <c r="FK218" s="227"/>
      <c r="FL218" s="227"/>
      <c r="FM218" s="227"/>
      <c r="FN218" s="227"/>
      <c r="FO218" s="227"/>
      <c r="FP218" s="227"/>
      <c r="FQ218" s="227"/>
      <c r="FR218" s="227"/>
      <c r="FS218" s="227"/>
      <c r="FT218" s="227"/>
      <c r="FU218" s="227"/>
      <c r="FV218" s="227"/>
      <c r="FW218" s="227"/>
      <c r="FX218" s="227"/>
      <c r="FY218" s="227"/>
      <c r="FZ218" s="227"/>
      <c r="GA218" s="227"/>
      <c r="GB218" s="227"/>
      <c r="GC218" s="227"/>
      <c r="GD218" s="227"/>
      <c r="GE218" s="227"/>
      <c r="GF218" s="227"/>
      <c r="GG218" s="227"/>
      <c r="GH218" s="227"/>
      <c r="GI218" s="227"/>
      <c r="GJ218" s="227"/>
      <c r="GK218" s="227"/>
      <c r="GL218" s="227"/>
      <c r="GM218" s="227"/>
      <c r="GN218" s="227"/>
      <c r="GO218" s="227"/>
      <c r="GP218" s="227"/>
      <c r="GQ218" s="227"/>
      <c r="GR218" s="227"/>
      <c r="GS218" s="227"/>
      <c r="GT218" s="227"/>
      <c r="GU218" s="227"/>
      <c r="GV218" s="227"/>
      <c r="GW218" s="227"/>
      <c r="GX218" s="227"/>
      <c r="GY218" s="227"/>
      <c r="GZ218" s="227"/>
      <c r="HA218" s="227"/>
      <c r="HB218" s="227"/>
      <c r="HC218" s="227"/>
      <c r="HD218" s="227"/>
      <c r="HE218" s="227"/>
      <c r="HF218" s="227"/>
      <c r="HG218" s="227"/>
      <c r="HH218" s="227"/>
      <c r="HI218" s="227"/>
      <c r="HJ218" s="227"/>
      <c r="HK218" s="227"/>
      <c r="HL218" s="227"/>
      <c r="HM218" s="227"/>
      <c r="HN218" s="227"/>
      <c r="HO218" s="227"/>
      <c r="HP218" s="227"/>
      <c r="HQ218" s="227"/>
      <c r="HR218" s="227"/>
    </row>
    <row r="219" spans="3:226" ht="20.100000000000001" customHeight="1" x14ac:dyDescent="0.15">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7"/>
      <c r="BL219" s="227"/>
      <c r="BM219" s="227"/>
      <c r="BN219" s="227"/>
      <c r="BO219" s="227"/>
      <c r="BP219" s="227"/>
      <c r="BQ219" s="227"/>
      <c r="BR219" s="227"/>
      <c r="BS219" s="227"/>
      <c r="BT219" s="227"/>
      <c r="BU219" s="227"/>
      <c r="BV219" s="227"/>
      <c r="BW219" s="227"/>
      <c r="BX219" s="227"/>
      <c r="BY219" s="227"/>
      <c r="BZ219" s="227"/>
      <c r="CA219" s="227"/>
      <c r="CB219" s="227"/>
      <c r="CC219" s="227"/>
      <c r="CD219" s="227"/>
      <c r="CE219" s="227"/>
      <c r="CF219" s="227"/>
      <c r="CG219" s="227"/>
      <c r="CH219" s="227"/>
      <c r="CI219" s="227"/>
      <c r="CJ219" s="227"/>
      <c r="CK219" s="227"/>
      <c r="CL219" s="227"/>
      <c r="CM219" s="227"/>
      <c r="CN219" s="227"/>
      <c r="CO219" s="227"/>
      <c r="CP219" s="227"/>
      <c r="CQ219" s="227"/>
      <c r="CR219" s="227"/>
      <c r="CS219" s="227"/>
      <c r="CT219" s="227"/>
      <c r="CU219" s="227"/>
      <c r="CV219" s="227"/>
      <c r="CW219" s="227"/>
      <c r="CX219" s="227"/>
      <c r="CY219" s="227"/>
      <c r="CZ219" s="227"/>
      <c r="DA219" s="227"/>
      <c r="DB219" s="227"/>
      <c r="DC219" s="227"/>
      <c r="DD219" s="227"/>
      <c r="DE219" s="227"/>
      <c r="DF219" s="227"/>
      <c r="DG219" s="227"/>
      <c r="DH219" s="227"/>
      <c r="DI219" s="227"/>
      <c r="DJ219" s="227"/>
      <c r="DK219" s="227"/>
      <c r="DL219" s="227"/>
      <c r="DM219" s="227"/>
      <c r="DN219" s="227"/>
      <c r="DO219" s="227"/>
      <c r="DP219" s="227"/>
      <c r="DQ219" s="227"/>
      <c r="DR219" s="227"/>
      <c r="DS219" s="227"/>
      <c r="DT219" s="227"/>
      <c r="DU219" s="227"/>
      <c r="DV219" s="227"/>
      <c r="DW219" s="227"/>
      <c r="DX219" s="227"/>
      <c r="DY219" s="227"/>
      <c r="DZ219" s="227"/>
      <c r="EA219" s="227"/>
      <c r="EB219" s="227"/>
      <c r="EC219" s="227"/>
      <c r="ED219" s="227"/>
      <c r="EE219" s="227"/>
      <c r="EF219" s="227"/>
      <c r="EG219" s="227"/>
      <c r="EH219" s="227"/>
      <c r="EI219" s="227"/>
      <c r="EJ219" s="227"/>
      <c r="EK219" s="227"/>
      <c r="EL219" s="227"/>
      <c r="EM219" s="227"/>
      <c r="EN219" s="227"/>
      <c r="EO219" s="227"/>
      <c r="EP219" s="227"/>
      <c r="EQ219" s="227"/>
      <c r="ER219" s="227"/>
      <c r="ES219" s="227"/>
      <c r="ET219" s="227"/>
      <c r="EU219" s="227"/>
      <c r="EV219" s="227"/>
      <c r="EW219" s="227"/>
      <c r="EX219" s="227"/>
      <c r="EY219" s="227"/>
      <c r="EZ219" s="227"/>
      <c r="FA219" s="227"/>
      <c r="FB219" s="227"/>
      <c r="FC219" s="227"/>
      <c r="FD219" s="227"/>
      <c r="FE219" s="227"/>
      <c r="FF219" s="227"/>
      <c r="FG219" s="227"/>
      <c r="FH219" s="227"/>
      <c r="FI219" s="227"/>
      <c r="FJ219" s="227"/>
      <c r="FK219" s="227"/>
      <c r="FL219" s="227"/>
      <c r="FM219" s="227"/>
      <c r="FN219" s="227"/>
      <c r="FO219" s="227"/>
      <c r="FP219" s="227"/>
      <c r="FQ219" s="227"/>
      <c r="FR219" s="227"/>
      <c r="FS219" s="227"/>
      <c r="FT219" s="227"/>
      <c r="FU219" s="227"/>
      <c r="FV219" s="227"/>
      <c r="FW219" s="227"/>
      <c r="FX219" s="227"/>
      <c r="FY219" s="227"/>
      <c r="FZ219" s="227"/>
      <c r="GA219" s="227"/>
      <c r="GB219" s="227"/>
      <c r="GC219" s="227"/>
      <c r="GD219" s="227"/>
      <c r="GE219" s="227"/>
      <c r="GF219" s="227"/>
      <c r="GG219" s="227"/>
      <c r="GH219" s="227"/>
      <c r="GI219" s="227"/>
      <c r="GJ219" s="227"/>
      <c r="GK219" s="227"/>
      <c r="GL219" s="227"/>
      <c r="GM219" s="227"/>
      <c r="GN219" s="227"/>
      <c r="GO219" s="227"/>
      <c r="GP219" s="227"/>
      <c r="GQ219" s="227"/>
      <c r="GR219" s="227"/>
      <c r="GS219" s="227"/>
      <c r="GT219" s="227"/>
      <c r="GU219" s="227"/>
      <c r="GV219" s="227"/>
      <c r="GW219" s="227"/>
      <c r="GX219" s="227"/>
      <c r="GY219" s="227"/>
      <c r="GZ219" s="227"/>
      <c r="HA219" s="227"/>
      <c r="HB219" s="227"/>
      <c r="HC219" s="227"/>
      <c r="HD219" s="227"/>
      <c r="HE219" s="227"/>
      <c r="HF219" s="227"/>
      <c r="HG219" s="227"/>
      <c r="HH219" s="227"/>
      <c r="HI219" s="227"/>
      <c r="HJ219" s="227"/>
      <c r="HK219" s="227"/>
      <c r="HL219" s="227"/>
      <c r="HM219" s="227"/>
      <c r="HN219" s="227"/>
      <c r="HO219" s="227"/>
      <c r="HP219" s="227"/>
      <c r="HQ219" s="227"/>
      <c r="HR219" s="227"/>
    </row>
    <row r="220" spans="3:226" ht="20.100000000000001" customHeight="1" x14ac:dyDescent="0.15">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7"/>
      <c r="BL220" s="227"/>
      <c r="BM220" s="227"/>
      <c r="BN220" s="227"/>
      <c r="BO220" s="227"/>
      <c r="BP220" s="227"/>
      <c r="BQ220" s="227"/>
      <c r="BR220" s="227"/>
      <c r="BS220" s="227"/>
      <c r="BT220" s="227"/>
      <c r="BU220" s="227"/>
      <c r="BV220" s="227"/>
      <c r="BW220" s="227"/>
      <c r="BX220" s="227"/>
      <c r="BY220" s="227"/>
      <c r="BZ220" s="227"/>
      <c r="CA220" s="227"/>
      <c r="CB220" s="227"/>
      <c r="CC220" s="227"/>
      <c r="CD220" s="227"/>
      <c r="CE220" s="227"/>
      <c r="CF220" s="227"/>
      <c r="CG220" s="227"/>
      <c r="CH220" s="227"/>
      <c r="CI220" s="227"/>
      <c r="CJ220" s="227"/>
      <c r="CK220" s="227"/>
      <c r="CL220" s="227"/>
      <c r="CM220" s="227"/>
      <c r="CN220" s="227"/>
      <c r="CO220" s="227"/>
      <c r="CP220" s="227"/>
      <c r="CQ220" s="227"/>
      <c r="CR220" s="227"/>
      <c r="CS220" s="227"/>
      <c r="CT220" s="227"/>
      <c r="CU220" s="227"/>
      <c r="CV220" s="227"/>
      <c r="CW220" s="227"/>
      <c r="CX220" s="227"/>
      <c r="CY220" s="227"/>
      <c r="CZ220" s="227"/>
      <c r="DA220" s="227"/>
      <c r="DB220" s="227"/>
      <c r="DC220" s="227"/>
      <c r="DD220" s="227"/>
      <c r="DE220" s="227"/>
      <c r="DF220" s="227"/>
      <c r="DG220" s="227"/>
      <c r="DH220" s="227"/>
      <c r="DI220" s="227"/>
      <c r="DJ220" s="227"/>
      <c r="DK220" s="227"/>
      <c r="DL220" s="227"/>
      <c r="DM220" s="227"/>
      <c r="DN220" s="227"/>
      <c r="DO220" s="227"/>
      <c r="DP220" s="227"/>
      <c r="DQ220" s="227"/>
      <c r="DR220" s="227"/>
      <c r="DS220" s="227"/>
      <c r="DT220" s="227"/>
      <c r="DU220" s="227"/>
      <c r="DV220" s="227"/>
      <c r="DW220" s="227"/>
      <c r="DX220" s="227"/>
      <c r="DY220" s="227"/>
      <c r="DZ220" s="227"/>
      <c r="EA220" s="227"/>
      <c r="EB220" s="227"/>
      <c r="EC220" s="227"/>
      <c r="ED220" s="227"/>
      <c r="EE220" s="227"/>
      <c r="EF220" s="227"/>
      <c r="EG220" s="227"/>
      <c r="EH220" s="227"/>
      <c r="EI220" s="227"/>
      <c r="EJ220" s="227"/>
      <c r="EK220" s="227"/>
      <c r="EL220" s="227"/>
      <c r="EM220" s="227"/>
      <c r="EN220" s="227"/>
      <c r="EO220" s="227"/>
      <c r="EP220" s="227"/>
      <c r="EQ220" s="227"/>
      <c r="ER220" s="227"/>
      <c r="ES220" s="227"/>
      <c r="ET220" s="227"/>
      <c r="EU220" s="227"/>
      <c r="EV220" s="227"/>
      <c r="EW220" s="227"/>
      <c r="EX220" s="227"/>
      <c r="EY220" s="227"/>
      <c r="EZ220" s="227"/>
      <c r="FA220" s="227"/>
      <c r="FB220" s="227"/>
      <c r="FC220" s="227"/>
      <c r="FD220" s="227"/>
      <c r="FE220" s="227"/>
      <c r="FF220" s="227"/>
      <c r="FG220" s="227"/>
      <c r="FH220" s="227"/>
      <c r="FI220" s="227"/>
      <c r="FJ220" s="227"/>
      <c r="FK220" s="227"/>
      <c r="FL220" s="227"/>
      <c r="FM220" s="227"/>
      <c r="FN220" s="227"/>
      <c r="FO220" s="227"/>
      <c r="FP220" s="227"/>
      <c r="FQ220" s="227"/>
      <c r="FR220" s="227"/>
      <c r="FS220" s="227"/>
      <c r="FT220" s="227"/>
      <c r="FU220" s="227"/>
      <c r="FV220" s="227"/>
      <c r="FW220" s="227"/>
      <c r="FX220" s="227"/>
      <c r="FY220" s="227"/>
      <c r="FZ220" s="227"/>
      <c r="GA220" s="227"/>
      <c r="GB220" s="227"/>
      <c r="GC220" s="227"/>
      <c r="GD220" s="227"/>
      <c r="GE220" s="227"/>
      <c r="GF220" s="227"/>
      <c r="GG220" s="227"/>
      <c r="GH220" s="227"/>
      <c r="GI220" s="227"/>
      <c r="GJ220" s="227"/>
      <c r="GK220" s="227"/>
      <c r="GL220" s="227"/>
      <c r="GM220" s="227"/>
      <c r="GN220" s="227"/>
      <c r="GO220" s="227"/>
      <c r="GP220" s="227"/>
      <c r="GQ220" s="227"/>
      <c r="GR220" s="227"/>
      <c r="GS220" s="227"/>
      <c r="GT220" s="227"/>
      <c r="GU220" s="227"/>
      <c r="GV220" s="227"/>
      <c r="GW220" s="227"/>
      <c r="GX220" s="227"/>
      <c r="GY220" s="227"/>
      <c r="GZ220" s="227"/>
      <c r="HA220" s="227"/>
      <c r="HB220" s="227"/>
      <c r="HC220" s="227"/>
      <c r="HD220" s="227"/>
      <c r="HE220" s="227"/>
      <c r="HF220" s="227"/>
      <c r="HG220" s="227"/>
      <c r="HH220" s="227"/>
      <c r="HI220" s="227"/>
      <c r="HJ220" s="227"/>
      <c r="HK220" s="227"/>
      <c r="HL220" s="227"/>
      <c r="HM220" s="227"/>
      <c r="HN220" s="227"/>
      <c r="HO220" s="227"/>
      <c r="HP220" s="227"/>
      <c r="HQ220" s="227"/>
      <c r="HR220" s="227"/>
    </row>
    <row r="221" spans="3:226" ht="20.100000000000001" customHeight="1" x14ac:dyDescent="0.15">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7"/>
      <c r="BL221" s="227"/>
      <c r="BM221" s="227"/>
      <c r="BN221" s="227"/>
      <c r="BO221" s="227"/>
      <c r="BP221" s="227"/>
      <c r="BQ221" s="227"/>
      <c r="BR221" s="227"/>
      <c r="BS221" s="227"/>
      <c r="BT221" s="227"/>
      <c r="BU221" s="227"/>
      <c r="BV221" s="227"/>
      <c r="BW221" s="227"/>
      <c r="BX221" s="227"/>
      <c r="BY221" s="227"/>
      <c r="BZ221" s="227"/>
      <c r="CA221" s="227"/>
      <c r="CB221" s="227"/>
      <c r="CC221" s="227"/>
      <c r="CD221" s="227"/>
      <c r="CE221" s="227"/>
      <c r="CF221" s="227"/>
      <c r="CG221" s="227"/>
      <c r="CH221" s="227"/>
      <c r="CI221" s="227"/>
      <c r="CJ221" s="227"/>
      <c r="CK221" s="227"/>
      <c r="CL221" s="227"/>
      <c r="CM221" s="227"/>
      <c r="CN221" s="227"/>
      <c r="CO221" s="227"/>
      <c r="CP221" s="227"/>
      <c r="CQ221" s="227"/>
      <c r="CR221" s="227"/>
      <c r="CS221" s="227"/>
      <c r="CT221" s="227"/>
      <c r="CU221" s="227"/>
      <c r="CV221" s="227"/>
      <c r="CW221" s="227"/>
      <c r="CX221" s="227"/>
      <c r="CY221" s="227"/>
      <c r="CZ221" s="227"/>
      <c r="DA221" s="227"/>
      <c r="DB221" s="227"/>
      <c r="DC221" s="227"/>
      <c r="DD221" s="227"/>
      <c r="DE221" s="227"/>
      <c r="DF221" s="227"/>
      <c r="DG221" s="227"/>
      <c r="DH221" s="227"/>
      <c r="DI221" s="227"/>
      <c r="DJ221" s="227"/>
      <c r="DK221" s="227"/>
      <c r="DL221" s="227"/>
      <c r="DM221" s="227"/>
      <c r="DN221" s="227"/>
      <c r="DO221" s="227"/>
      <c r="DP221" s="227"/>
      <c r="DQ221" s="227"/>
      <c r="DR221" s="227"/>
      <c r="DS221" s="227"/>
      <c r="DT221" s="227"/>
      <c r="DU221" s="227"/>
      <c r="DV221" s="227"/>
      <c r="DW221" s="227"/>
      <c r="DX221" s="227"/>
      <c r="DY221" s="227"/>
      <c r="DZ221" s="227"/>
      <c r="EA221" s="227"/>
      <c r="EB221" s="227"/>
      <c r="EC221" s="227"/>
      <c r="ED221" s="227"/>
      <c r="EE221" s="227"/>
      <c r="EF221" s="227"/>
      <c r="EG221" s="227"/>
      <c r="EH221" s="227"/>
      <c r="EI221" s="227"/>
      <c r="EJ221" s="227"/>
      <c r="EK221" s="227"/>
      <c r="EL221" s="227"/>
      <c r="EM221" s="227"/>
      <c r="EN221" s="227"/>
      <c r="EO221" s="227"/>
      <c r="EP221" s="227"/>
      <c r="EQ221" s="227"/>
      <c r="ER221" s="227"/>
      <c r="ES221" s="227"/>
      <c r="ET221" s="227"/>
      <c r="EU221" s="227"/>
      <c r="EV221" s="227"/>
      <c r="EW221" s="227"/>
      <c r="EX221" s="227"/>
      <c r="EY221" s="227"/>
      <c r="EZ221" s="227"/>
      <c r="FA221" s="227"/>
      <c r="FB221" s="227"/>
      <c r="FC221" s="227"/>
      <c r="FD221" s="227"/>
      <c r="FE221" s="227"/>
      <c r="FF221" s="227"/>
      <c r="FG221" s="227"/>
      <c r="FH221" s="227"/>
      <c r="FI221" s="227"/>
      <c r="FJ221" s="227"/>
      <c r="FK221" s="227"/>
      <c r="FL221" s="227"/>
      <c r="FM221" s="227"/>
      <c r="FN221" s="227"/>
      <c r="FO221" s="227"/>
      <c r="FP221" s="227"/>
      <c r="FQ221" s="227"/>
      <c r="FR221" s="227"/>
      <c r="FS221" s="227"/>
      <c r="FT221" s="227"/>
      <c r="FU221" s="227"/>
      <c r="FV221" s="227"/>
      <c r="FW221" s="227"/>
      <c r="FX221" s="227"/>
      <c r="FY221" s="227"/>
      <c r="FZ221" s="227"/>
      <c r="GA221" s="227"/>
      <c r="GB221" s="227"/>
      <c r="GC221" s="227"/>
      <c r="GD221" s="227"/>
      <c r="GE221" s="227"/>
      <c r="GF221" s="227"/>
      <c r="GG221" s="227"/>
      <c r="GH221" s="227"/>
      <c r="GI221" s="227"/>
      <c r="GJ221" s="227"/>
      <c r="GK221" s="227"/>
      <c r="GL221" s="227"/>
      <c r="GM221" s="227"/>
      <c r="GN221" s="227"/>
      <c r="GO221" s="227"/>
      <c r="GP221" s="227"/>
      <c r="GQ221" s="227"/>
      <c r="GR221" s="227"/>
      <c r="GS221" s="227"/>
      <c r="GT221" s="227"/>
      <c r="GU221" s="227"/>
      <c r="GV221" s="227"/>
      <c r="GW221" s="227"/>
      <c r="GX221" s="227"/>
      <c r="GY221" s="227"/>
      <c r="GZ221" s="227"/>
      <c r="HA221" s="227"/>
      <c r="HB221" s="227"/>
      <c r="HC221" s="227"/>
      <c r="HD221" s="227"/>
      <c r="HE221" s="227"/>
      <c r="HF221" s="227"/>
      <c r="HG221" s="227"/>
      <c r="HH221" s="227"/>
      <c r="HI221" s="227"/>
      <c r="HJ221" s="227"/>
      <c r="HK221" s="227"/>
      <c r="HL221" s="227"/>
      <c r="HM221" s="227"/>
      <c r="HN221" s="227"/>
      <c r="HO221" s="227"/>
      <c r="HP221" s="227"/>
      <c r="HQ221" s="227"/>
      <c r="HR221" s="227"/>
    </row>
    <row r="222" spans="3:226" ht="20.100000000000001" customHeight="1" x14ac:dyDescent="0.15">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7"/>
      <c r="BL222" s="227"/>
      <c r="BM222" s="227"/>
      <c r="BN222" s="227"/>
      <c r="BO222" s="227"/>
      <c r="BP222" s="227"/>
      <c r="BQ222" s="227"/>
      <c r="BR222" s="227"/>
      <c r="BS222" s="227"/>
      <c r="BT222" s="227"/>
      <c r="BU222" s="227"/>
      <c r="BV222" s="227"/>
      <c r="BW222" s="227"/>
      <c r="BX222" s="227"/>
      <c r="BY222" s="227"/>
      <c r="BZ222" s="227"/>
      <c r="CA222" s="227"/>
      <c r="CB222" s="227"/>
      <c r="CC222" s="227"/>
      <c r="CD222" s="227"/>
      <c r="CE222" s="227"/>
      <c r="CF222" s="227"/>
      <c r="CG222" s="227"/>
      <c r="CH222" s="227"/>
      <c r="CI222" s="227"/>
      <c r="CJ222" s="227"/>
      <c r="CK222" s="227"/>
      <c r="CL222" s="227"/>
      <c r="CM222" s="227"/>
      <c r="CN222" s="227"/>
      <c r="CO222" s="227"/>
      <c r="CP222" s="227"/>
      <c r="CQ222" s="227"/>
      <c r="CR222" s="227"/>
      <c r="CS222" s="227"/>
      <c r="CT222" s="227"/>
      <c r="CU222" s="227"/>
      <c r="CV222" s="227"/>
      <c r="CW222" s="227"/>
      <c r="CX222" s="227"/>
      <c r="CY222" s="227"/>
      <c r="CZ222" s="227"/>
      <c r="DA222" s="227"/>
      <c r="DB222" s="227"/>
      <c r="DC222" s="227"/>
      <c r="DD222" s="227"/>
      <c r="DE222" s="227"/>
      <c r="DF222" s="227"/>
      <c r="DG222" s="227"/>
      <c r="DH222" s="227"/>
      <c r="DI222" s="227"/>
      <c r="DJ222" s="227"/>
      <c r="DK222" s="227"/>
      <c r="DL222" s="227"/>
      <c r="DM222" s="227"/>
      <c r="DN222" s="227"/>
      <c r="DO222" s="227"/>
      <c r="DP222" s="227"/>
      <c r="DQ222" s="227"/>
      <c r="DR222" s="227"/>
      <c r="DS222" s="227"/>
      <c r="DT222" s="227"/>
      <c r="DU222" s="227"/>
      <c r="DV222" s="227"/>
      <c r="DW222" s="227"/>
      <c r="DX222" s="227"/>
      <c r="DY222" s="227"/>
      <c r="DZ222" s="227"/>
      <c r="EA222" s="227"/>
      <c r="EB222" s="227"/>
      <c r="EC222" s="227"/>
      <c r="ED222" s="227"/>
      <c r="EE222" s="227"/>
      <c r="EF222" s="227"/>
      <c r="EG222" s="227"/>
      <c r="EH222" s="227"/>
      <c r="EI222" s="227"/>
      <c r="EJ222" s="227"/>
      <c r="EK222" s="227"/>
      <c r="EL222" s="227"/>
      <c r="EM222" s="227"/>
      <c r="EN222" s="227"/>
      <c r="EO222" s="227"/>
      <c r="EP222" s="227"/>
      <c r="EQ222" s="227"/>
      <c r="ER222" s="227"/>
      <c r="ES222" s="227"/>
      <c r="ET222" s="227"/>
      <c r="EU222" s="227"/>
      <c r="EV222" s="227"/>
      <c r="EW222" s="227"/>
      <c r="EX222" s="227"/>
      <c r="EY222" s="227"/>
      <c r="EZ222" s="227"/>
      <c r="FA222" s="227"/>
      <c r="FB222" s="227"/>
      <c r="FC222" s="227"/>
      <c r="FD222" s="227"/>
      <c r="FE222" s="227"/>
      <c r="FF222" s="227"/>
      <c r="FG222" s="227"/>
      <c r="FH222" s="227"/>
      <c r="FI222" s="227"/>
      <c r="FJ222" s="227"/>
      <c r="FK222" s="227"/>
      <c r="FL222" s="227"/>
      <c r="FM222" s="227"/>
      <c r="FN222" s="227"/>
      <c r="FO222" s="227"/>
      <c r="FP222" s="227"/>
      <c r="FQ222" s="227"/>
      <c r="FR222" s="227"/>
      <c r="FS222" s="227"/>
      <c r="FT222" s="227"/>
      <c r="FU222" s="227"/>
      <c r="FV222" s="227"/>
      <c r="FW222" s="227"/>
      <c r="FX222" s="227"/>
      <c r="FY222" s="227"/>
      <c r="FZ222" s="227"/>
      <c r="GA222" s="227"/>
      <c r="GB222" s="227"/>
      <c r="GC222" s="227"/>
      <c r="GD222" s="227"/>
      <c r="GE222" s="227"/>
      <c r="GF222" s="227"/>
      <c r="GG222" s="227"/>
      <c r="GH222" s="227"/>
      <c r="GI222" s="227"/>
      <c r="GJ222" s="227"/>
      <c r="GK222" s="227"/>
      <c r="GL222" s="227"/>
      <c r="GM222" s="227"/>
      <c r="GN222" s="227"/>
      <c r="GO222" s="227"/>
      <c r="GP222" s="227"/>
      <c r="GQ222" s="227"/>
      <c r="GR222" s="227"/>
      <c r="GS222" s="227"/>
      <c r="GT222" s="227"/>
      <c r="GU222" s="227"/>
      <c r="GV222" s="227"/>
      <c r="GW222" s="227"/>
      <c r="GX222" s="227"/>
      <c r="GY222" s="227"/>
      <c r="GZ222" s="227"/>
      <c r="HA222" s="227"/>
      <c r="HB222" s="227"/>
      <c r="HC222" s="227"/>
      <c r="HD222" s="227"/>
      <c r="HE222" s="227"/>
      <c r="HF222" s="227"/>
      <c r="HG222" s="227"/>
      <c r="HH222" s="227"/>
      <c r="HI222" s="227"/>
      <c r="HJ222" s="227"/>
      <c r="HK222" s="227"/>
      <c r="HL222" s="227"/>
      <c r="HM222" s="227"/>
      <c r="HN222" s="227"/>
      <c r="HO222" s="227"/>
      <c r="HP222" s="227"/>
      <c r="HQ222" s="227"/>
      <c r="HR222" s="227"/>
    </row>
    <row r="223" spans="3:226" ht="20.100000000000001" customHeight="1" x14ac:dyDescent="0.15">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7"/>
      <c r="BL223" s="227"/>
      <c r="BM223" s="227"/>
      <c r="BN223" s="227"/>
      <c r="BO223" s="227"/>
      <c r="BP223" s="227"/>
      <c r="BQ223" s="227"/>
      <c r="BR223" s="227"/>
      <c r="BS223" s="227"/>
      <c r="BT223" s="227"/>
      <c r="BU223" s="227"/>
      <c r="BV223" s="227"/>
      <c r="BW223" s="227"/>
      <c r="BX223" s="227"/>
      <c r="BY223" s="227"/>
      <c r="BZ223" s="227"/>
      <c r="CA223" s="227"/>
      <c r="CB223" s="227"/>
      <c r="CC223" s="227"/>
      <c r="CD223" s="227"/>
      <c r="CE223" s="227"/>
      <c r="CF223" s="227"/>
      <c r="CG223" s="227"/>
      <c r="CH223" s="227"/>
      <c r="CI223" s="227"/>
      <c r="CJ223" s="227"/>
      <c r="CK223" s="227"/>
      <c r="CL223" s="227"/>
      <c r="CM223" s="227"/>
      <c r="CN223" s="227"/>
      <c r="CO223" s="227"/>
      <c r="CP223" s="227"/>
      <c r="CQ223" s="227"/>
      <c r="CR223" s="227"/>
      <c r="CS223" s="227"/>
      <c r="CT223" s="227"/>
      <c r="CU223" s="227"/>
      <c r="CV223" s="227"/>
      <c r="CW223" s="227"/>
      <c r="CX223" s="227"/>
      <c r="CY223" s="227"/>
      <c r="CZ223" s="227"/>
      <c r="DA223" s="227"/>
      <c r="DB223" s="227"/>
      <c r="DC223" s="227"/>
      <c r="DD223" s="227"/>
      <c r="DE223" s="227"/>
      <c r="DF223" s="227"/>
      <c r="DG223" s="227"/>
      <c r="DH223" s="227"/>
      <c r="DI223" s="227"/>
      <c r="DJ223" s="227"/>
      <c r="DK223" s="227"/>
      <c r="DL223" s="227"/>
      <c r="DM223" s="227"/>
      <c r="DN223" s="227"/>
      <c r="DO223" s="227"/>
      <c r="DP223" s="227"/>
      <c r="DQ223" s="227"/>
      <c r="DR223" s="227"/>
      <c r="DS223" s="227"/>
      <c r="DT223" s="227"/>
      <c r="DU223" s="227"/>
      <c r="DV223" s="227"/>
      <c r="DW223" s="227"/>
      <c r="DX223" s="227"/>
      <c r="DY223" s="227"/>
      <c r="DZ223" s="227"/>
      <c r="EA223" s="227"/>
      <c r="EB223" s="227"/>
      <c r="EC223" s="227"/>
      <c r="ED223" s="227"/>
      <c r="EE223" s="227"/>
      <c r="EF223" s="227"/>
      <c r="EG223" s="227"/>
      <c r="EH223" s="227"/>
      <c r="EI223" s="227"/>
      <c r="EJ223" s="227"/>
      <c r="EK223" s="227"/>
      <c r="EL223" s="227"/>
      <c r="EM223" s="227"/>
      <c r="EN223" s="227"/>
      <c r="EO223" s="227"/>
      <c r="EP223" s="227"/>
      <c r="EQ223" s="227"/>
      <c r="ER223" s="227"/>
      <c r="ES223" s="227"/>
      <c r="ET223" s="227"/>
      <c r="EU223" s="227"/>
      <c r="EV223" s="227"/>
      <c r="EW223" s="227"/>
      <c r="EX223" s="227"/>
      <c r="EY223" s="227"/>
      <c r="EZ223" s="227"/>
      <c r="FA223" s="227"/>
      <c r="FB223" s="227"/>
      <c r="FC223" s="227"/>
      <c r="FD223" s="227"/>
      <c r="FE223" s="227"/>
      <c r="FF223" s="227"/>
      <c r="FG223" s="227"/>
      <c r="FH223" s="227"/>
      <c r="FI223" s="227"/>
      <c r="FJ223" s="227"/>
      <c r="FK223" s="227"/>
      <c r="FL223" s="227"/>
      <c r="FM223" s="227"/>
      <c r="FN223" s="227"/>
      <c r="FO223" s="227"/>
      <c r="FP223" s="227"/>
      <c r="FQ223" s="227"/>
      <c r="FR223" s="227"/>
      <c r="FS223" s="227"/>
      <c r="FT223" s="227"/>
      <c r="FU223" s="227"/>
      <c r="FV223" s="227"/>
      <c r="FW223" s="227"/>
      <c r="FX223" s="227"/>
      <c r="FY223" s="227"/>
      <c r="FZ223" s="227"/>
      <c r="GA223" s="227"/>
      <c r="GB223" s="227"/>
      <c r="GC223" s="227"/>
      <c r="GD223" s="227"/>
      <c r="GE223" s="227"/>
      <c r="GF223" s="227"/>
      <c r="GG223" s="227"/>
      <c r="GH223" s="227"/>
      <c r="GI223" s="227"/>
      <c r="GJ223" s="227"/>
      <c r="GK223" s="227"/>
      <c r="GL223" s="227"/>
      <c r="GM223" s="227"/>
      <c r="GN223" s="227"/>
      <c r="GO223" s="227"/>
      <c r="GP223" s="227"/>
      <c r="GQ223" s="227"/>
      <c r="GR223" s="227"/>
      <c r="GS223" s="227"/>
      <c r="GT223" s="227"/>
      <c r="GU223" s="227"/>
      <c r="GV223" s="227"/>
      <c r="GW223" s="227"/>
      <c r="GX223" s="227"/>
      <c r="GY223" s="227"/>
      <c r="GZ223" s="227"/>
      <c r="HA223" s="227"/>
      <c r="HB223" s="227"/>
      <c r="HC223" s="227"/>
      <c r="HD223" s="227"/>
      <c r="HE223" s="227"/>
      <c r="HF223" s="227"/>
      <c r="HG223" s="227"/>
      <c r="HH223" s="227"/>
      <c r="HI223" s="227"/>
      <c r="HJ223" s="227"/>
      <c r="HK223" s="227"/>
      <c r="HL223" s="227"/>
      <c r="HM223" s="227"/>
      <c r="HN223" s="227"/>
      <c r="HO223" s="227"/>
      <c r="HP223" s="227"/>
      <c r="HQ223" s="227"/>
      <c r="HR223" s="227"/>
    </row>
    <row r="224" spans="3:226" ht="20.100000000000001" customHeight="1" x14ac:dyDescent="0.15">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7"/>
      <c r="BL224" s="227"/>
      <c r="BM224" s="227"/>
      <c r="BN224" s="227"/>
      <c r="BO224" s="227"/>
      <c r="BP224" s="227"/>
      <c r="BQ224" s="227"/>
      <c r="BR224" s="227"/>
      <c r="BS224" s="227"/>
      <c r="BT224" s="227"/>
      <c r="BU224" s="227"/>
      <c r="BV224" s="227"/>
      <c r="BW224" s="227"/>
      <c r="BX224" s="227"/>
      <c r="BY224" s="227"/>
      <c r="BZ224" s="227"/>
      <c r="CA224" s="227"/>
      <c r="CB224" s="227"/>
      <c r="CC224" s="227"/>
      <c r="CD224" s="227"/>
      <c r="CE224" s="227"/>
      <c r="CF224" s="227"/>
      <c r="CG224" s="227"/>
      <c r="CH224" s="227"/>
      <c r="CI224" s="227"/>
      <c r="CJ224" s="227"/>
      <c r="CK224" s="227"/>
      <c r="CL224" s="227"/>
      <c r="CM224" s="227"/>
      <c r="CN224" s="227"/>
      <c r="CO224" s="227"/>
      <c r="CP224" s="227"/>
      <c r="CQ224" s="227"/>
      <c r="CR224" s="227"/>
      <c r="CS224" s="227"/>
      <c r="CT224" s="227"/>
      <c r="CU224" s="227"/>
      <c r="CV224" s="227"/>
      <c r="CW224" s="227"/>
      <c r="CX224" s="227"/>
      <c r="CY224" s="227"/>
      <c r="CZ224" s="227"/>
      <c r="DA224" s="227"/>
      <c r="DB224" s="227"/>
      <c r="DC224" s="227"/>
      <c r="DD224" s="227"/>
      <c r="DE224" s="227"/>
      <c r="DF224" s="227"/>
      <c r="DG224" s="227"/>
      <c r="DH224" s="227"/>
      <c r="DI224" s="227"/>
      <c r="DJ224" s="227"/>
      <c r="DK224" s="227"/>
      <c r="DL224" s="227"/>
      <c r="DM224" s="227"/>
      <c r="DN224" s="227"/>
      <c r="DO224" s="227"/>
      <c r="DP224" s="227"/>
      <c r="DQ224" s="227"/>
      <c r="DR224" s="227"/>
      <c r="DS224" s="227"/>
      <c r="DT224" s="227"/>
      <c r="DU224" s="227"/>
      <c r="DV224" s="227"/>
      <c r="DW224" s="227"/>
      <c r="DX224" s="227"/>
      <c r="DY224" s="227"/>
      <c r="DZ224" s="227"/>
      <c r="EA224" s="227"/>
      <c r="EB224" s="227"/>
      <c r="EC224" s="227"/>
      <c r="ED224" s="227"/>
      <c r="EE224" s="227"/>
      <c r="EF224" s="227"/>
      <c r="EG224" s="227"/>
      <c r="EH224" s="227"/>
      <c r="EI224" s="227"/>
      <c r="EJ224" s="227"/>
      <c r="EK224" s="227"/>
      <c r="EL224" s="227"/>
      <c r="EM224" s="227"/>
      <c r="EN224" s="227"/>
      <c r="EO224" s="227"/>
      <c r="EP224" s="227"/>
      <c r="EQ224" s="227"/>
      <c r="ER224" s="227"/>
      <c r="ES224" s="227"/>
      <c r="ET224" s="227"/>
      <c r="EU224" s="227"/>
      <c r="EV224" s="227"/>
      <c r="EW224" s="227"/>
      <c r="EX224" s="227"/>
      <c r="EY224" s="227"/>
      <c r="EZ224" s="227"/>
      <c r="FA224" s="227"/>
      <c r="FB224" s="227"/>
      <c r="FC224" s="227"/>
      <c r="FD224" s="227"/>
      <c r="FE224" s="227"/>
      <c r="FF224" s="227"/>
      <c r="FG224" s="227"/>
      <c r="FH224" s="227"/>
      <c r="FI224" s="227"/>
      <c r="FJ224" s="227"/>
      <c r="FK224" s="227"/>
      <c r="FL224" s="227"/>
      <c r="FM224" s="227"/>
      <c r="FN224" s="227"/>
      <c r="FO224" s="227"/>
      <c r="FP224" s="227"/>
      <c r="FQ224" s="227"/>
      <c r="FR224" s="227"/>
      <c r="FS224" s="227"/>
      <c r="FT224" s="227"/>
      <c r="FU224" s="227"/>
      <c r="FV224" s="227"/>
      <c r="FW224" s="227"/>
      <c r="FX224" s="227"/>
      <c r="FY224" s="227"/>
      <c r="FZ224" s="227"/>
      <c r="GA224" s="227"/>
      <c r="GB224" s="227"/>
      <c r="GC224" s="227"/>
      <c r="GD224" s="227"/>
      <c r="GE224" s="227"/>
      <c r="GF224" s="227"/>
      <c r="GG224" s="227"/>
      <c r="GH224" s="227"/>
      <c r="GI224" s="227"/>
      <c r="GJ224" s="227"/>
      <c r="GK224" s="227"/>
      <c r="GL224" s="227"/>
      <c r="GM224" s="227"/>
      <c r="GN224" s="227"/>
      <c r="GO224" s="227"/>
      <c r="GP224" s="227"/>
      <c r="GQ224" s="227"/>
      <c r="GR224" s="227"/>
      <c r="GS224" s="227"/>
      <c r="GT224" s="227"/>
      <c r="GU224" s="227"/>
      <c r="GV224" s="227"/>
      <c r="GW224" s="227"/>
      <c r="GX224" s="227"/>
      <c r="GY224" s="227"/>
      <c r="GZ224" s="227"/>
      <c r="HA224" s="227"/>
      <c r="HB224" s="227"/>
      <c r="HC224" s="227"/>
      <c r="HD224" s="227"/>
      <c r="HE224" s="227"/>
      <c r="HF224" s="227"/>
      <c r="HG224" s="227"/>
      <c r="HH224" s="227"/>
      <c r="HI224" s="227"/>
      <c r="HJ224" s="227"/>
      <c r="HK224" s="227"/>
      <c r="HL224" s="227"/>
      <c r="HM224" s="227"/>
      <c r="HN224" s="227"/>
      <c r="HO224" s="227"/>
      <c r="HP224" s="227"/>
      <c r="HQ224" s="227"/>
      <c r="HR224" s="227"/>
    </row>
    <row r="225" spans="3:226" ht="20.100000000000001" customHeight="1" x14ac:dyDescent="0.15">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c r="BU225" s="227"/>
      <c r="BV225" s="227"/>
      <c r="BW225" s="227"/>
      <c r="BX225" s="227"/>
      <c r="BY225" s="227"/>
      <c r="BZ225" s="227"/>
      <c r="CA225" s="227"/>
      <c r="CB225" s="227"/>
      <c r="CC225" s="227"/>
      <c r="CD225" s="227"/>
      <c r="CE225" s="227"/>
      <c r="CF225" s="227"/>
      <c r="CG225" s="227"/>
      <c r="CH225" s="227"/>
      <c r="CI225" s="227"/>
      <c r="CJ225" s="227"/>
      <c r="CK225" s="227"/>
      <c r="CL225" s="227"/>
      <c r="CM225" s="227"/>
      <c r="CN225" s="227"/>
      <c r="CO225" s="227"/>
      <c r="CP225" s="227"/>
      <c r="CQ225" s="227"/>
      <c r="CR225" s="227"/>
      <c r="CS225" s="227"/>
      <c r="CT225" s="227"/>
      <c r="CU225" s="227"/>
      <c r="CV225" s="227"/>
      <c r="CW225" s="227"/>
      <c r="CX225" s="227"/>
      <c r="CY225" s="227"/>
      <c r="CZ225" s="227"/>
      <c r="DA225" s="227"/>
      <c r="DB225" s="227"/>
      <c r="DC225" s="227"/>
      <c r="DD225" s="227"/>
      <c r="DE225" s="227"/>
      <c r="DF225" s="227"/>
      <c r="DG225" s="227"/>
      <c r="DH225" s="227"/>
      <c r="DI225" s="227"/>
      <c r="DJ225" s="227"/>
      <c r="DK225" s="227"/>
      <c r="DL225" s="227"/>
      <c r="DM225" s="227"/>
      <c r="DN225" s="227"/>
      <c r="DO225" s="227"/>
      <c r="DP225" s="227"/>
      <c r="DQ225" s="227"/>
      <c r="DR225" s="227"/>
      <c r="DS225" s="227"/>
      <c r="DT225" s="227"/>
      <c r="DU225" s="227"/>
      <c r="DV225" s="227"/>
      <c r="DW225" s="227"/>
      <c r="DX225" s="227"/>
      <c r="DY225" s="227"/>
      <c r="DZ225" s="227"/>
      <c r="EA225" s="227"/>
      <c r="EB225" s="227"/>
      <c r="EC225" s="227"/>
      <c r="ED225" s="227"/>
      <c r="EE225" s="227"/>
      <c r="EF225" s="227"/>
      <c r="EG225" s="227"/>
      <c r="EH225" s="227"/>
      <c r="EI225" s="227"/>
      <c r="EJ225" s="227"/>
      <c r="EK225" s="227"/>
      <c r="EL225" s="227"/>
      <c r="EM225" s="227"/>
      <c r="EN225" s="227"/>
      <c r="EO225" s="227"/>
      <c r="EP225" s="227"/>
      <c r="EQ225" s="227"/>
      <c r="ER225" s="227"/>
      <c r="ES225" s="227"/>
      <c r="ET225" s="227"/>
      <c r="EU225" s="227"/>
      <c r="EV225" s="227"/>
      <c r="EW225" s="227"/>
      <c r="EX225" s="227"/>
      <c r="EY225" s="227"/>
      <c r="EZ225" s="227"/>
      <c r="FA225" s="227"/>
      <c r="FB225" s="227"/>
      <c r="FC225" s="227"/>
      <c r="FD225" s="227"/>
      <c r="FE225" s="227"/>
      <c r="FF225" s="227"/>
      <c r="FG225" s="227"/>
      <c r="FH225" s="227"/>
      <c r="FI225" s="227"/>
      <c r="FJ225" s="227"/>
      <c r="FK225" s="227"/>
      <c r="FL225" s="227"/>
      <c r="FM225" s="227"/>
      <c r="FN225" s="227"/>
      <c r="FO225" s="227"/>
      <c r="FP225" s="227"/>
      <c r="FQ225" s="227"/>
      <c r="FR225" s="227"/>
      <c r="FS225" s="227"/>
      <c r="FT225" s="227"/>
      <c r="FU225" s="227"/>
      <c r="FV225" s="227"/>
      <c r="FW225" s="227"/>
      <c r="FX225" s="227"/>
      <c r="FY225" s="227"/>
      <c r="FZ225" s="227"/>
      <c r="GA225" s="227"/>
      <c r="GB225" s="227"/>
      <c r="GC225" s="227"/>
      <c r="GD225" s="227"/>
      <c r="GE225" s="227"/>
      <c r="GF225" s="227"/>
      <c r="GG225" s="227"/>
      <c r="GH225" s="227"/>
      <c r="GI225" s="227"/>
      <c r="GJ225" s="227"/>
      <c r="GK225" s="227"/>
      <c r="GL225" s="227"/>
      <c r="GM225" s="227"/>
      <c r="GN225" s="227"/>
      <c r="GO225" s="227"/>
      <c r="GP225" s="227"/>
      <c r="GQ225" s="227"/>
      <c r="GR225" s="227"/>
      <c r="GS225" s="227"/>
      <c r="GT225" s="227"/>
      <c r="GU225" s="227"/>
      <c r="GV225" s="227"/>
      <c r="GW225" s="227"/>
      <c r="GX225" s="227"/>
      <c r="GY225" s="227"/>
      <c r="GZ225" s="227"/>
      <c r="HA225" s="227"/>
      <c r="HB225" s="227"/>
      <c r="HC225" s="227"/>
      <c r="HD225" s="227"/>
      <c r="HE225" s="227"/>
      <c r="HF225" s="227"/>
      <c r="HG225" s="227"/>
      <c r="HH225" s="227"/>
      <c r="HI225" s="227"/>
      <c r="HJ225" s="227"/>
      <c r="HK225" s="227"/>
      <c r="HL225" s="227"/>
      <c r="HM225" s="227"/>
      <c r="HN225" s="227"/>
      <c r="HO225" s="227"/>
      <c r="HP225" s="227"/>
      <c r="HQ225" s="227"/>
      <c r="HR225" s="227"/>
    </row>
    <row r="226" spans="3:226" ht="20.100000000000001" customHeight="1" x14ac:dyDescent="0.15">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7"/>
      <c r="BL226" s="227"/>
      <c r="BM226" s="227"/>
      <c r="BN226" s="227"/>
      <c r="BO226" s="227"/>
      <c r="BP226" s="227"/>
      <c r="BQ226" s="227"/>
      <c r="BR226" s="227"/>
      <c r="BS226" s="227"/>
      <c r="BT226" s="227"/>
      <c r="BU226" s="227"/>
      <c r="BV226" s="227"/>
      <c r="BW226" s="227"/>
      <c r="BX226" s="227"/>
      <c r="BY226" s="227"/>
      <c r="BZ226" s="227"/>
      <c r="CA226" s="227"/>
      <c r="CB226" s="227"/>
      <c r="CC226" s="227"/>
      <c r="CD226" s="227"/>
      <c r="CE226" s="227"/>
      <c r="CF226" s="227"/>
      <c r="CG226" s="227"/>
      <c r="CH226" s="227"/>
      <c r="CI226" s="227"/>
      <c r="CJ226" s="227"/>
      <c r="CK226" s="227"/>
      <c r="CL226" s="227"/>
      <c r="CM226" s="227"/>
      <c r="CN226" s="227"/>
      <c r="CO226" s="227"/>
      <c r="CP226" s="227"/>
      <c r="CQ226" s="227"/>
      <c r="CR226" s="227"/>
      <c r="CS226" s="227"/>
      <c r="CT226" s="227"/>
      <c r="CU226" s="227"/>
      <c r="CV226" s="227"/>
      <c r="CW226" s="227"/>
      <c r="CX226" s="227"/>
      <c r="CY226" s="227"/>
      <c r="CZ226" s="227"/>
      <c r="DA226" s="227"/>
      <c r="DB226" s="227"/>
      <c r="DC226" s="227"/>
      <c r="DD226" s="227"/>
      <c r="DE226" s="227"/>
      <c r="DF226" s="227"/>
      <c r="DG226" s="227"/>
      <c r="DH226" s="227"/>
      <c r="DI226" s="227"/>
      <c r="DJ226" s="227"/>
      <c r="DK226" s="227"/>
      <c r="DL226" s="227"/>
      <c r="DM226" s="227"/>
      <c r="DN226" s="227"/>
      <c r="DO226" s="227"/>
      <c r="DP226" s="227"/>
      <c r="DQ226" s="227"/>
      <c r="DR226" s="227"/>
      <c r="DS226" s="227"/>
      <c r="DT226" s="227"/>
      <c r="DU226" s="227"/>
      <c r="DV226" s="227"/>
      <c r="DW226" s="227"/>
      <c r="DX226" s="227"/>
      <c r="DY226" s="227"/>
      <c r="DZ226" s="227"/>
      <c r="EA226" s="227"/>
      <c r="EB226" s="227"/>
      <c r="EC226" s="227"/>
      <c r="ED226" s="227"/>
      <c r="EE226" s="227"/>
      <c r="EF226" s="227"/>
      <c r="EG226" s="227"/>
      <c r="EH226" s="227"/>
      <c r="EI226" s="227"/>
      <c r="EJ226" s="227"/>
      <c r="EK226" s="227"/>
      <c r="EL226" s="227"/>
      <c r="EM226" s="227"/>
      <c r="EN226" s="227"/>
      <c r="EO226" s="227"/>
      <c r="EP226" s="227"/>
      <c r="EQ226" s="227"/>
      <c r="ER226" s="227"/>
      <c r="ES226" s="227"/>
      <c r="ET226" s="227"/>
      <c r="EU226" s="227"/>
      <c r="EV226" s="227"/>
      <c r="EW226" s="227"/>
      <c r="EX226" s="227"/>
      <c r="EY226" s="227"/>
      <c r="EZ226" s="227"/>
      <c r="FA226" s="227"/>
      <c r="FB226" s="227"/>
      <c r="FC226" s="227"/>
      <c r="FD226" s="227"/>
      <c r="FE226" s="227"/>
      <c r="FF226" s="227"/>
      <c r="FG226" s="227"/>
      <c r="FH226" s="227"/>
      <c r="FI226" s="227"/>
      <c r="FJ226" s="227"/>
      <c r="FK226" s="227"/>
      <c r="FL226" s="227"/>
      <c r="FM226" s="227"/>
      <c r="FN226" s="227"/>
      <c r="FO226" s="227"/>
      <c r="FP226" s="227"/>
      <c r="FQ226" s="227"/>
      <c r="FR226" s="227"/>
      <c r="FS226" s="227"/>
      <c r="FT226" s="227"/>
      <c r="FU226" s="227"/>
      <c r="FV226" s="227"/>
      <c r="FW226" s="227"/>
      <c r="FX226" s="227"/>
      <c r="FY226" s="227"/>
      <c r="FZ226" s="227"/>
      <c r="GA226" s="227"/>
      <c r="GB226" s="227"/>
      <c r="GC226" s="227"/>
      <c r="GD226" s="227"/>
      <c r="GE226" s="227"/>
      <c r="GF226" s="227"/>
      <c r="GG226" s="227"/>
      <c r="GH226" s="227"/>
      <c r="GI226" s="227"/>
      <c r="GJ226" s="227"/>
      <c r="GK226" s="227"/>
      <c r="GL226" s="227"/>
      <c r="GM226" s="227"/>
      <c r="GN226" s="227"/>
      <c r="GO226" s="227"/>
      <c r="GP226" s="227"/>
      <c r="GQ226" s="227"/>
      <c r="GR226" s="227"/>
      <c r="GS226" s="227"/>
      <c r="GT226" s="227"/>
      <c r="GU226" s="227"/>
      <c r="GV226" s="227"/>
      <c r="GW226" s="227"/>
      <c r="GX226" s="227"/>
      <c r="GY226" s="227"/>
      <c r="GZ226" s="227"/>
      <c r="HA226" s="227"/>
      <c r="HB226" s="227"/>
      <c r="HC226" s="227"/>
      <c r="HD226" s="227"/>
      <c r="HE226" s="227"/>
      <c r="HF226" s="227"/>
      <c r="HG226" s="227"/>
      <c r="HH226" s="227"/>
      <c r="HI226" s="227"/>
      <c r="HJ226" s="227"/>
      <c r="HK226" s="227"/>
      <c r="HL226" s="227"/>
      <c r="HM226" s="227"/>
      <c r="HN226" s="227"/>
      <c r="HO226" s="227"/>
      <c r="HP226" s="227"/>
      <c r="HQ226" s="227"/>
      <c r="HR226" s="227"/>
    </row>
    <row r="227" spans="3:226" ht="20.100000000000001" customHeight="1" x14ac:dyDescent="0.15">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c r="BU227" s="227"/>
      <c r="BV227" s="227"/>
      <c r="BW227" s="227"/>
      <c r="BX227" s="227"/>
      <c r="BY227" s="227"/>
      <c r="BZ227" s="227"/>
      <c r="CA227" s="227"/>
      <c r="CB227" s="227"/>
      <c r="CC227" s="227"/>
      <c r="CD227" s="227"/>
      <c r="CE227" s="227"/>
      <c r="CF227" s="227"/>
      <c r="CG227" s="227"/>
      <c r="CH227" s="227"/>
      <c r="CI227" s="227"/>
      <c r="CJ227" s="227"/>
      <c r="CK227" s="227"/>
      <c r="CL227" s="227"/>
      <c r="CM227" s="227"/>
      <c r="CN227" s="227"/>
      <c r="CO227" s="227"/>
      <c r="CP227" s="227"/>
      <c r="CQ227" s="227"/>
      <c r="CR227" s="227"/>
      <c r="CS227" s="227"/>
      <c r="CT227" s="227"/>
      <c r="CU227" s="227"/>
      <c r="CV227" s="227"/>
      <c r="CW227" s="227"/>
      <c r="CX227" s="227"/>
      <c r="CY227" s="227"/>
      <c r="CZ227" s="227"/>
      <c r="DA227" s="227"/>
      <c r="DB227" s="227"/>
      <c r="DC227" s="227"/>
      <c r="DD227" s="227"/>
      <c r="DE227" s="227"/>
      <c r="DF227" s="227"/>
      <c r="DG227" s="227"/>
      <c r="DH227" s="227"/>
      <c r="DI227" s="227"/>
      <c r="DJ227" s="227"/>
      <c r="DK227" s="227"/>
      <c r="DL227" s="227"/>
      <c r="DM227" s="227"/>
      <c r="DN227" s="227"/>
      <c r="DO227" s="227"/>
      <c r="DP227" s="227"/>
      <c r="DQ227" s="227"/>
      <c r="DR227" s="227"/>
      <c r="DS227" s="227"/>
      <c r="DT227" s="227"/>
      <c r="DU227" s="227"/>
      <c r="DV227" s="227"/>
      <c r="DW227" s="227"/>
      <c r="DX227" s="227"/>
      <c r="DY227" s="227"/>
      <c r="DZ227" s="227"/>
      <c r="EA227" s="227"/>
      <c r="EB227" s="227"/>
      <c r="EC227" s="227"/>
      <c r="ED227" s="227"/>
      <c r="EE227" s="227"/>
      <c r="EF227" s="227"/>
      <c r="EG227" s="227"/>
      <c r="EH227" s="227"/>
      <c r="EI227" s="227"/>
      <c r="EJ227" s="227"/>
      <c r="EK227" s="227"/>
      <c r="EL227" s="227"/>
      <c r="EM227" s="227"/>
      <c r="EN227" s="227"/>
      <c r="EO227" s="227"/>
      <c r="EP227" s="227"/>
      <c r="EQ227" s="227"/>
      <c r="ER227" s="227"/>
      <c r="ES227" s="227"/>
      <c r="ET227" s="227"/>
      <c r="EU227" s="227"/>
      <c r="EV227" s="227"/>
      <c r="EW227" s="227"/>
      <c r="EX227" s="227"/>
      <c r="EY227" s="227"/>
      <c r="EZ227" s="227"/>
      <c r="FA227" s="227"/>
      <c r="FB227" s="227"/>
      <c r="FC227" s="227"/>
      <c r="FD227" s="227"/>
      <c r="FE227" s="227"/>
      <c r="FF227" s="227"/>
      <c r="FG227" s="227"/>
      <c r="FH227" s="227"/>
      <c r="FI227" s="227"/>
      <c r="FJ227" s="227"/>
      <c r="FK227" s="227"/>
      <c r="FL227" s="227"/>
      <c r="FM227" s="227"/>
      <c r="FN227" s="227"/>
      <c r="FO227" s="227"/>
      <c r="FP227" s="227"/>
      <c r="FQ227" s="227"/>
      <c r="FR227" s="227"/>
      <c r="FS227" s="227"/>
      <c r="FT227" s="227"/>
      <c r="FU227" s="227"/>
      <c r="FV227" s="227"/>
      <c r="FW227" s="227"/>
      <c r="FX227" s="227"/>
      <c r="FY227" s="227"/>
      <c r="FZ227" s="227"/>
      <c r="GA227" s="227"/>
      <c r="GB227" s="227"/>
      <c r="GC227" s="227"/>
      <c r="GD227" s="227"/>
      <c r="GE227" s="227"/>
      <c r="GF227" s="227"/>
      <c r="GG227" s="227"/>
      <c r="GH227" s="227"/>
      <c r="GI227" s="227"/>
      <c r="GJ227" s="227"/>
      <c r="GK227" s="227"/>
      <c r="GL227" s="227"/>
      <c r="GM227" s="227"/>
      <c r="GN227" s="227"/>
      <c r="GO227" s="227"/>
      <c r="GP227" s="227"/>
      <c r="GQ227" s="227"/>
      <c r="GR227" s="227"/>
      <c r="GS227" s="227"/>
      <c r="GT227" s="227"/>
      <c r="GU227" s="227"/>
      <c r="GV227" s="227"/>
      <c r="GW227" s="227"/>
      <c r="GX227" s="227"/>
      <c r="GY227" s="227"/>
      <c r="GZ227" s="227"/>
      <c r="HA227" s="227"/>
      <c r="HB227" s="227"/>
      <c r="HC227" s="227"/>
      <c r="HD227" s="227"/>
      <c r="HE227" s="227"/>
      <c r="HF227" s="227"/>
      <c r="HG227" s="227"/>
      <c r="HH227" s="227"/>
      <c r="HI227" s="227"/>
      <c r="HJ227" s="227"/>
      <c r="HK227" s="227"/>
      <c r="HL227" s="227"/>
      <c r="HM227" s="227"/>
      <c r="HN227" s="227"/>
      <c r="HO227" s="227"/>
      <c r="HP227" s="227"/>
      <c r="HQ227" s="227"/>
      <c r="HR227" s="227"/>
    </row>
    <row r="228" spans="3:226" ht="20.100000000000001" customHeight="1" x14ac:dyDescent="0.15">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7"/>
      <c r="BL228" s="227"/>
      <c r="BM228" s="227"/>
      <c r="BN228" s="227"/>
      <c r="BO228" s="227"/>
      <c r="BP228" s="227"/>
      <c r="BQ228" s="227"/>
      <c r="BR228" s="227"/>
      <c r="BS228" s="227"/>
      <c r="BT228" s="227"/>
      <c r="BU228" s="227"/>
      <c r="BV228" s="227"/>
      <c r="BW228" s="227"/>
      <c r="BX228" s="227"/>
      <c r="BY228" s="227"/>
      <c r="BZ228" s="227"/>
      <c r="CA228" s="227"/>
      <c r="CB228" s="227"/>
      <c r="CC228" s="227"/>
      <c r="CD228" s="227"/>
      <c r="CE228" s="227"/>
      <c r="CF228" s="227"/>
      <c r="CG228" s="227"/>
      <c r="CH228" s="227"/>
      <c r="CI228" s="227"/>
      <c r="CJ228" s="227"/>
      <c r="CK228" s="227"/>
      <c r="CL228" s="227"/>
      <c r="CM228" s="227"/>
      <c r="CN228" s="227"/>
      <c r="CO228" s="227"/>
      <c r="CP228" s="227"/>
      <c r="CQ228" s="227"/>
      <c r="CR228" s="227"/>
      <c r="CS228" s="227"/>
      <c r="CT228" s="227"/>
      <c r="CU228" s="227"/>
      <c r="CV228" s="227"/>
      <c r="CW228" s="227"/>
      <c r="CX228" s="227"/>
      <c r="CY228" s="227"/>
      <c r="CZ228" s="227"/>
      <c r="DA228" s="227"/>
      <c r="DB228" s="227"/>
      <c r="DC228" s="227"/>
      <c r="DD228" s="227"/>
      <c r="DE228" s="227"/>
      <c r="DF228" s="227"/>
      <c r="DG228" s="227"/>
      <c r="DH228" s="227"/>
      <c r="DI228" s="227"/>
      <c r="DJ228" s="227"/>
      <c r="DK228" s="227"/>
      <c r="DL228" s="227"/>
      <c r="DM228" s="227"/>
      <c r="DN228" s="227"/>
      <c r="DO228" s="227"/>
      <c r="DP228" s="227"/>
      <c r="DQ228" s="227"/>
      <c r="DR228" s="227"/>
      <c r="DS228" s="227"/>
      <c r="DT228" s="227"/>
      <c r="DU228" s="227"/>
      <c r="DV228" s="227"/>
      <c r="DW228" s="227"/>
      <c r="DX228" s="227"/>
      <c r="DY228" s="227"/>
      <c r="DZ228" s="227"/>
      <c r="EA228" s="227"/>
      <c r="EB228" s="227"/>
      <c r="EC228" s="227"/>
      <c r="ED228" s="227"/>
      <c r="EE228" s="227"/>
      <c r="EF228" s="227"/>
      <c r="EG228" s="227"/>
      <c r="EH228" s="227"/>
      <c r="EI228" s="227"/>
      <c r="EJ228" s="227"/>
      <c r="EK228" s="227"/>
      <c r="EL228" s="227"/>
      <c r="EM228" s="227"/>
      <c r="EN228" s="227"/>
      <c r="EO228" s="227"/>
      <c r="EP228" s="227"/>
      <c r="EQ228" s="227"/>
      <c r="ER228" s="227"/>
      <c r="ES228" s="227"/>
      <c r="ET228" s="227"/>
      <c r="EU228" s="227"/>
      <c r="EV228" s="227"/>
      <c r="EW228" s="227"/>
      <c r="EX228" s="227"/>
      <c r="EY228" s="227"/>
      <c r="EZ228" s="227"/>
      <c r="FA228" s="227"/>
      <c r="FB228" s="227"/>
      <c r="FC228" s="227"/>
      <c r="FD228" s="227"/>
      <c r="FE228" s="227"/>
      <c r="FF228" s="227"/>
      <c r="FG228" s="227"/>
      <c r="FH228" s="227"/>
      <c r="FI228" s="227"/>
      <c r="FJ228" s="227"/>
      <c r="FK228" s="227"/>
      <c r="FL228" s="227"/>
      <c r="FM228" s="227"/>
      <c r="FN228" s="227"/>
      <c r="FO228" s="227"/>
      <c r="FP228" s="227"/>
      <c r="FQ228" s="227"/>
      <c r="FR228" s="227"/>
      <c r="FS228" s="227"/>
      <c r="FT228" s="227"/>
      <c r="FU228" s="227"/>
      <c r="FV228" s="227"/>
      <c r="FW228" s="227"/>
      <c r="FX228" s="227"/>
      <c r="FY228" s="227"/>
      <c r="FZ228" s="227"/>
      <c r="GA228" s="227"/>
      <c r="GB228" s="227"/>
      <c r="GC228" s="227"/>
      <c r="GD228" s="227"/>
      <c r="GE228" s="227"/>
      <c r="GF228" s="227"/>
      <c r="GG228" s="227"/>
      <c r="GH228" s="227"/>
      <c r="GI228" s="227"/>
      <c r="GJ228" s="227"/>
      <c r="GK228" s="227"/>
      <c r="GL228" s="227"/>
      <c r="GM228" s="227"/>
      <c r="GN228" s="227"/>
      <c r="GO228" s="227"/>
      <c r="GP228" s="227"/>
      <c r="GQ228" s="227"/>
      <c r="GR228" s="227"/>
      <c r="GS228" s="227"/>
      <c r="GT228" s="227"/>
      <c r="GU228" s="227"/>
      <c r="GV228" s="227"/>
      <c r="GW228" s="227"/>
      <c r="GX228" s="227"/>
      <c r="GY228" s="227"/>
      <c r="GZ228" s="227"/>
      <c r="HA228" s="227"/>
      <c r="HB228" s="227"/>
      <c r="HC228" s="227"/>
      <c r="HD228" s="227"/>
      <c r="HE228" s="227"/>
      <c r="HF228" s="227"/>
      <c r="HG228" s="227"/>
      <c r="HH228" s="227"/>
      <c r="HI228" s="227"/>
      <c r="HJ228" s="227"/>
      <c r="HK228" s="227"/>
      <c r="HL228" s="227"/>
      <c r="HM228" s="227"/>
      <c r="HN228" s="227"/>
      <c r="HO228" s="227"/>
      <c r="HP228" s="227"/>
      <c r="HQ228" s="227"/>
      <c r="HR228" s="227"/>
    </row>
    <row r="229" spans="3:226" ht="20.100000000000001" customHeight="1" x14ac:dyDescent="0.15">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7"/>
      <c r="BL229" s="227"/>
      <c r="BM229" s="227"/>
      <c r="BN229" s="227"/>
      <c r="BO229" s="227"/>
      <c r="BP229" s="227"/>
      <c r="BQ229" s="227"/>
      <c r="BR229" s="227"/>
      <c r="BS229" s="227"/>
      <c r="BT229" s="227"/>
      <c r="BU229" s="227"/>
      <c r="BV229" s="227"/>
      <c r="BW229" s="227"/>
      <c r="BX229" s="227"/>
      <c r="BY229" s="227"/>
      <c r="BZ229" s="227"/>
      <c r="CA229" s="227"/>
      <c r="CB229" s="227"/>
      <c r="CC229" s="227"/>
      <c r="CD229" s="227"/>
      <c r="CE229" s="227"/>
      <c r="CF229" s="227"/>
      <c r="CG229" s="227"/>
      <c r="CH229" s="227"/>
      <c r="CI229" s="227"/>
      <c r="CJ229" s="227"/>
      <c r="CK229" s="227"/>
      <c r="CL229" s="227"/>
      <c r="CM229" s="227"/>
      <c r="CN229" s="227"/>
      <c r="CO229" s="227"/>
      <c r="CP229" s="227"/>
      <c r="CQ229" s="227"/>
      <c r="CR229" s="227"/>
      <c r="CS229" s="227"/>
      <c r="CT229" s="227"/>
      <c r="CU229" s="227"/>
      <c r="CV229" s="227"/>
      <c r="CW229" s="227"/>
      <c r="CX229" s="227"/>
      <c r="CY229" s="227"/>
      <c r="CZ229" s="227"/>
      <c r="DA229" s="227"/>
      <c r="DB229" s="227"/>
      <c r="DC229" s="227"/>
      <c r="DD229" s="227"/>
      <c r="DE229" s="227"/>
      <c r="DF229" s="227"/>
      <c r="DG229" s="227"/>
      <c r="DH229" s="227"/>
      <c r="DI229" s="227"/>
      <c r="DJ229" s="227"/>
      <c r="DK229" s="227"/>
      <c r="DL229" s="227"/>
      <c r="DM229" s="227"/>
      <c r="DN229" s="227"/>
      <c r="DO229" s="227"/>
      <c r="DP229" s="227"/>
      <c r="DQ229" s="227"/>
      <c r="DR229" s="227"/>
      <c r="DS229" s="227"/>
      <c r="DT229" s="227"/>
      <c r="DU229" s="227"/>
      <c r="DV229" s="227"/>
      <c r="DW229" s="227"/>
      <c r="DX229" s="227"/>
      <c r="DY229" s="227"/>
      <c r="DZ229" s="227"/>
      <c r="EA229" s="227"/>
      <c r="EB229" s="227"/>
      <c r="EC229" s="227"/>
      <c r="ED229" s="227"/>
      <c r="EE229" s="227"/>
      <c r="EF229" s="227"/>
      <c r="EG229" s="227"/>
      <c r="EH229" s="227"/>
      <c r="EI229" s="227"/>
      <c r="EJ229" s="227"/>
      <c r="EK229" s="227"/>
      <c r="EL229" s="227"/>
      <c r="EM229" s="227"/>
      <c r="EN229" s="227"/>
      <c r="EO229" s="227"/>
      <c r="EP229" s="227"/>
      <c r="EQ229" s="227"/>
      <c r="ER229" s="227"/>
      <c r="ES229" s="227"/>
      <c r="ET229" s="227"/>
      <c r="EU229" s="227"/>
      <c r="EV229" s="227"/>
      <c r="EW229" s="227"/>
      <c r="EX229" s="227"/>
      <c r="EY229" s="227"/>
      <c r="EZ229" s="227"/>
      <c r="FA229" s="227"/>
      <c r="FB229" s="227"/>
      <c r="FC229" s="227"/>
      <c r="FD229" s="227"/>
      <c r="FE229" s="227"/>
      <c r="FF229" s="227"/>
      <c r="FG229" s="227"/>
      <c r="FH229" s="227"/>
      <c r="FI229" s="227"/>
      <c r="FJ229" s="227"/>
      <c r="FK229" s="227"/>
      <c r="FL229" s="227"/>
      <c r="FM229" s="227"/>
      <c r="FN229" s="227"/>
      <c r="FO229" s="227"/>
      <c r="FP229" s="227"/>
      <c r="FQ229" s="227"/>
      <c r="FR229" s="227"/>
      <c r="FS229" s="227"/>
      <c r="FT229" s="227"/>
      <c r="FU229" s="227"/>
      <c r="FV229" s="227"/>
      <c r="FW229" s="227"/>
      <c r="FX229" s="227"/>
      <c r="FY229" s="227"/>
      <c r="FZ229" s="227"/>
      <c r="GA229" s="227"/>
      <c r="GB229" s="227"/>
      <c r="GC229" s="227"/>
      <c r="GD229" s="227"/>
      <c r="GE229" s="227"/>
      <c r="GF229" s="227"/>
      <c r="GG229" s="227"/>
      <c r="GH229" s="227"/>
      <c r="GI229" s="227"/>
      <c r="GJ229" s="227"/>
      <c r="GK229" s="227"/>
      <c r="GL229" s="227"/>
      <c r="GM229" s="227"/>
      <c r="GN229" s="227"/>
      <c r="GO229" s="227"/>
      <c r="GP229" s="227"/>
      <c r="GQ229" s="227"/>
      <c r="GR229" s="227"/>
      <c r="GS229" s="227"/>
      <c r="GT229" s="227"/>
      <c r="GU229" s="227"/>
      <c r="GV229" s="227"/>
      <c r="GW229" s="227"/>
      <c r="GX229" s="227"/>
      <c r="GY229" s="227"/>
      <c r="GZ229" s="227"/>
      <c r="HA229" s="227"/>
      <c r="HB229" s="227"/>
      <c r="HC229" s="227"/>
      <c r="HD229" s="227"/>
      <c r="HE229" s="227"/>
      <c r="HF229" s="227"/>
      <c r="HG229" s="227"/>
      <c r="HH229" s="227"/>
      <c r="HI229" s="227"/>
      <c r="HJ229" s="227"/>
      <c r="HK229" s="227"/>
      <c r="HL229" s="227"/>
      <c r="HM229" s="227"/>
      <c r="HN229" s="227"/>
      <c r="HO229" s="227"/>
      <c r="HP229" s="227"/>
      <c r="HQ229" s="227"/>
      <c r="HR229" s="227"/>
    </row>
    <row r="230" spans="3:226" ht="20.100000000000001" customHeight="1" x14ac:dyDescent="0.15">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7"/>
      <c r="BL230" s="227"/>
      <c r="BM230" s="227"/>
      <c r="BN230" s="227"/>
      <c r="BO230" s="227"/>
      <c r="BP230" s="227"/>
      <c r="BQ230" s="227"/>
      <c r="BR230" s="227"/>
      <c r="BS230" s="227"/>
      <c r="BT230" s="227"/>
      <c r="BU230" s="227"/>
      <c r="BV230" s="227"/>
      <c r="BW230" s="227"/>
      <c r="BX230" s="227"/>
      <c r="BY230" s="227"/>
      <c r="BZ230" s="227"/>
      <c r="CA230" s="227"/>
      <c r="CB230" s="227"/>
      <c r="CC230" s="227"/>
      <c r="CD230" s="227"/>
      <c r="CE230" s="227"/>
      <c r="CF230" s="227"/>
      <c r="CG230" s="227"/>
      <c r="CH230" s="227"/>
      <c r="CI230" s="227"/>
      <c r="CJ230" s="227"/>
      <c r="CK230" s="227"/>
      <c r="CL230" s="227"/>
      <c r="CM230" s="227"/>
      <c r="CN230" s="227"/>
      <c r="CO230" s="227"/>
      <c r="CP230" s="227"/>
      <c r="CQ230" s="227"/>
      <c r="CR230" s="227"/>
      <c r="CS230" s="227"/>
      <c r="CT230" s="227"/>
      <c r="CU230" s="227"/>
      <c r="CV230" s="227"/>
      <c r="CW230" s="227"/>
      <c r="CX230" s="227"/>
      <c r="CY230" s="227"/>
      <c r="CZ230" s="227"/>
      <c r="DA230" s="227"/>
      <c r="DB230" s="227"/>
      <c r="DC230" s="227"/>
      <c r="DD230" s="227"/>
      <c r="DE230" s="227"/>
      <c r="DF230" s="227"/>
      <c r="DG230" s="227"/>
      <c r="DH230" s="227"/>
      <c r="DI230" s="227"/>
      <c r="DJ230" s="227"/>
      <c r="DK230" s="227"/>
      <c r="DL230" s="227"/>
      <c r="DM230" s="227"/>
      <c r="DN230" s="227"/>
      <c r="DO230" s="227"/>
      <c r="DP230" s="227"/>
      <c r="DQ230" s="227"/>
      <c r="DR230" s="227"/>
      <c r="DS230" s="227"/>
      <c r="DT230" s="227"/>
      <c r="DU230" s="227"/>
      <c r="DV230" s="227"/>
      <c r="DW230" s="227"/>
      <c r="DX230" s="227"/>
      <c r="DY230" s="227"/>
      <c r="DZ230" s="227"/>
      <c r="EA230" s="227"/>
      <c r="EB230" s="227"/>
      <c r="EC230" s="227"/>
      <c r="ED230" s="227"/>
      <c r="EE230" s="227"/>
      <c r="EF230" s="227"/>
      <c r="EG230" s="227"/>
      <c r="EH230" s="227"/>
      <c r="EI230" s="227"/>
      <c r="EJ230" s="227"/>
      <c r="EK230" s="227"/>
      <c r="EL230" s="227"/>
      <c r="EM230" s="227"/>
      <c r="EN230" s="227"/>
      <c r="EO230" s="227"/>
      <c r="EP230" s="227"/>
      <c r="EQ230" s="227"/>
      <c r="ER230" s="227"/>
      <c r="ES230" s="227"/>
      <c r="ET230" s="227"/>
      <c r="EU230" s="227"/>
      <c r="EV230" s="227"/>
      <c r="EW230" s="227"/>
      <c r="EX230" s="227"/>
      <c r="EY230" s="227"/>
      <c r="EZ230" s="227"/>
      <c r="FA230" s="227"/>
      <c r="FB230" s="227"/>
      <c r="FC230" s="227"/>
      <c r="FD230" s="227"/>
      <c r="FE230" s="227"/>
      <c r="FF230" s="227"/>
      <c r="FG230" s="227"/>
      <c r="FH230" s="227"/>
      <c r="FI230" s="227"/>
      <c r="FJ230" s="227"/>
      <c r="FK230" s="227"/>
      <c r="FL230" s="227"/>
      <c r="FM230" s="227"/>
      <c r="FN230" s="227"/>
      <c r="FO230" s="227"/>
      <c r="FP230" s="227"/>
      <c r="FQ230" s="227"/>
      <c r="FR230" s="227"/>
      <c r="FS230" s="227"/>
      <c r="FT230" s="227"/>
      <c r="FU230" s="227"/>
      <c r="FV230" s="227"/>
      <c r="FW230" s="227"/>
      <c r="FX230" s="227"/>
      <c r="FY230" s="227"/>
      <c r="FZ230" s="227"/>
      <c r="GA230" s="227"/>
      <c r="GB230" s="227"/>
      <c r="GC230" s="227"/>
      <c r="GD230" s="227"/>
      <c r="GE230" s="227"/>
      <c r="GF230" s="227"/>
      <c r="GG230" s="227"/>
      <c r="GH230" s="227"/>
      <c r="GI230" s="227"/>
      <c r="GJ230" s="227"/>
      <c r="GK230" s="227"/>
      <c r="GL230" s="227"/>
      <c r="GM230" s="227"/>
      <c r="GN230" s="227"/>
      <c r="GO230" s="227"/>
      <c r="GP230" s="227"/>
      <c r="GQ230" s="227"/>
      <c r="GR230" s="227"/>
      <c r="GS230" s="227"/>
      <c r="GT230" s="227"/>
      <c r="GU230" s="227"/>
      <c r="GV230" s="227"/>
      <c r="GW230" s="227"/>
      <c r="GX230" s="227"/>
      <c r="GY230" s="227"/>
      <c r="GZ230" s="227"/>
      <c r="HA230" s="227"/>
      <c r="HB230" s="227"/>
      <c r="HC230" s="227"/>
      <c r="HD230" s="227"/>
      <c r="HE230" s="227"/>
      <c r="HF230" s="227"/>
      <c r="HG230" s="227"/>
      <c r="HH230" s="227"/>
      <c r="HI230" s="227"/>
      <c r="HJ230" s="227"/>
      <c r="HK230" s="227"/>
      <c r="HL230" s="227"/>
      <c r="HM230" s="227"/>
      <c r="HN230" s="227"/>
      <c r="HO230" s="227"/>
      <c r="HP230" s="227"/>
      <c r="HQ230" s="227"/>
      <c r="HR230" s="227"/>
    </row>
    <row r="231" spans="3:226" ht="20.100000000000001" customHeight="1" x14ac:dyDescent="0.15">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c r="BM231" s="227"/>
      <c r="BN231" s="227"/>
      <c r="BO231" s="227"/>
      <c r="BP231" s="227"/>
      <c r="BQ231" s="227"/>
      <c r="BR231" s="227"/>
      <c r="BS231" s="227"/>
      <c r="BT231" s="227"/>
      <c r="BU231" s="227"/>
      <c r="BV231" s="227"/>
      <c r="BW231" s="227"/>
      <c r="BX231" s="227"/>
      <c r="BY231" s="227"/>
      <c r="BZ231" s="227"/>
      <c r="CA231" s="227"/>
      <c r="CB231" s="227"/>
      <c r="CC231" s="227"/>
      <c r="CD231" s="227"/>
      <c r="CE231" s="227"/>
      <c r="CF231" s="227"/>
      <c r="CG231" s="227"/>
      <c r="CH231" s="227"/>
      <c r="CI231" s="227"/>
      <c r="CJ231" s="227"/>
      <c r="CK231" s="227"/>
      <c r="CL231" s="227"/>
      <c r="CM231" s="227"/>
      <c r="CN231" s="227"/>
      <c r="CO231" s="227"/>
      <c r="CP231" s="227"/>
      <c r="CQ231" s="227"/>
      <c r="CR231" s="227"/>
      <c r="CS231" s="227"/>
      <c r="CT231" s="227"/>
      <c r="CU231" s="227"/>
      <c r="CV231" s="227"/>
      <c r="CW231" s="227"/>
      <c r="CX231" s="227"/>
      <c r="CY231" s="227"/>
      <c r="CZ231" s="227"/>
      <c r="DA231" s="227"/>
      <c r="DB231" s="227"/>
      <c r="DC231" s="227"/>
      <c r="DD231" s="227"/>
      <c r="DE231" s="227"/>
      <c r="DF231" s="227"/>
      <c r="DG231" s="227"/>
      <c r="DH231" s="227"/>
      <c r="DI231" s="227"/>
      <c r="DJ231" s="227"/>
      <c r="DK231" s="227"/>
      <c r="DL231" s="227"/>
      <c r="DM231" s="227"/>
      <c r="DN231" s="227"/>
      <c r="DO231" s="227"/>
      <c r="DP231" s="227"/>
      <c r="DQ231" s="227"/>
      <c r="DR231" s="227"/>
      <c r="DS231" s="227"/>
      <c r="DT231" s="227"/>
      <c r="DU231" s="227"/>
      <c r="DV231" s="227"/>
      <c r="DW231" s="227"/>
      <c r="DX231" s="227"/>
      <c r="DY231" s="227"/>
      <c r="DZ231" s="227"/>
      <c r="EA231" s="227"/>
      <c r="EB231" s="227"/>
      <c r="EC231" s="227"/>
      <c r="ED231" s="227"/>
      <c r="EE231" s="227"/>
      <c r="EF231" s="227"/>
      <c r="EG231" s="227"/>
      <c r="EH231" s="227"/>
      <c r="EI231" s="227"/>
      <c r="EJ231" s="227"/>
      <c r="EK231" s="227"/>
      <c r="EL231" s="227"/>
      <c r="EM231" s="227"/>
      <c r="EN231" s="227"/>
      <c r="EO231" s="227"/>
      <c r="EP231" s="227"/>
      <c r="EQ231" s="227"/>
      <c r="ER231" s="227"/>
      <c r="ES231" s="227"/>
      <c r="ET231" s="227"/>
      <c r="EU231" s="227"/>
      <c r="EV231" s="227"/>
      <c r="EW231" s="227"/>
      <c r="EX231" s="227"/>
      <c r="EY231" s="227"/>
      <c r="EZ231" s="227"/>
      <c r="FA231" s="227"/>
      <c r="FB231" s="227"/>
      <c r="FC231" s="227"/>
      <c r="FD231" s="227"/>
      <c r="FE231" s="227"/>
      <c r="FF231" s="227"/>
      <c r="FG231" s="227"/>
      <c r="FH231" s="227"/>
      <c r="FI231" s="227"/>
      <c r="FJ231" s="227"/>
      <c r="FK231" s="227"/>
      <c r="FL231" s="227"/>
      <c r="FM231" s="227"/>
      <c r="FN231" s="227"/>
      <c r="FO231" s="227"/>
      <c r="FP231" s="227"/>
      <c r="FQ231" s="227"/>
      <c r="FR231" s="227"/>
      <c r="FS231" s="227"/>
      <c r="FT231" s="227"/>
      <c r="FU231" s="227"/>
      <c r="FV231" s="227"/>
      <c r="FW231" s="227"/>
      <c r="FX231" s="227"/>
      <c r="FY231" s="227"/>
      <c r="FZ231" s="227"/>
      <c r="GA231" s="227"/>
      <c r="GB231" s="227"/>
      <c r="GC231" s="227"/>
      <c r="GD231" s="227"/>
      <c r="GE231" s="227"/>
      <c r="GF231" s="227"/>
      <c r="GG231" s="227"/>
      <c r="GH231" s="227"/>
      <c r="GI231" s="227"/>
      <c r="GJ231" s="227"/>
      <c r="GK231" s="227"/>
      <c r="GL231" s="227"/>
      <c r="GM231" s="227"/>
      <c r="GN231" s="227"/>
      <c r="GO231" s="227"/>
      <c r="GP231" s="227"/>
      <c r="GQ231" s="227"/>
      <c r="GR231" s="227"/>
      <c r="GS231" s="227"/>
      <c r="GT231" s="227"/>
      <c r="GU231" s="227"/>
      <c r="GV231" s="227"/>
      <c r="GW231" s="227"/>
      <c r="GX231" s="227"/>
      <c r="GY231" s="227"/>
      <c r="GZ231" s="227"/>
      <c r="HA231" s="227"/>
      <c r="HB231" s="227"/>
      <c r="HC231" s="227"/>
      <c r="HD231" s="227"/>
      <c r="HE231" s="227"/>
      <c r="HF231" s="227"/>
      <c r="HG231" s="227"/>
      <c r="HH231" s="227"/>
      <c r="HI231" s="227"/>
      <c r="HJ231" s="227"/>
      <c r="HK231" s="227"/>
      <c r="HL231" s="227"/>
      <c r="HM231" s="227"/>
      <c r="HN231" s="227"/>
      <c r="HO231" s="227"/>
      <c r="HP231" s="227"/>
      <c r="HQ231" s="227"/>
      <c r="HR231" s="227"/>
    </row>
    <row r="232" spans="3:226" ht="20.100000000000001" customHeight="1" x14ac:dyDescent="0.15">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c r="BM232" s="227"/>
      <c r="BN232" s="227"/>
      <c r="BO232" s="227"/>
      <c r="BP232" s="227"/>
      <c r="BQ232" s="227"/>
      <c r="BR232" s="227"/>
      <c r="BS232" s="227"/>
      <c r="BT232" s="227"/>
      <c r="BU232" s="227"/>
      <c r="BV232" s="227"/>
      <c r="BW232" s="227"/>
      <c r="BX232" s="227"/>
      <c r="BY232" s="227"/>
      <c r="BZ232" s="227"/>
      <c r="CA232" s="227"/>
      <c r="CB232" s="227"/>
      <c r="CC232" s="227"/>
      <c r="CD232" s="227"/>
      <c r="CE232" s="227"/>
      <c r="CF232" s="227"/>
      <c r="CG232" s="227"/>
      <c r="CH232" s="227"/>
      <c r="CI232" s="227"/>
      <c r="CJ232" s="227"/>
      <c r="CK232" s="227"/>
      <c r="CL232" s="227"/>
      <c r="CM232" s="227"/>
      <c r="CN232" s="227"/>
      <c r="CO232" s="227"/>
      <c r="CP232" s="227"/>
      <c r="CQ232" s="227"/>
      <c r="CR232" s="227"/>
      <c r="CS232" s="227"/>
      <c r="CT232" s="227"/>
      <c r="CU232" s="227"/>
      <c r="CV232" s="227"/>
      <c r="CW232" s="227"/>
      <c r="CX232" s="227"/>
      <c r="CY232" s="227"/>
      <c r="CZ232" s="227"/>
      <c r="DA232" s="227"/>
      <c r="DB232" s="227"/>
      <c r="DC232" s="227"/>
      <c r="DD232" s="227"/>
      <c r="DE232" s="227"/>
      <c r="DF232" s="227"/>
      <c r="DG232" s="227"/>
      <c r="DH232" s="227"/>
      <c r="DI232" s="227"/>
      <c r="DJ232" s="227"/>
      <c r="DK232" s="227"/>
      <c r="DL232" s="227"/>
      <c r="DM232" s="227"/>
      <c r="DN232" s="227"/>
      <c r="DO232" s="227"/>
      <c r="DP232" s="227"/>
      <c r="DQ232" s="227"/>
      <c r="DR232" s="227"/>
      <c r="DS232" s="227"/>
      <c r="DT232" s="227"/>
      <c r="DU232" s="227"/>
      <c r="DV232" s="227"/>
      <c r="DW232" s="227"/>
      <c r="DX232" s="227"/>
      <c r="DY232" s="227"/>
      <c r="DZ232" s="227"/>
      <c r="EA232" s="227"/>
      <c r="EB232" s="227"/>
      <c r="EC232" s="227"/>
      <c r="ED232" s="227"/>
      <c r="EE232" s="227"/>
      <c r="EF232" s="227"/>
      <c r="EG232" s="227"/>
      <c r="EH232" s="227"/>
      <c r="EI232" s="227"/>
      <c r="EJ232" s="227"/>
      <c r="EK232" s="227"/>
      <c r="EL232" s="227"/>
      <c r="EM232" s="227"/>
      <c r="EN232" s="227"/>
      <c r="EO232" s="227"/>
      <c r="EP232" s="227"/>
      <c r="EQ232" s="227"/>
      <c r="ER232" s="227"/>
      <c r="ES232" s="227"/>
      <c r="ET232" s="227"/>
      <c r="EU232" s="227"/>
      <c r="EV232" s="227"/>
      <c r="EW232" s="227"/>
      <c r="EX232" s="227"/>
      <c r="EY232" s="227"/>
      <c r="EZ232" s="227"/>
      <c r="FA232" s="227"/>
      <c r="FB232" s="227"/>
      <c r="FC232" s="227"/>
      <c r="FD232" s="227"/>
      <c r="FE232" s="227"/>
      <c r="FF232" s="227"/>
      <c r="FG232" s="227"/>
      <c r="FH232" s="227"/>
      <c r="FI232" s="227"/>
      <c r="FJ232" s="227"/>
      <c r="FK232" s="227"/>
      <c r="FL232" s="227"/>
      <c r="FM232" s="227"/>
      <c r="FN232" s="227"/>
      <c r="FO232" s="227"/>
      <c r="FP232" s="227"/>
      <c r="FQ232" s="227"/>
      <c r="FR232" s="227"/>
      <c r="FS232" s="227"/>
      <c r="FT232" s="227"/>
      <c r="FU232" s="227"/>
      <c r="FV232" s="227"/>
      <c r="FW232" s="227"/>
      <c r="FX232" s="227"/>
      <c r="FY232" s="227"/>
      <c r="FZ232" s="227"/>
      <c r="GA232" s="227"/>
      <c r="GB232" s="227"/>
      <c r="GC232" s="227"/>
      <c r="GD232" s="227"/>
      <c r="GE232" s="227"/>
      <c r="GF232" s="227"/>
      <c r="GG232" s="227"/>
      <c r="GH232" s="227"/>
      <c r="GI232" s="227"/>
      <c r="GJ232" s="227"/>
      <c r="GK232" s="227"/>
      <c r="GL232" s="227"/>
      <c r="GM232" s="227"/>
      <c r="GN232" s="227"/>
      <c r="GO232" s="227"/>
      <c r="GP232" s="227"/>
      <c r="GQ232" s="227"/>
      <c r="GR232" s="227"/>
      <c r="GS232" s="227"/>
      <c r="GT232" s="227"/>
      <c r="GU232" s="227"/>
      <c r="GV232" s="227"/>
      <c r="GW232" s="227"/>
      <c r="GX232" s="227"/>
      <c r="GY232" s="227"/>
      <c r="GZ232" s="227"/>
      <c r="HA232" s="227"/>
      <c r="HB232" s="227"/>
      <c r="HC232" s="227"/>
      <c r="HD232" s="227"/>
      <c r="HE232" s="227"/>
      <c r="HF232" s="227"/>
      <c r="HG232" s="227"/>
      <c r="HH232" s="227"/>
      <c r="HI232" s="227"/>
      <c r="HJ232" s="227"/>
      <c r="HK232" s="227"/>
      <c r="HL232" s="227"/>
      <c r="HM232" s="227"/>
      <c r="HN232" s="227"/>
      <c r="HO232" s="227"/>
      <c r="HP232" s="227"/>
      <c r="HQ232" s="227"/>
      <c r="HR232" s="227"/>
    </row>
    <row r="233" spans="3:226" ht="20.100000000000001" customHeight="1" x14ac:dyDescent="0.15">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c r="BM233" s="227"/>
      <c r="BN233" s="227"/>
      <c r="BO233" s="227"/>
      <c r="BP233" s="227"/>
      <c r="BQ233" s="227"/>
      <c r="BR233" s="227"/>
      <c r="BS233" s="227"/>
      <c r="BT233" s="227"/>
      <c r="BU233" s="227"/>
      <c r="BV233" s="227"/>
      <c r="BW233" s="227"/>
      <c r="BX233" s="227"/>
      <c r="BY233" s="227"/>
      <c r="BZ233" s="227"/>
      <c r="CA233" s="227"/>
      <c r="CB233" s="227"/>
      <c r="CC233" s="227"/>
      <c r="CD233" s="227"/>
      <c r="CE233" s="227"/>
      <c r="CF233" s="227"/>
      <c r="CG233" s="227"/>
      <c r="CH233" s="227"/>
      <c r="CI233" s="227"/>
      <c r="CJ233" s="227"/>
      <c r="CK233" s="227"/>
      <c r="CL233" s="227"/>
      <c r="CM233" s="227"/>
      <c r="CN233" s="227"/>
      <c r="CO233" s="227"/>
      <c r="CP233" s="227"/>
      <c r="CQ233" s="227"/>
      <c r="CR233" s="227"/>
      <c r="CS233" s="227"/>
      <c r="CT233" s="227"/>
      <c r="CU233" s="227"/>
      <c r="CV233" s="227"/>
      <c r="CW233" s="227"/>
      <c r="CX233" s="227"/>
      <c r="CY233" s="227"/>
      <c r="CZ233" s="227"/>
      <c r="DA233" s="227"/>
      <c r="DB233" s="227"/>
      <c r="DC233" s="227"/>
      <c r="DD233" s="227"/>
      <c r="DE233" s="227"/>
      <c r="DF233" s="227"/>
      <c r="DG233" s="227"/>
      <c r="DH233" s="227"/>
      <c r="DI233" s="227"/>
      <c r="DJ233" s="227"/>
      <c r="DK233" s="227"/>
      <c r="DL233" s="227"/>
      <c r="DM233" s="227"/>
      <c r="DN233" s="227"/>
      <c r="DO233" s="227"/>
      <c r="DP233" s="227"/>
      <c r="DQ233" s="227"/>
      <c r="DR233" s="227"/>
      <c r="DS233" s="227"/>
      <c r="DT233" s="227"/>
      <c r="DU233" s="227"/>
      <c r="DV233" s="227"/>
      <c r="DW233" s="227"/>
      <c r="DX233" s="227"/>
      <c r="DY233" s="227"/>
      <c r="DZ233" s="227"/>
      <c r="EA233" s="227"/>
      <c r="EB233" s="227"/>
      <c r="EC233" s="227"/>
      <c r="ED233" s="227"/>
      <c r="EE233" s="227"/>
      <c r="EF233" s="227"/>
      <c r="EG233" s="227"/>
      <c r="EH233" s="227"/>
      <c r="EI233" s="227"/>
      <c r="EJ233" s="227"/>
      <c r="EK233" s="227"/>
      <c r="EL233" s="227"/>
      <c r="EM233" s="227"/>
      <c r="EN233" s="227"/>
      <c r="EO233" s="227"/>
      <c r="EP233" s="227"/>
      <c r="EQ233" s="227"/>
      <c r="ER233" s="227"/>
      <c r="ES233" s="227"/>
      <c r="ET233" s="227"/>
      <c r="EU233" s="227"/>
      <c r="EV233" s="227"/>
      <c r="EW233" s="227"/>
      <c r="EX233" s="227"/>
      <c r="EY233" s="227"/>
      <c r="EZ233" s="227"/>
      <c r="FA233" s="227"/>
      <c r="FB233" s="227"/>
      <c r="FC233" s="227"/>
      <c r="FD233" s="227"/>
      <c r="FE233" s="227"/>
      <c r="FF233" s="227"/>
      <c r="FG233" s="227"/>
      <c r="FH233" s="227"/>
      <c r="FI233" s="227"/>
      <c r="FJ233" s="227"/>
      <c r="FK233" s="227"/>
      <c r="FL233" s="227"/>
      <c r="FM233" s="227"/>
      <c r="FN233" s="227"/>
      <c r="FO233" s="227"/>
      <c r="FP233" s="227"/>
      <c r="FQ233" s="227"/>
      <c r="FR233" s="227"/>
      <c r="FS233" s="227"/>
      <c r="FT233" s="227"/>
      <c r="FU233" s="227"/>
      <c r="FV233" s="227"/>
      <c r="FW233" s="227"/>
      <c r="FX233" s="227"/>
      <c r="FY233" s="227"/>
      <c r="FZ233" s="227"/>
      <c r="GA233" s="227"/>
      <c r="GB233" s="227"/>
      <c r="GC233" s="227"/>
      <c r="GD233" s="227"/>
      <c r="GE233" s="227"/>
      <c r="GF233" s="227"/>
      <c r="GG233" s="227"/>
      <c r="GH233" s="227"/>
      <c r="GI233" s="227"/>
      <c r="GJ233" s="227"/>
      <c r="GK233" s="227"/>
      <c r="GL233" s="227"/>
      <c r="GM233" s="227"/>
      <c r="GN233" s="227"/>
      <c r="GO233" s="227"/>
      <c r="GP233" s="227"/>
      <c r="GQ233" s="227"/>
      <c r="GR233" s="227"/>
      <c r="GS233" s="227"/>
      <c r="GT233" s="227"/>
      <c r="GU233" s="227"/>
      <c r="GV233" s="227"/>
      <c r="GW233" s="227"/>
      <c r="GX233" s="227"/>
      <c r="GY233" s="227"/>
      <c r="GZ233" s="227"/>
      <c r="HA233" s="227"/>
      <c r="HB233" s="227"/>
      <c r="HC233" s="227"/>
      <c r="HD233" s="227"/>
      <c r="HE233" s="227"/>
      <c r="HF233" s="227"/>
      <c r="HG233" s="227"/>
      <c r="HH233" s="227"/>
      <c r="HI233" s="227"/>
      <c r="HJ233" s="227"/>
      <c r="HK233" s="227"/>
      <c r="HL233" s="227"/>
      <c r="HM233" s="227"/>
      <c r="HN233" s="227"/>
      <c r="HO233" s="227"/>
      <c r="HP233" s="227"/>
      <c r="HQ233" s="227"/>
      <c r="HR233" s="227"/>
    </row>
    <row r="234" spans="3:226" ht="20.100000000000001" customHeight="1" x14ac:dyDescent="0.15">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c r="BM234" s="227"/>
      <c r="BN234" s="227"/>
      <c r="BO234" s="227"/>
      <c r="BP234" s="227"/>
      <c r="BQ234" s="227"/>
      <c r="BR234" s="227"/>
      <c r="BS234" s="227"/>
      <c r="BT234" s="227"/>
      <c r="BU234" s="227"/>
      <c r="BV234" s="227"/>
      <c r="BW234" s="227"/>
      <c r="BX234" s="227"/>
      <c r="BY234" s="227"/>
      <c r="BZ234" s="227"/>
      <c r="CA234" s="227"/>
      <c r="CB234" s="227"/>
      <c r="CC234" s="227"/>
      <c r="CD234" s="227"/>
      <c r="CE234" s="227"/>
      <c r="CF234" s="227"/>
      <c r="CG234" s="227"/>
      <c r="CH234" s="227"/>
      <c r="CI234" s="227"/>
      <c r="CJ234" s="227"/>
      <c r="CK234" s="227"/>
      <c r="CL234" s="227"/>
      <c r="CM234" s="227"/>
      <c r="CN234" s="227"/>
      <c r="CO234" s="227"/>
      <c r="CP234" s="227"/>
      <c r="CQ234" s="227"/>
      <c r="CR234" s="227"/>
      <c r="CS234" s="227"/>
      <c r="CT234" s="227"/>
      <c r="CU234" s="227"/>
      <c r="CV234" s="227"/>
      <c r="CW234" s="227"/>
      <c r="CX234" s="227"/>
      <c r="CY234" s="227"/>
      <c r="CZ234" s="227"/>
      <c r="DA234" s="227"/>
      <c r="DB234" s="227"/>
      <c r="DC234" s="227"/>
      <c r="DD234" s="227"/>
      <c r="DE234" s="227"/>
      <c r="DF234" s="227"/>
      <c r="DG234" s="227"/>
      <c r="DH234" s="227"/>
      <c r="DI234" s="227"/>
      <c r="DJ234" s="227"/>
      <c r="DK234" s="227"/>
      <c r="DL234" s="227"/>
      <c r="DM234" s="227"/>
      <c r="DN234" s="227"/>
      <c r="DO234" s="227"/>
      <c r="DP234" s="227"/>
      <c r="DQ234" s="227"/>
      <c r="DR234" s="227"/>
      <c r="DS234" s="227"/>
      <c r="DT234" s="227"/>
      <c r="DU234" s="227"/>
      <c r="DV234" s="227"/>
      <c r="DW234" s="227"/>
      <c r="DX234" s="227"/>
      <c r="DY234" s="227"/>
      <c r="DZ234" s="227"/>
      <c r="EA234" s="227"/>
      <c r="EB234" s="227"/>
      <c r="EC234" s="227"/>
      <c r="ED234" s="227"/>
      <c r="EE234" s="227"/>
      <c r="EF234" s="227"/>
      <c r="EG234" s="227"/>
      <c r="EH234" s="227"/>
      <c r="EI234" s="227"/>
      <c r="EJ234" s="227"/>
      <c r="EK234" s="227"/>
      <c r="EL234" s="227"/>
      <c r="EM234" s="227"/>
      <c r="EN234" s="227"/>
      <c r="EO234" s="227"/>
      <c r="EP234" s="227"/>
      <c r="EQ234" s="227"/>
      <c r="ER234" s="227"/>
      <c r="ES234" s="227"/>
      <c r="ET234" s="227"/>
      <c r="EU234" s="227"/>
      <c r="EV234" s="227"/>
      <c r="EW234" s="227"/>
      <c r="EX234" s="227"/>
      <c r="EY234" s="227"/>
      <c r="EZ234" s="227"/>
      <c r="FA234" s="227"/>
      <c r="FB234" s="227"/>
      <c r="FC234" s="227"/>
      <c r="FD234" s="227"/>
      <c r="FE234" s="227"/>
      <c r="FF234" s="227"/>
      <c r="FG234" s="227"/>
      <c r="FH234" s="227"/>
      <c r="FI234" s="227"/>
      <c r="FJ234" s="227"/>
      <c r="FK234" s="227"/>
      <c r="FL234" s="227"/>
      <c r="FM234" s="227"/>
      <c r="FN234" s="227"/>
      <c r="FO234" s="227"/>
      <c r="FP234" s="227"/>
      <c r="FQ234" s="227"/>
      <c r="FR234" s="227"/>
      <c r="FS234" s="227"/>
      <c r="FT234" s="227"/>
      <c r="FU234" s="227"/>
      <c r="FV234" s="227"/>
      <c r="FW234" s="227"/>
      <c r="FX234" s="227"/>
      <c r="FY234" s="227"/>
      <c r="FZ234" s="227"/>
      <c r="GA234" s="227"/>
      <c r="GB234" s="227"/>
      <c r="GC234" s="227"/>
      <c r="GD234" s="227"/>
      <c r="GE234" s="227"/>
      <c r="GF234" s="227"/>
      <c r="GG234" s="227"/>
      <c r="GH234" s="227"/>
      <c r="GI234" s="227"/>
      <c r="GJ234" s="227"/>
      <c r="GK234" s="227"/>
      <c r="GL234" s="227"/>
      <c r="GM234" s="227"/>
      <c r="GN234" s="227"/>
      <c r="GO234" s="227"/>
      <c r="GP234" s="227"/>
      <c r="GQ234" s="227"/>
      <c r="GR234" s="227"/>
      <c r="GS234" s="227"/>
      <c r="GT234" s="227"/>
      <c r="GU234" s="227"/>
      <c r="GV234" s="227"/>
      <c r="GW234" s="227"/>
      <c r="GX234" s="227"/>
      <c r="GY234" s="227"/>
      <c r="GZ234" s="227"/>
      <c r="HA234" s="227"/>
      <c r="HB234" s="227"/>
      <c r="HC234" s="227"/>
      <c r="HD234" s="227"/>
      <c r="HE234" s="227"/>
      <c r="HF234" s="227"/>
      <c r="HG234" s="227"/>
      <c r="HH234" s="227"/>
      <c r="HI234" s="227"/>
      <c r="HJ234" s="227"/>
      <c r="HK234" s="227"/>
      <c r="HL234" s="227"/>
      <c r="HM234" s="227"/>
      <c r="HN234" s="227"/>
      <c r="HO234" s="227"/>
      <c r="HP234" s="227"/>
      <c r="HQ234" s="227"/>
      <c r="HR234" s="227"/>
    </row>
    <row r="235" spans="3:226" ht="20.100000000000001" customHeight="1" x14ac:dyDescent="0.15">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c r="BM235" s="227"/>
      <c r="BN235" s="227"/>
      <c r="BO235" s="227"/>
      <c r="BP235" s="227"/>
      <c r="BQ235" s="227"/>
      <c r="BR235" s="227"/>
      <c r="BS235" s="227"/>
      <c r="BT235" s="227"/>
      <c r="BU235" s="227"/>
      <c r="BV235" s="227"/>
      <c r="BW235" s="227"/>
      <c r="BX235" s="227"/>
      <c r="BY235" s="227"/>
      <c r="BZ235" s="227"/>
      <c r="CA235" s="227"/>
      <c r="CB235" s="227"/>
      <c r="CC235" s="227"/>
      <c r="CD235" s="227"/>
      <c r="CE235" s="227"/>
      <c r="CF235" s="227"/>
      <c r="CG235" s="227"/>
      <c r="CH235" s="227"/>
      <c r="CI235" s="227"/>
      <c r="CJ235" s="227"/>
      <c r="CK235" s="227"/>
      <c r="CL235" s="227"/>
      <c r="CM235" s="227"/>
      <c r="CN235" s="227"/>
      <c r="CO235" s="227"/>
      <c r="CP235" s="227"/>
      <c r="CQ235" s="227"/>
      <c r="CR235" s="227"/>
      <c r="CS235" s="227"/>
      <c r="CT235" s="227"/>
      <c r="CU235" s="227"/>
      <c r="CV235" s="227"/>
      <c r="CW235" s="227"/>
      <c r="CX235" s="227"/>
      <c r="CY235" s="227"/>
      <c r="CZ235" s="227"/>
      <c r="DA235" s="227"/>
      <c r="DB235" s="227"/>
      <c r="DC235" s="227"/>
      <c r="DD235" s="227"/>
      <c r="DE235" s="227"/>
      <c r="DF235" s="227"/>
      <c r="DG235" s="227"/>
      <c r="DH235" s="227"/>
      <c r="DI235" s="227"/>
      <c r="DJ235" s="227"/>
      <c r="DK235" s="227"/>
      <c r="DL235" s="227"/>
      <c r="DM235" s="227"/>
      <c r="DN235" s="227"/>
      <c r="DO235" s="227"/>
      <c r="DP235" s="227"/>
      <c r="DQ235" s="227"/>
      <c r="DR235" s="227"/>
      <c r="DS235" s="227"/>
      <c r="DT235" s="227"/>
      <c r="DU235" s="227"/>
      <c r="DV235" s="227"/>
      <c r="DW235" s="227"/>
      <c r="DX235" s="227"/>
      <c r="DY235" s="227"/>
      <c r="DZ235" s="227"/>
      <c r="EA235" s="227"/>
      <c r="EB235" s="227"/>
      <c r="EC235" s="227"/>
      <c r="ED235" s="227"/>
      <c r="EE235" s="227"/>
      <c r="EF235" s="227"/>
      <c r="EG235" s="227"/>
      <c r="EH235" s="227"/>
      <c r="EI235" s="227"/>
      <c r="EJ235" s="227"/>
      <c r="EK235" s="227"/>
      <c r="EL235" s="227"/>
      <c r="EM235" s="227"/>
      <c r="EN235" s="227"/>
      <c r="EO235" s="227"/>
      <c r="EP235" s="227"/>
      <c r="EQ235" s="227"/>
      <c r="ER235" s="227"/>
      <c r="ES235" s="227"/>
      <c r="ET235" s="227"/>
      <c r="EU235" s="227"/>
      <c r="EV235" s="227"/>
      <c r="EW235" s="227"/>
      <c r="EX235" s="227"/>
      <c r="EY235" s="227"/>
      <c r="EZ235" s="227"/>
      <c r="FA235" s="227"/>
      <c r="FB235" s="227"/>
      <c r="FC235" s="227"/>
      <c r="FD235" s="227"/>
      <c r="FE235" s="227"/>
      <c r="FF235" s="227"/>
      <c r="FG235" s="227"/>
      <c r="FH235" s="227"/>
      <c r="FI235" s="227"/>
      <c r="FJ235" s="227"/>
      <c r="FK235" s="227"/>
      <c r="FL235" s="227"/>
      <c r="FM235" s="227"/>
      <c r="FN235" s="227"/>
      <c r="FO235" s="227"/>
      <c r="FP235" s="227"/>
      <c r="FQ235" s="227"/>
      <c r="FR235" s="227"/>
      <c r="FS235" s="227"/>
      <c r="FT235" s="227"/>
      <c r="FU235" s="227"/>
      <c r="FV235" s="227"/>
      <c r="FW235" s="227"/>
      <c r="FX235" s="227"/>
      <c r="FY235" s="227"/>
      <c r="FZ235" s="227"/>
      <c r="GA235" s="227"/>
      <c r="GB235" s="227"/>
      <c r="GC235" s="227"/>
      <c r="GD235" s="227"/>
      <c r="GE235" s="227"/>
      <c r="GF235" s="227"/>
      <c r="GG235" s="227"/>
      <c r="GH235" s="227"/>
      <c r="GI235" s="227"/>
      <c r="GJ235" s="227"/>
      <c r="GK235" s="227"/>
      <c r="GL235" s="227"/>
      <c r="GM235" s="227"/>
      <c r="GN235" s="227"/>
      <c r="GO235" s="227"/>
      <c r="GP235" s="227"/>
      <c r="GQ235" s="227"/>
      <c r="GR235" s="227"/>
      <c r="GS235" s="227"/>
      <c r="GT235" s="227"/>
      <c r="GU235" s="227"/>
      <c r="GV235" s="227"/>
      <c r="GW235" s="227"/>
      <c r="GX235" s="227"/>
      <c r="GY235" s="227"/>
      <c r="GZ235" s="227"/>
      <c r="HA235" s="227"/>
      <c r="HB235" s="227"/>
      <c r="HC235" s="227"/>
      <c r="HD235" s="227"/>
      <c r="HE235" s="227"/>
      <c r="HF235" s="227"/>
      <c r="HG235" s="227"/>
      <c r="HH235" s="227"/>
      <c r="HI235" s="227"/>
      <c r="HJ235" s="227"/>
      <c r="HK235" s="227"/>
      <c r="HL235" s="227"/>
      <c r="HM235" s="227"/>
      <c r="HN235" s="227"/>
      <c r="HO235" s="227"/>
      <c r="HP235" s="227"/>
      <c r="HQ235" s="227"/>
      <c r="HR235" s="227"/>
    </row>
    <row r="236" spans="3:226" ht="20.100000000000001" customHeight="1" x14ac:dyDescent="0.15">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c r="BM236" s="227"/>
      <c r="BN236" s="227"/>
      <c r="BO236" s="227"/>
      <c r="BP236" s="227"/>
      <c r="BQ236" s="227"/>
      <c r="BR236" s="227"/>
      <c r="BS236" s="227"/>
      <c r="BT236" s="227"/>
      <c r="BU236" s="227"/>
      <c r="BV236" s="227"/>
      <c r="BW236" s="227"/>
      <c r="BX236" s="227"/>
      <c r="BY236" s="227"/>
      <c r="BZ236" s="227"/>
      <c r="CA236" s="227"/>
      <c r="CB236" s="227"/>
      <c r="CC236" s="227"/>
      <c r="CD236" s="227"/>
      <c r="CE236" s="227"/>
      <c r="CF236" s="227"/>
      <c r="CG236" s="227"/>
      <c r="CH236" s="227"/>
      <c r="CI236" s="227"/>
      <c r="CJ236" s="227"/>
      <c r="CK236" s="227"/>
      <c r="CL236" s="227"/>
      <c r="CM236" s="227"/>
      <c r="CN236" s="227"/>
      <c r="CO236" s="227"/>
      <c r="CP236" s="227"/>
      <c r="CQ236" s="227"/>
      <c r="CR236" s="227"/>
      <c r="CS236" s="227"/>
      <c r="CT236" s="227"/>
      <c r="CU236" s="227"/>
      <c r="CV236" s="227"/>
      <c r="CW236" s="227"/>
      <c r="CX236" s="227"/>
      <c r="CY236" s="227"/>
      <c r="CZ236" s="227"/>
      <c r="DA236" s="227"/>
      <c r="DB236" s="227"/>
      <c r="DC236" s="227"/>
      <c r="DD236" s="227"/>
      <c r="DE236" s="227"/>
      <c r="DF236" s="227"/>
      <c r="DG236" s="227"/>
      <c r="DH236" s="227"/>
      <c r="DI236" s="227"/>
      <c r="DJ236" s="227"/>
      <c r="DK236" s="227"/>
      <c r="DL236" s="227"/>
      <c r="DM236" s="227"/>
      <c r="DN236" s="227"/>
      <c r="DO236" s="227"/>
      <c r="DP236" s="227"/>
      <c r="DQ236" s="227"/>
      <c r="DR236" s="227"/>
      <c r="DS236" s="227"/>
      <c r="DT236" s="227"/>
      <c r="DU236" s="227"/>
      <c r="DV236" s="227"/>
      <c r="DW236" s="227"/>
      <c r="DX236" s="227"/>
      <c r="DY236" s="227"/>
      <c r="DZ236" s="227"/>
      <c r="EA236" s="227"/>
      <c r="EB236" s="227"/>
      <c r="EC236" s="227"/>
      <c r="ED236" s="227"/>
      <c r="EE236" s="227"/>
      <c r="EF236" s="227"/>
      <c r="EG236" s="227"/>
      <c r="EH236" s="227"/>
      <c r="EI236" s="227"/>
      <c r="EJ236" s="227"/>
      <c r="EK236" s="227"/>
      <c r="EL236" s="227"/>
      <c r="EM236" s="227"/>
      <c r="EN236" s="227"/>
      <c r="EO236" s="227"/>
      <c r="EP236" s="227"/>
      <c r="EQ236" s="227"/>
      <c r="ER236" s="227"/>
      <c r="ES236" s="227"/>
      <c r="ET236" s="227"/>
      <c r="EU236" s="227"/>
      <c r="EV236" s="227"/>
      <c r="EW236" s="227"/>
      <c r="EX236" s="227"/>
      <c r="EY236" s="227"/>
      <c r="EZ236" s="227"/>
      <c r="FA236" s="227"/>
      <c r="FB236" s="227"/>
      <c r="FC236" s="227"/>
      <c r="FD236" s="227"/>
      <c r="FE236" s="227"/>
      <c r="FF236" s="227"/>
      <c r="FG236" s="227"/>
      <c r="FH236" s="227"/>
      <c r="FI236" s="227"/>
      <c r="FJ236" s="227"/>
      <c r="FK236" s="227"/>
      <c r="FL236" s="227"/>
      <c r="FM236" s="227"/>
      <c r="FN236" s="227"/>
      <c r="FO236" s="227"/>
      <c r="FP236" s="227"/>
      <c r="FQ236" s="227"/>
      <c r="FR236" s="227"/>
      <c r="FS236" s="227"/>
      <c r="FT236" s="227"/>
      <c r="FU236" s="227"/>
      <c r="FV236" s="227"/>
      <c r="FW236" s="227"/>
      <c r="FX236" s="227"/>
      <c r="FY236" s="227"/>
      <c r="FZ236" s="227"/>
      <c r="GA236" s="227"/>
      <c r="GB236" s="227"/>
      <c r="GC236" s="227"/>
      <c r="GD236" s="227"/>
      <c r="GE236" s="227"/>
      <c r="GF236" s="227"/>
      <c r="GG236" s="227"/>
      <c r="GH236" s="227"/>
      <c r="GI236" s="227"/>
      <c r="GJ236" s="227"/>
      <c r="GK236" s="227"/>
      <c r="GL236" s="227"/>
      <c r="GM236" s="227"/>
      <c r="GN236" s="227"/>
      <c r="GO236" s="227"/>
      <c r="GP236" s="227"/>
      <c r="GQ236" s="227"/>
      <c r="GR236" s="227"/>
      <c r="GS236" s="227"/>
      <c r="GT236" s="227"/>
      <c r="GU236" s="227"/>
      <c r="GV236" s="227"/>
      <c r="GW236" s="227"/>
      <c r="GX236" s="227"/>
      <c r="GY236" s="227"/>
      <c r="GZ236" s="227"/>
      <c r="HA236" s="227"/>
      <c r="HB236" s="227"/>
      <c r="HC236" s="227"/>
      <c r="HD236" s="227"/>
      <c r="HE236" s="227"/>
      <c r="HF236" s="227"/>
      <c r="HG236" s="227"/>
      <c r="HH236" s="227"/>
      <c r="HI236" s="227"/>
      <c r="HJ236" s="227"/>
      <c r="HK236" s="227"/>
      <c r="HL236" s="227"/>
      <c r="HM236" s="227"/>
      <c r="HN236" s="227"/>
      <c r="HO236" s="227"/>
      <c r="HP236" s="227"/>
      <c r="HQ236" s="227"/>
      <c r="HR236" s="227"/>
    </row>
    <row r="237" spans="3:226" ht="20.100000000000001" customHeight="1" x14ac:dyDescent="0.15">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c r="BM237" s="227"/>
      <c r="BN237" s="227"/>
      <c r="BO237" s="227"/>
      <c r="BP237" s="227"/>
      <c r="BQ237" s="227"/>
      <c r="BR237" s="227"/>
      <c r="BS237" s="227"/>
      <c r="BT237" s="227"/>
      <c r="BU237" s="227"/>
      <c r="BV237" s="227"/>
      <c r="BW237" s="227"/>
      <c r="BX237" s="227"/>
      <c r="BY237" s="227"/>
      <c r="BZ237" s="227"/>
      <c r="CA237" s="227"/>
      <c r="CB237" s="227"/>
      <c r="CC237" s="227"/>
      <c r="CD237" s="227"/>
      <c r="CE237" s="227"/>
      <c r="CF237" s="227"/>
      <c r="CG237" s="227"/>
      <c r="CH237" s="227"/>
      <c r="CI237" s="227"/>
      <c r="CJ237" s="227"/>
      <c r="CK237" s="227"/>
      <c r="CL237" s="227"/>
      <c r="CM237" s="227"/>
      <c r="CN237" s="227"/>
      <c r="CO237" s="227"/>
      <c r="CP237" s="227"/>
      <c r="CQ237" s="227"/>
      <c r="CR237" s="227"/>
      <c r="CS237" s="227"/>
      <c r="CT237" s="227"/>
      <c r="CU237" s="227"/>
      <c r="CV237" s="227"/>
      <c r="CW237" s="227"/>
      <c r="CX237" s="227"/>
      <c r="CY237" s="227"/>
      <c r="CZ237" s="227"/>
      <c r="DA237" s="227"/>
      <c r="DB237" s="227"/>
      <c r="DC237" s="227"/>
      <c r="DD237" s="227"/>
      <c r="DE237" s="227"/>
      <c r="DF237" s="227"/>
      <c r="DG237" s="227"/>
      <c r="DH237" s="227"/>
      <c r="DI237" s="227"/>
      <c r="DJ237" s="227"/>
      <c r="DK237" s="227"/>
      <c r="DL237" s="227"/>
      <c r="DM237" s="227"/>
      <c r="DN237" s="227"/>
      <c r="DO237" s="227"/>
      <c r="DP237" s="227"/>
      <c r="DQ237" s="227"/>
      <c r="DR237" s="227"/>
      <c r="DS237" s="227"/>
      <c r="DT237" s="227"/>
      <c r="DU237" s="227"/>
      <c r="DV237" s="227"/>
      <c r="DW237" s="227"/>
      <c r="DX237" s="227"/>
      <c r="DY237" s="227"/>
      <c r="DZ237" s="227"/>
      <c r="EA237" s="227"/>
      <c r="EB237" s="227"/>
      <c r="EC237" s="227"/>
      <c r="ED237" s="227"/>
      <c r="EE237" s="227"/>
      <c r="EF237" s="227"/>
      <c r="EG237" s="227"/>
      <c r="EH237" s="227"/>
      <c r="EI237" s="227"/>
      <c r="EJ237" s="227"/>
      <c r="EK237" s="227"/>
      <c r="EL237" s="227"/>
      <c r="EM237" s="227"/>
      <c r="EN237" s="227"/>
      <c r="EO237" s="227"/>
      <c r="EP237" s="227"/>
      <c r="EQ237" s="227"/>
      <c r="ER237" s="227"/>
      <c r="ES237" s="227"/>
      <c r="ET237" s="227"/>
      <c r="EU237" s="227"/>
      <c r="EV237" s="227"/>
      <c r="EW237" s="227"/>
      <c r="EX237" s="227"/>
      <c r="EY237" s="227"/>
      <c r="EZ237" s="227"/>
      <c r="FA237" s="227"/>
      <c r="FB237" s="227"/>
      <c r="FC237" s="227"/>
      <c r="FD237" s="227"/>
      <c r="FE237" s="227"/>
      <c r="FF237" s="227"/>
      <c r="FG237" s="227"/>
      <c r="FH237" s="227"/>
      <c r="FI237" s="227"/>
      <c r="FJ237" s="227"/>
      <c r="FK237" s="227"/>
      <c r="FL237" s="227"/>
      <c r="FM237" s="227"/>
      <c r="FN237" s="227"/>
      <c r="FO237" s="227"/>
      <c r="FP237" s="227"/>
      <c r="FQ237" s="227"/>
      <c r="FR237" s="227"/>
      <c r="FS237" s="227"/>
      <c r="FT237" s="227"/>
      <c r="FU237" s="227"/>
      <c r="FV237" s="227"/>
      <c r="FW237" s="227"/>
      <c r="FX237" s="227"/>
      <c r="FY237" s="227"/>
      <c r="FZ237" s="227"/>
      <c r="GA237" s="227"/>
      <c r="GB237" s="227"/>
      <c r="GC237" s="227"/>
      <c r="GD237" s="227"/>
      <c r="GE237" s="227"/>
      <c r="GF237" s="227"/>
      <c r="GG237" s="227"/>
      <c r="GH237" s="227"/>
      <c r="GI237" s="227"/>
      <c r="GJ237" s="227"/>
      <c r="GK237" s="227"/>
      <c r="GL237" s="227"/>
      <c r="GM237" s="227"/>
      <c r="GN237" s="227"/>
      <c r="GO237" s="227"/>
      <c r="GP237" s="227"/>
      <c r="GQ237" s="227"/>
      <c r="GR237" s="227"/>
      <c r="GS237" s="227"/>
      <c r="GT237" s="227"/>
      <c r="GU237" s="227"/>
      <c r="GV237" s="227"/>
      <c r="GW237" s="227"/>
      <c r="GX237" s="227"/>
      <c r="GY237" s="227"/>
      <c r="GZ237" s="227"/>
      <c r="HA237" s="227"/>
      <c r="HB237" s="227"/>
      <c r="HC237" s="227"/>
      <c r="HD237" s="227"/>
      <c r="HE237" s="227"/>
      <c r="HF237" s="227"/>
      <c r="HG237" s="227"/>
      <c r="HH237" s="227"/>
      <c r="HI237" s="227"/>
      <c r="HJ237" s="227"/>
      <c r="HK237" s="227"/>
      <c r="HL237" s="227"/>
      <c r="HM237" s="227"/>
      <c r="HN237" s="227"/>
      <c r="HO237" s="227"/>
      <c r="HP237" s="227"/>
      <c r="HQ237" s="227"/>
      <c r="HR237" s="227"/>
    </row>
    <row r="238" spans="3:226" ht="20.100000000000001" customHeight="1" x14ac:dyDescent="0.15">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c r="FG238" s="227"/>
      <c r="FH238" s="227"/>
      <c r="FI238" s="227"/>
      <c r="FJ238" s="227"/>
      <c r="FK238" s="227"/>
      <c r="FL238" s="227"/>
      <c r="FM238" s="227"/>
      <c r="FN238" s="227"/>
      <c r="FO238" s="227"/>
      <c r="FP238" s="227"/>
      <c r="FQ238" s="227"/>
      <c r="FR238" s="227"/>
      <c r="FS238" s="227"/>
      <c r="FT238" s="227"/>
      <c r="FU238" s="227"/>
      <c r="FV238" s="227"/>
      <c r="FW238" s="227"/>
      <c r="FX238" s="227"/>
      <c r="FY238" s="227"/>
      <c r="FZ238" s="227"/>
      <c r="GA238" s="227"/>
      <c r="GB238" s="227"/>
      <c r="GC238" s="227"/>
      <c r="GD238" s="227"/>
      <c r="GE238" s="227"/>
      <c r="GF238" s="227"/>
      <c r="GG238" s="227"/>
      <c r="GH238" s="227"/>
      <c r="GI238" s="227"/>
      <c r="GJ238" s="227"/>
      <c r="GK238" s="227"/>
      <c r="GL238" s="227"/>
      <c r="GM238" s="227"/>
      <c r="GN238" s="227"/>
      <c r="GO238" s="227"/>
      <c r="GP238" s="227"/>
      <c r="GQ238" s="227"/>
      <c r="GR238" s="227"/>
      <c r="GS238" s="227"/>
      <c r="GT238" s="227"/>
      <c r="GU238" s="227"/>
      <c r="GV238" s="227"/>
      <c r="GW238" s="227"/>
      <c r="GX238" s="227"/>
      <c r="GY238" s="227"/>
      <c r="GZ238" s="227"/>
      <c r="HA238" s="227"/>
      <c r="HB238" s="227"/>
      <c r="HC238" s="227"/>
      <c r="HD238" s="227"/>
      <c r="HE238" s="227"/>
      <c r="HF238" s="227"/>
      <c r="HG238" s="227"/>
      <c r="HH238" s="227"/>
      <c r="HI238" s="227"/>
      <c r="HJ238" s="227"/>
      <c r="HK238" s="227"/>
      <c r="HL238" s="227"/>
      <c r="HM238" s="227"/>
      <c r="HN238" s="227"/>
      <c r="HO238" s="227"/>
      <c r="HP238" s="227"/>
      <c r="HQ238" s="227"/>
      <c r="HR238" s="227"/>
    </row>
    <row r="239" spans="3:226" ht="20.100000000000001" customHeight="1" x14ac:dyDescent="0.15">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c r="BM239" s="227"/>
      <c r="BN239" s="227"/>
      <c r="BO239" s="227"/>
      <c r="BP239" s="227"/>
      <c r="BQ239" s="227"/>
      <c r="BR239" s="227"/>
      <c r="BS239" s="227"/>
      <c r="BT239" s="227"/>
      <c r="BU239" s="227"/>
      <c r="BV239" s="227"/>
      <c r="BW239" s="227"/>
      <c r="BX239" s="227"/>
      <c r="BY239" s="227"/>
      <c r="BZ239" s="227"/>
      <c r="CA239" s="227"/>
      <c r="CB239" s="227"/>
      <c r="CC239" s="227"/>
      <c r="CD239" s="227"/>
      <c r="CE239" s="227"/>
      <c r="CF239" s="227"/>
      <c r="CG239" s="227"/>
      <c r="CH239" s="227"/>
      <c r="CI239" s="227"/>
      <c r="CJ239" s="227"/>
      <c r="CK239" s="227"/>
      <c r="CL239" s="227"/>
      <c r="CM239" s="227"/>
      <c r="CN239" s="227"/>
      <c r="CO239" s="227"/>
      <c r="CP239" s="227"/>
      <c r="CQ239" s="227"/>
      <c r="CR239" s="227"/>
      <c r="CS239" s="227"/>
      <c r="CT239" s="227"/>
      <c r="CU239" s="227"/>
      <c r="CV239" s="227"/>
      <c r="CW239" s="227"/>
      <c r="CX239" s="227"/>
      <c r="CY239" s="227"/>
      <c r="CZ239" s="227"/>
      <c r="DA239" s="227"/>
      <c r="DB239" s="227"/>
      <c r="DC239" s="227"/>
      <c r="DD239" s="227"/>
      <c r="DE239" s="227"/>
      <c r="DF239" s="227"/>
      <c r="DG239" s="227"/>
      <c r="DH239" s="227"/>
      <c r="DI239" s="227"/>
      <c r="DJ239" s="227"/>
      <c r="DK239" s="227"/>
      <c r="DL239" s="227"/>
      <c r="DM239" s="227"/>
      <c r="DN239" s="227"/>
      <c r="DO239" s="227"/>
      <c r="DP239" s="227"/>
      <c r="DQ239" s="227"/>
      <c r="DR239" s="227"/>
      <c r="DS239" s="227"/>
      <c r="DT239" s="227"/>
      <c r="DU239" s="227"/>
      <c r="DV239" s="227"/>
      <c r="DW239" s="227"/>
      <c r="DX239" s="227"/>
      <c r="DY239" s="227"/>
      <c r="DZ239" s="227"/>
      <c r="EA239" s="227"/>
      <c r="EB239" s="227"/>
      <c r="EC239" s="227"/>
      <c r="ED239" s="227"/>
      <c r="EE239" s="227"/>
      <c r="EF239" s="227"/>
      <c r="EG239" s="227"/>
      <c r="EH239" s="227"/>
      <c r="EI239" s="227"/>
      <c r="EJ239" s="227"/>
      <c r="EK239" s="227"/>
      <c r="EL239" s="227"/>
      <c r="EM239" s="227"/>
      <c r="EN239" s="227"/>
      <c r="EO239" s="227"/>
      <c r="EP239" s="227"/>
      <c r="EQ239" s="227"/>
      <c r="ER239" s="227"/>
      <c r="ES239" s="227"/>
      <c r="ET239" s="227"/>
      <c r="EU239" s="227"/>
      <c r="EV239" s="227"/>
      <c r="EW239" s="227"/>
      <c r="EX239" s="227"/>
      <c r="EY239" s="227"/>
      <c r="EZ239" s="227"/>
      <c r="FA239" s="227"/>
      <c r="FB239" s="227"/>
      <c r="FC239" s="227"/>
      <c r="FD239" s="227"/>
      <c r="FE239" s="227"/>
      <c r="FF239" s="227"/>
      <c r="FG239" s="227"/>
      <c r="FH239" s="227"/>
      <c r="FI239" s="227"/>
      <c r="FJ239" s="227"/>
      <c r="FK239" s="227"/>
      <c r="FL239" s="227"/>
      <c r="FM239" s="227"/>
      <c r="FN239" s="227"/>
      <c r="FO239" s="227"/>
      <c r="FP239" s="227"/>
      <c r="FQ239" s="227"/>
      <c r="FR239" s="227"/>
      <c r="FS239" s="227"/>
      <c r="FT239" s="227"/>
      <c r="FU239" s="227"/>
      <c r="FV239" s="227"/>
      <c r="FW239" s="227"/>
      <c r="FX239" s="227"/>
      <c r="FY239" s="227"/>
      <c r="FZ239" s="227"/>
      <c r="GA239" s="227"/>
      <c r="GB239" s="227"/>
      <c r="GC239" s="227"/>
      <c r="GD239" s="227"/>
      <c r="GE239" s="227"/>
      <c r="GF239" s="227"/>
      <c r="GG239" s="227"/>
      <c r="GH239" s="227"/>
      <c r="GI239" s="227"/>
      <c r="GJ239" s="227"/>
      <c r="GK239" s="227"/>
      <c r="GL239" s="227"/>
      <c r="GM239" s="227"/>
      <c r="GN239" s="227"/>
      <c r="GO239" s="227"/>
      <c r="GP239" s="227"/>
      <c r="GQ239" s="227"/>
      <c r="GR239" s="227"/>
      <c r="GS239" s="227"/>
      <c r="GT239" s="227"/>
      <c r="GU239" s="227"/>
      <c r="GV239" s="227"/>
      <c r="GW239" s="227"/>
      <c r="GX239" s="227"/>
      <c r="GY239" s="227"/>
      <c r="GZ239" s="227"/>
      <c r="HA239" s="227"/>
      <c r="HB239" s="227"/>
      <c r="HC239" s="227"/>
      <c r="HD239" s="227"/>
      <c r="HE239" s="227"/>
      <c r="HF239" s="227"/>
      <c r="HG239" s="227"/>
      <c r="HH239" s="227"/>
      <c r="HI239" s="227"/>
      <c r="HJ239" s="227"/>
      <c r="HK239" s="227"/>
      <c r="HL239" s="227"/>
      <c r="HM239" s="227"/>
      <c r="HN239" s="227"/>
      <c r="HO239" s="227"/>
      <c r="HP239" s="227"/>
      <c r="HQ239" s="227"/>
      <c r="HR239" s="227"/>
    </row>
    <row r="240" spans="3:226" ht="20.100000000000001" customHeight="1" x14ac:dyDescent="0.15">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c r="BM240" s="227"/>
      <c r="BN240" s="227"/>
      <c r="BO240" s="227"/>
      <c r="BP240" s="227"/>
      <c r="BQ240" s="227"/>
      <c r="BR240" s="227"/>
      <c r="BS240" s="227"/>
      <c r="BT240" s="227"/>
      <c r="BU240" s="227"/>
      <c r="BV240" s="227"/>
      <c r="BW240" s="227"/>
      <c r="BX240" s="227"/>
      <c r="BY240" s="227"/>
      <c r="BZ240" s="227"/>
      <c r="CA240" s="227"/>
      <c r="CB240" s="227"/>
      <c r="CC240" s="227"/>
      <c r="CD240" s="227"/>
      <c r="CE240" s="227"/>
      <c r="CF240" s="227"/>
      <c r="CG240" s="227"/>
      <c r="CH240" s="227"/>
      <c r="CI240" s="227"/>
      <c r="CJ240" s="227"/>
      <c r="CK240" s="227"/>
      <c r="CL240" s="227"/>
      <c r="CM240" s="227"/>
      <c r="CN240" s="227"/>
      <c r="CO240" s="227"/>
      <c r="CP240" s="227"/>
      <c r="CQ240" s="227"/>
      <c r="CR240" s="227"/>
      <c r="CS240" s="227"/>
      <c r="CT240" s="227"/>
      <c r="CU240" s="227"/>
      <c r="CV240" s="227"/>
      <c r="CW240" s="227"/>
      <c r="CX240" s="227"/>
      <c r="CY240" s="227"/>
      <c r="CZ240" s="227"/>
      <c r="DA240" s="227"/>
      <c r="DB240" s="227"/>
      <c r="DC240" s="227"/>
      <c r="DD240" s="227"/>
      <c r="DE240" s="227"/>
      <c r="DF240" s="227"/>
      <c r="DG240" s="227"/>
      <c r="DH240" s="227"/>
      <c r="DI240" s="227"/>
      <c r="DJ240" s="227"/>
      <c r="DK240" s="227"/>
      <c r="DL240" s="227"/>
      <c r="DM240" s="227"/>
      <c r="DN240" s="227"/>
      <c r="DO240" s="227"/>
      <c r="DP240" s="227"/>
      <c r="DQ240" s="227"/>
      <c r="DR240" s="227"/>
      <c r="DS240" s="227"/>
      <c r="DT240" s="227"/>
      <c r="DU240" s="227"/>
      <c r="DV240" s="227"/>
      <c r="DW240" s="227"/>
      <c r="DX240" s="227"/>
      <c r="DY240" s="227"/>
      <c r="DZ240" s="227"/>
      <c r="EA240" s="227"/>
      <c r="EB240" s="227"/>
      <c r="EC240" s="227"/>
      <c r="ED240" s="227"/>
      <c r="EE240" s="227"/>
      <c r="EF240" s="227"/>
      <c r="EG240" s="227"/>
      <c r="EH240" s="227"/>
      <c r="EI240" s="227"/>
      <c r="EJ240" s="227"/>
      <c r="EK240" s="227"/>
      <c r="EL240" s="227"/>
      <c r="EM240" s="227"/>
      <c r="EN240" s="227"/>
      <c r="EO240" s="227"/>
      <c r="EP240" s="227"/>
      <c r="EQ240" s="227"/>
      <c r="ER240" s="227"/>
      <c r="ES240" s="227"/>
      <c r="ET240" s="227"/>
      <c r="EU240" s="227"/>
      <c r="EV240" s="227"/>
      <c r="EW240" s="227"/>
      <c r="EX240" s="227"/>
      <c r="EY240" s="227"/>
      <c r="EZ240" s="227"/>
      <c r="FA240" s="227"/>
      <c r="FB240" s="227"/>
      <c r="FC240" s="227"/>
      <c r="FD240" s="227"/>
      <c r="FE240" s="227"/>
      <c r="FF240" s="227"/>
      <c r="FG240" s="227"/>
      <c r="FH240" s="227"/>
      <c r="FI240" s="227"/>
      <c r="FJ240" s="227"/>
      <c r="FK240" s="227"/>
      <c r="FL240" s="227"/>
      <c r="FM240" s="227"/>
      <c r="FN240" s="227"/>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W240" s="227"/>
      <c r="GX240" s="227"/>
      <c r="GY240" s="227"/>
      <c r="GZ240" s="227"/>
      <c r="HA240" s="227"/>
      <c r="HB240" s="227"/>
      <c r="HC240" s="227"/>
      <c r="HD240" s="227"/>
      <c r="HE240" s="227"/>
      <c r="HF240" s="227"/>
      <c r="HG240" s="227"/>
      <c r="HH240" s="227"/>
      <c r="HI240" s="227"/>
      <c r="HJ240" s="227"/>
      <c r="HK240" s="227"/>
      <c r="HL240" s="227"/>
      <c r="HM240" s="227"/>
      <c r="HN240" s="227"/>
      <c r="HO240" s="227"/>
      <c r="HP240" s="227"/>
      <c r="HQ240" s="227"/>
      <c r="HR240" s="227"/>
    </row>
    <row r="241" spans="3:226" ht="20.100000000000001" customHeight="1" x14ac:dyDescent="0.15">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c r="BM241" s="227"/>
      <c r="BN241" s="227"/>
      <c r="BO241" s="227"/>
      <c r="BP241" s="227"/>
      <c r="BQ241" s="227"/>
      <c r="BR241" s="227"/>
      <c r="BS241" s="227"/>
      <c r="BT241" s="227"/>
      <c r="BU241" s="227"/>
      <c r="BV241" s="227"/>
      <c r="BW241" s="227"/>
      <c r="BX241" s="227"/>
      <c r="BY241" s="227"/>
      <c r="BZ241" s="227"/>
      <c r="CA241" s="227"/>
      <c r="CB241" s="227"/>
      <c r="CC241" s="227"/>
      <c r="CD241" s="227"/>
      <c r="CE241" s="227"/>
      <c r="CF241" s="227"/>
      <c r="CG241" s="227"/>
      <c r="CH241" s="227"/>
      <c r="CI241" s="227"/>
      <c r="CJ241" s="227"/>
      <c r="CK241" s="227"/>
      <c r="CL241" s="227"/>
      <c r="CM241" s="227"/>
      <c r="CN241" s="227"/>
      <c r="CO241" s="227"/>
      <c r="CP241" s="227"/>
      <c r="CQ241" s="227"/>
      <c r="CR241" s="227"/>
      <c r="CS241" s="227"/>
      <c r="CT241" s="227"/>
      <c r="CU241" s="227"/>
      <c r="CV241" s="227"/>
      <c r="CW241" s="227"/>
      <c r="CX241" s="227"/>
      <c r="CY241" s="227"/>
      <c r="CZ241" s="227"/>
      <c r="DA241" s="227"/>
      <c r="DB241" s="227"/>
      <c r="DC241" s="227"/>
      <c r="DD241" s="227"/>
      <c r="DE241" s="227"/>
      <c r="DF241" s="227"/>
      <c r="DG241" s="227"/>
      <c r="DH241" s="227"/>
      <c r="DI241" s="227"/>
      <c r="DJ241" s="227"/>
      <c r="DK241" s="227"/>
      <c r="DL241" s="227"/>
      <c r="DM241" s="227"/>
      <c r="DN241" s="227"/>
      <c r="DO241" s="227"/>
      <c r="DP241" s="227"/>
      <c r="DQ241" s="227"/>
      <c r="DR241" s="227"/>
      <c r="DS241" s="227"/>
      <c r="DT241" s="227"/>
      <c r="DU241" s="227"/>
      <c r="DV241" s="227"/>
      <c r="DW241" s="227"/>
      <c r="DX241" s="227"/>
      <c r="DY241" s="227"/>
      <c r="DZ241" s="227"/>
      <c r="EA241" s="227"/>
      <c r="EB241" s="227"/>
      <c r="EC241" s="227"/>
      <c r="ED241" s="227"/>
      <c r="EE241" s="227"/>
      <c r="EF241" s="227"/>
      <c r="EG241" s="227"/>
      <c r="EH241" s="227"/>
      <c r="EI241" s="227"/>
      <c r="EJ241" s="227"/>
      <c r="EK241" s="227"/>
      <c r="EL241" s="227"/>
      <c r="EM241" s="227"/>
      <c r="EN241" s="227"/>
      <c r="EO241" s="227"/>
      <c r="EP241" s="227"/>
      <c r="EQ241" s="227"/>
      <c r="ER241" s="227"/>
      <c r="ES241" s="227"/>
      <c r="ET241" s="227"/>
      <c r="EU241" s="227"/>
      <c r="EV241" s="227"/>
      <c r="EW241" s="227"/>
      <c r="EX241" s="227"/>
      <c r="EY241" s="227"/>
      <c r="EZ241" s="227"/>
      <c r="FA241" s="227"/>
      <c r="FB241" s="227"/>
      <c r="FC241" s="227"/>
      <c r="FD241" s="227"/>
      <c r="FE241" s="227"/>
      <c r="FF241" s="227"/>
      <c r="FG241" s="227"/>
      <c r="FH241" s="227"/>
      <c r="FI241" s="227"/>
      <c r="FJ241" s="227"/>
      <c r="FK241" s="227"/>
      <c r="FL241" s="227"/>
      <c r="FM241" s="227"/>
      <c r="FN241" s="227"/>
      <c r="FO241" s="227"/>
      <c r="FP241" s="227"/>
      <c r="FQ241" s="227"/>
      <c r="FR241" s="227"/>
      <c r="FS241" s="227"/>
      <c r="FT241" s="227"/>
      <c r="FU241" s="227"/>
      <c r="FV241" s="227"/>
      <c r="FW241" s="227"/>
      <c r="FX241" s="227"/>
      <c r="FY241" s="227"/>
      <c r="FZ241" s="227"/>
      <c r="GA241" s="227"/>
      <c r="GB241" s="227"/>
      <c r="GC241" s="227"/>
      <c r="GD241" s="227"/>
      <c r="GE241" s="227"/>
      <c r="GF241" s="227"/>
      <c r="GG241" s="227"/>
      <c r="GH241" s="227"/>
      <c r="GI241" s="227"/>
      <c r="GJ241" s="227"/>
      <c r="GK241" s="227"/>
      <c r="GL241" s="227"/>
      <c r="GM241" s="227"/>
      <c r="GN241" s="227"/>
      <c r="GO241" s="227"/>
      <c r="GP241" s="227"/>
      <c r="GQ241" s="227"/>
      <c r="GR241" s="227"/>
      <c r="GS241" s="227"/>
      <c r="GT241" s="227"/>
      <c r="GU241" s="227"/>
      <c r="GV241" s="227"/>
      <c r="GW241" s="227"/>
      <c r="GX241" s="227"/>
      <c r="GY241" s="227"/>
      <c r="GZ241" s="227"/>
      <c r="HA241" s="227"/>
      <c r="HB241" s="227"/>
      <c r="HC241" s="227"/>
      <c r="HD241" s="227"/>
      <c r="HE241" s="227"/>
      <c r="HF241" s="227"/>
      <c r="HG241" s="227"/>
      <c r="HH241" s="227"/>
      <c r="HI241" s="227"/>
      <c r="HJ241" s="227"/>
      <c r="HK241" s="227"/>
      <c r="HL241" s="227"/>
      <c r="HM241" s="227"/>
      <c r="HN241" s="227"/>
      <c r="HO241" s="227"/>
      <c r="HP241" s="227"/>
      <c r="HQ241" s="227"/>
      <c r="HR241" s="227"/>
    </row>
    <row r="242" spans="3:226" ht="20.100000000000001" customHeight="1" x14ac:dyDescent="0.15">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c r="BM242" s="227"/>
      <c r="BN242" s="227"/>
      <c r="BO242" s="227"/>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7"/>
      <c r="CU242" s="227"/>
      <c r="CV242" s="227"/>
      <c r="CW242" s="227"/>
      <c r="CX242" s="227"/>
      <c r="CY242" s="227"/>
      <c r="CZ242" s="227"/>
      <c r="DA242" s="227"/>
      <c r="DB242" s="227"/>
      <c r="DC242" s="227"/>
      <c r="DD242" s="227"/>
      <c r="DE242" s="227"/>
      <c r="DF242" s="227"/>
      <c r="DG242" s="227"/>
      <c r="DH242" s="227"/>
      <c r="DI242" s="227"/>
      <c r="DJ242" s="227"/>
      <c r="DK242" s="227"/>
      <c r="DL242" s="227"/>
      <c r="DM242" s="227"/>
      <c r="DN242" s="227"/>
      <c r="DO242" s="227"/>
      <c r="DP242" s="227"/>
      <c r="DQ242" s="227"/>
      <c r="DR242" s="227"/>
      <c r="DS242" s="227"/>
      <c r="DT242" s="227"/>
      <c r="DU242" s="227"/>
      <c r="DV242" s="227"/>
      <c r="DW242" s="227"/>
      <c r="DX242" s="227"/>
      <c r="DY242" s="227"/>
      <c r="DZ242" s="227"/>
      <c r="EA242" s="227"/>
      <c r="EB242" s="227"/>
      <c r="EC242" s="227"/>
      <c r="ED242" s="227"/>
      <c r="EE242" s="227"/>
      <c r="EF242" s="227"/>
      <c r="EG242" s="227"/>
      <c r="EH242" s="227"/>
      <c r="EI242" s="227"/>
      <c r="EJ242" s="227"/>
      <c r="EK242" s="227"/>
      <c r="EL242" s="227"/>
      <c r="EM242" s="227"/>
      <c r="EN242" s="227"/>
      <c r="EO242" s="227"/>
      <c r="EP242" s="227"/>
      <c r="EQ242" s="227"/>
      <c r="ER242" s="227"/>
      <c r="ES242" s="227"/>
      <c r="ET242" s="227"/>
      <c r="EU242" s="227"/>
      <c r="EV242" s="227"/>
      <c r="EW242" s="227"/>
      <c r="EX242" s="227"/>
      <c r="EY242" s="227"/>
      <c r="EZ242" s="227"/>
      <c r="FA242" s="227"/>
      <c r="FB242" s="227"/>
      <c r="FC242" s="227"/>
      <c r="FD242" s="227"/>
      <c r="FE242" s="227"/>
      <c r="FF242" s="227"/>
      <c r="FG242" s="227"/>
      <c r="FH242" s="227"/>
      <c r="FI242" s="227"/>
      <c r="FJ242" s="227"/>
      <c r="FK242" s="227"/>
      <c r="FL242" s="227"/>
      <c r="FM242" s="227"/>
      <c r="FN242" s="227"/>
      <c r="FO242" s="227"/>
      <c r="FP242" s="227"/>
      <c r="FQ242" s="227"/>
      <c r="FR242" s="227"/>
      <c r="FS242" s="227"/>
      <c r="FT242" s="227"/>
      <c r="FU242" s="227"/>
      <c r="FV242" s="227"/>
      <c r="FW242" s="227"/>
      <c r="FX242" s="227"/>
      <c r="FY242" s="227"/>
      <c r="FZ242" s="227"/>
      <c r="GA242" s="227"/>
      <c r="GB242" s="227"/>
      <c r="GC242" s="227"/>
      <c r="GD242" s="227"/>
      <c r="GE242" s="227"/>
      <c r="GF242" s="227"/>
      <c r="GG242" s="227"/>
      <c r="GH242" s="227"/>
      <c r="GI242" s="227"/>
      <c r="GJ242" s="227"/>
      <c r="GK242" s="227"/>
      <c r="GL242" s="227"/>
      <c r="GM242" s="227"/>
      <c r="GN242" s="227"/>
      <c r="GO242" s="227"/>
      <c r="GP242" s="227"/>
      <c r="GQ242" s="227"/>
      <c r="GR242" s="227"/>
      <c r="GS242" s="227"/>
      <c r="GT242" s="227"/>
      <c r="GU242" s="227"/>
      <c r="GV242" s="227"/>
      <c r="GW242" s="227"/>
      <c r="GX242" s="227"/>
      <c r="GY242" s="227"/>
      <c r="GZ242" s="227"/>
      <c r="HA242" s="227"/>
      <c r="HB242" s="227"/>
      <c r="HC242" s="227"/>
      <c r="HD242" s="227"/>
      <c r="HE242" s="227"/>
      <c r="HF242" s="227"/>
      <c r="HG242" s="227"/>
      <c r="HH242" s="227"/>
      <c r="HI242" s="227"/>
      <c r="HJ242" s="227"/>
      <c r="HK242" s="227"/>
      <c r="HL242" s="227"/>
      <c r="HM242" s="227"/>
      <c r="HN242" s="227"/>
      <c r="HO242" s="227"/>
      <c r="HP242" s="227"/>
      <c r="HQ242" s="227"/>
      <c r="HR242" s="227"/>
    </row>
    <row r="243" spans="3:226" ht="20.100000000000001" customHeight="1" x14ac:dyDescent="0.15">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c r="BM243" s="227"/>
      <c r="BN243" s="227"/>
      <c r="BO243" s="227"/>
      <c r="BP243" s="227"/>
      <c r="BQ243" s="227"/>
      <c r="BR243" s="227"/>
      <c r="BS243" s="227"/>
      <c r="BT243" s="227"/>
      <c r="BU243" s="227"/>
      <c r="BV243" s="227"/>
      <c r="BW243" s="227"/>
      <c r="BX243" s="227"/>
      <c r="BY243" s="227"/>
      <c r="BZ243" s="227"/>
      <c r="CA243" s="227"/>
      <c r="CB243" s="227"/>
      <c r="CC243" s="227"/>
      <c r="CD243" s="227"/>
      <c r="CE243" s="227"/>
      <c r="CF243" s="227"/>
      <c r="CG243" s="227"/>
      <c r="CH243" s="227"/>
      <c r="CI243" s="227"/>
      <c r="CJ243" s="227"/>
      <c r="CK243" s="227"/>
      <c r="CL243" s="227"/>
      <c r="CM243" s="227"/>
      <c r="CN243" s="227"/>
      <c r="CO243" s="227"/>
      <c r="CP243" s="227"/>
      <c r="CQ243" s="227"/>
      <c r="CR243" s="227"/>
      <c r="CS243" s="227"/>
      <c r="CT243" s="227"/>
      <c r="CU243" s="227"/>
      <c r="CV243" s="227"/>
      <c r="CW243" s="227"/>
      <c r="CX243" s="227"/>
      <c r="CY243" s="227"/>
      <c r="CZ243" s="227"/>
      <c r="DA243" s="227"/>
      <c r="DB243" s="227"/>
      <c r="DC243" s="227"/>
      <c r="DD243" s="227"/>
      <c r="DE243" s="227"/>
      <c r="DF243" s="227"/>
      <c r="DG243" s="227"/>
      <c r="DH243" s="227"/>
      <c r="DI243" s="227"/>
      <c r="DJ243" s="227"/>
      <c r="DK243" s="227"/>
      <c r="DL243" s="227"/>
      <c r="DM243" s="227"/>
      <c r="DN243" s="227"/>
      <c r="DO243" s="227"/>
      <c r="DP243" s="227"/>
      <c r="DQ243" s="227"/>
      <c r="DR243" s="227"/>
      <c r="DS243" s="227"/>
      <c r="DT243" s="227"/>
      <c r="DU243" s="227"/>
      <c r="DV243" s="227"/>
      <c r="DW243" s="227"/>
      <c r="DX243" s="227"/>
      <c r="DY243" s="227"/>
      <c r="DZ243" s="227"/>
      <c r="EA243" s="227"/>
      <c r="EB243" s="227"/>
      <c r="EC243" s="227"/>
      <c r="ED243" s="227"/>
      <c r="EE243" s="227"/>
      <c r="EF243" s="227"/>
      <c r="EG243" s="227"/>
      <c r="EH243" s="227"/>
      <c r="EI243" s="227"/>
      <c r="EJ243" s="227"/>
      <c r="EK243" s="227"/>
      <c r="EL243" s="227"/>
      <c r="EM243" s="227"/>
      <c r="EN243" s="227"/>
      <c r="EO243" s="227"/>
      <c r="EP243" s="227"/>
      <c r="EQ243" s="227"/>
      <c r="ER243" s="227"/>
      <c r="ES243" s="227"/>
      <c r="ET243" s="227"/>
      <c r="EU243" s="227"/>
      <c r="EV243" s="227"/>
      <c r="EW243" s="227"/>
      <c r="EX243" s="227"/>
      <c r="EY243" s="227"/>
      <c r="EZ243" s="227"/>
      <c r="FA243" s="227"/>
      <c r="FB243" s="227"/>
      <c r="FC243" s="227"/>
      <c r="FD243" s="227"/>
      <c r="FE243" s="227"/>
      <c r="FF243" s="227"/>
      <c r="FG243" s="227"/>
      <c r="FH243" s="227"/>
      <c r="FI243" s="227"/>
      <c r="FJ243" s="227"/>
      <c r="FK243" s="227"/>
      <c r="FL243" s="227"/>
      <c r="FM243" s="227"/>
      <c r="FN243" s="227"/>
      <c r="FO243" s="227"/>
      <c r="FP243" s="227"/>
      <c r="FQ243" s="227"/>
      <c r="FR243" s="227"/>
      <c r="FS243" s="227"/>
      <c r="FT243" s="227"/>
      <c r="FU243" s="227"/>
      <c r="FV243" s="227"/>
      <c r="FW243" s="227"/>
      <c r="FX243" s="227"/>
      <c r="FY243" s="227"/>
      <c r="FZ243" s="227"/>
      <c r="GA243" s="227"/>
      <c r="GB243" s="227"/>
      <c r="GC243" s="227"/>
      <c r="GD243" s="227"/>
      <c r="GE243" s="227"/>
      <c r="GF243" s="227"/>
      <c r="GG243" s="227"/>
      <c r="GH243" s="227"/>
      <c r="GI243" s="227"/>
      <c r="GJ243" s="227"/>
      <c r="GK243" s="227"/>
      <c r="GL243" s="227"/>
      <c r="GM243" s="227"/>
      <c r="GN243" s="227"/>
      <c r="GO243" s="227"/>
      <c r="GP243" s="227"/>
      <c r="GQ243" s="227"/>
      <c r="GR243" s="227"/>
      <c r="GS243" s="227"/>
      <c r="GT243" s="227"/>
      <c r="GU243" s="227"/>
      <c r="GV243" s="227"/>
      <c r="GW243" s="227"/>
      <c r="GX243" s="227"/>
      <c r="GY243" s="227"/>
      <c r="GZ243" s="227"/>
      <c r="HA243" s="227"/>
      <c r="HB243" s="227"/>
      <c r="HC243" s="227"/>
      <c r="HD243" s="227"/>
      <c r="HE243" s="227"/>
      <c r="HF243" s="227"/>
      <c r="HG243" s="227"/>
      <c r="HH243" s="227"/>
      <c r="HI243" s="227"/>
      <c r="HJ243" s="227"/>
      <c r="HK243" s="227"/>
      <c r="HL243" s="227"/>
      <c r="HM243" s="227"/>
      <c r="HN243" s="227"/>
      <c r="HO243" s="227"/>
      <c r="HP243" s="227"/>
      <c r="HQ243" s="227"/>
      <c r="HR243" s="227"/>
    </row>
    <row r="244" spans="3:226" ht="20.100000000000001" customHeight="1" x14ac:dyDescent="0.15">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c r="BM244" s="227"/>
      <c r="BN244" s="227"/>
      <c r="BO244" s="227"/>
      <c r="BP244" s="227"/>
      <c r="BQ244" s="227"/>
      <c r="BR244" s="227"/>
      <c r="BS244" s="227"/>
      <c r="BT244" s="227"/>
      <c r="BU244" s="227"/>
      <c r="BV244" s="227"/>
      <c r="BW244" s="227"/>
      <c r="BX244" s="227"/>
      <c r="BY244" s="227"/>
      <c r="BZ244" s="227"/>
      <c r="CA244" s="227"/>
      <c r="CB244" s="227"/>
      <c r="CC244" s="227"/>
      <c r="CD244" s="227"/>
      <c r="CE244" s="227"/>
      <c r="CF244" s="227"/>
      <c r="CG244" s="227"/>
      <c r="CH244" s="227"/>
      <c r="CI244" s="227"/>
      <c r="CJ244" s="227"/>
      <c r="CK244" s="227"/>
      <c r="CL244" s="227"/>
      <c r="CM244" s="227"/>
      <c r="CN244" s="227"/>
      <c r="CO244" s="227"/>
      <c r="CP244" s="227"/>
      <c r="CQ244" s="227"/>
      <c r="CR244" s="227"/>
      <c r="CS244" s="227"/>
      <c r="CT244" s="227"/>
      <c r="CU244" s="227"/>
      <c r="CV244" s="227"/>
      <c r="CW244" s="227"/>
      <c r="CX244" s="227"/>
      <c r="CY244" s="227"/>
      <c r="CZ244" s="227"/>
      <c r="DA244" s="227"/>
      <c r="DB244" s="227"/>
      <c r="DC244" s="227"/>
      <c r="DD244" s="227"/>
      <c r="DE244" s="227"/>
      <c r="DF244" s="227"/>
      <c r="DG244" s="227"/>
      <c r="DH244" s="227"/>
      <c r="DI244" s="227"/>
      <c r="DJ244" s="227"/>
      <c r="DK244" s="227"/>
      <c r="DL244" s="227"/>
      <c r="DM244" s="227"/>
      <c r="DN244" s="227"/>
      <c r="DO244" s="227"/>
      <c r="DP244" s="227"/>
      <c r="DQ244" s="227"/>
      <c r="DR244" s="227"/>
      <c r="DS244" s="227"/>
      <c r="DT244" s="227"/>
      <c r="DU244" s="227"/>
      <c r="DV244" s="227"/>
      <c r="DW244" s="227"/>
      <c r="DX244" s="227"/>
      <c r="DY244" s="227"/>
      <c r="DZ244" s="227"/>
      <c r="EA244" s="227"/>
      <c r="EB244" s="227"/>
      <c r="EC244" s="227"/>
      <c r="ED244" s="227"/>
      <c r="EE244" s="227"/>
      <c r="EF244" s="227"/>
      <c r="EG244" s="227"/>
      <c r="EH244" s="227"/>
      <c r="EI244" s="227"/>
      <c r="EJ244" s="227"/>
      <c r="EK244" s="227"/>
      <c r="EL244" s="227"/>
      <c r="EM244" s="227"/>
      <c r="EN244" s="227"/>
      <c r="EO244" s="227"/>
      <c r="EP244" s="227"/>
      <c r="EQ244" s="227"/>
      <c r="ER244" s="227"/>
      <c r="ES244" s="227"/>
      <c r="ET244" s="227"/>
      <c r="EU244" s="227"/>
      <c r="EV244" s="227"/>
      <c r="EW244" s="227"/>
      <c r="EX244" s="227"/>
      <c r="EY244" s="227"/>
      <c r="EZ244" s="227"/>
      <c r="FA244" s="227"/>
      <c r="FB244" s="227"/>
      <c r="FC244" s="227"/>
      <c r="FD244" s="227"/>
      <c r="FE244" s="227"/>
      <c r="FF244" s="227"/>
      <c r="FG244" s="227"/>
      <c r="FH244" s="227"/>
      <c r="FI244" s="227"/>
      <c r="FJ244" s="227"/>
      <c r="FK244" s="227"/>
      <c r="FL244" s="227"/>
      <c r="FM244" s="227"/>
      <c r="FN244" s="227"/>
      <c r="FO244" s="227"/>
      <c r="FP244" s="227"/>
      <c r="FQ244" s="227"/>
      <c r="FR244" s="227"/>
      <c r="FS244" s="227"/>
      <c r="FT244" s="227"/>
      <c r="FU244" s="227"/>
      <c r="FV244" s="227"/>
      <c r="FW244" s="227"/>
      <c r="FX244" s="227"/>
      <c r="FY244" s="227"/>
      <c r="FZ244" s="227"/>
      <c r="GA244" s="227"/>
      <c r="GB244" s="227"/>
      <c r="GC244" s="227"/>
      <c r="GD244" s="227"/>
      <c r="GE244" s="227"/>
      <c r="GF244" s="227"/>
      <c r="GG244" s="227"/>
      <c r="GH244" s="227"/>
      <c r="GI244" s="227"/>
      <c r="GJ244" s="227"/>
      <c r="GK244" s="227"/>
      <c r="GL244" s="227"/>
      <c r="GM244" s="227"/>
      <c r="GN244" s="227"/>
      <c r="GO244" s="227"/>
      <c r="GP244" s="227"/>
      <c r="GQ244" s="227"/>
      <c r="GR244" s="227"/>
      <c r="GS244" s="227"/>
      <c r="GT244" s="227"/>
      <c r="GU244" s="227"/>
      <c r="GV244" s="227"/>
      <c r="GW244" s="227"/>
      <c r="GX244" s="227"/>
      <c r="GY244" s="227"/>
      <c r="GZ244" s="227"/>
      <c r="HA244" s="227"/>
      <c r="HB244" s="227"/>
      <c r="HC244" s="227"/>
      <c r="HD244" s="227"/>
      <c r="HE244" s="227"/>
      <c r="HF244" s="227"/>
      <c r="HG244" s="227"/>
      <c r="HH244" s="227"/>
      <c r="HI244" s="227"/>
      <c r="HJ244" s="227"/>
      <c r="HK244" s="227"/>
      <c r="HL244" s="227"/>
      <c r="HM244" s="227"/>
      <c r="HN244" s="227"/>
      <c r="HO244" s="227"/>
      <c r="HP244" s="227"/>
      <c r="HQ244" s="227"/>
      <c r="HR244" s="227"/>
    </row>
    <row r="245" spans="3:226" ht="20.100000000000001" customHeight="1" x14ac:dyDescent="0.15">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c r="BM245" s="227"/>
      <c r="BN245" s="227"/>
      <c r="BO245" s="227"/>
      <c r="BP245" s="227"/>
      <c r="BQ245" s="227"/>
      <c r="BR245" s="227"/>
      <c r="BS245" s="227"/>
      <c r="BT245" s="227"/>
      <c r="BU245" s="227"/>
      <c r="BV245" s="227"/>
      <c r="BW245" s="227"/>
      <c r="BX245" s="227"/>
      <c r="BY245" s="227"/>
      <c r="BZ245" s="227"/>
      <c r="CA245" s="227"/>
      <c r="CB245" s="227"/>
      <c r="CC245" s="227"/>
      <c r="CD245" s="227"/>
      <c r="CE245" s="227"/>
      <c r="CF245" s="227"/>
      <c r="CG245" s="227"/>
      <c r="CH245" s="227"/>
      <c r="CI245" s="227"/>
      <c r="CJ245" s="227"/>
      <c r="CK245" s="227"/>
      <c r="CL245" s="227"/>
      <c r="CM245" s="227"/>
      <c r="CN245" s="227"/>
      <c r="CO245" s="227"/>
      <c r="CP245" s="227"/>
      <c r="CQ245" s="227"/>
      <c r="CR245" s="227"/>
      <c r="CS245" s="227"/>
      <c r="CT245" s="227"/>
      <c r="CU245" s="227"/>
      <c r="CV245" s="227"/>
      <c r="CW245" s="227"/>
      <c r="CX245" s="227"/>
      <c r="CY245" s="227"/>
      <c r="CZ245" s="227"/>
      <c r="DA245" s="227"/>
      <c r="DB245" s="227"/>
      <c r="DC245" s="227"/>
      <c r="DD245" s="227"/>
      <c r="DE245" s="227"/>
      <c r="DF245" s="227"/>
      <c r="DG245" s="227"/>
      <c r="DH245" s="227"/>
      <c r="DI245" s="227"/>
      <c r="DJ245" s="227"/>
      <c r="DK245" s="227"/>
      <c r="DL245" s="227"/>
      <c r="DM245" s="227"/>
      <c r="DN245" s="227"/>
      <c r="DO245" s="227"/>
      <c r="DP245" s="227"/>
      <c r="DQ245" s="227"/>
      <c r="DR245" s="227"/>
      <c r="DS245" s="227"/>
      <c r="DT245" s="227"/>
      <c r="DU245" s="227"/>
      <c r="DV245" s="227"/>
      <c r="DW245" s="227"/>
      <c r="DX245" s="227"/>
      <c r="DY245" s="227"/>
      <c r="DZ245" s="227"/>
      <c r="EA245" s="227"/>
      <c r="EB245" s="227"/>
      <c r="EC245" s="227"/>
      <c r="ED245" s="227"/>
      <c r="EE245" s="227"/>
      <c r="EF245" s="227"/>
      <c r="EG245" s="227"/>
      <c r="EH245" s="227"/>
      <c r="EI245" s="227"/>
      <c r="EJ245" s="227"/>
      <c r="EK245" s="227"/>
      <c r="EL245" s="227"/>
      <c r="EM245" s="227"/>
      <c r="EN245" s="227"/>
      <c r="EO245" s="227"/>
      <c r="EP245" s="227"/>
      <c r="EQ245" s="227"/>
      <c r="ER245" s="227"/>
      <c r="ES245" s="227"/>
      <c r="ET245" s="227"/>
      <c r="EU245" s="227"/>
      <c r="EV245" s="227"/>
      <c r="EW245" s="227"/>
      <c r="EX245" s="227"/>
      <c r="EY245" s="227"/>
      <c r="EZ245" s="227"/>
      <c r="FA245" s="227"/>
      <c r="FB245" s="227"/>
      <c r="FC245" s="227"/>
      <c r="FD245" s="227"/>
      <c r="FE245" s="227"/>
      <c r="FF245" s="227"/>
      <c r="FG245" s="227"/>
      <c r="FH245" s="227"/>
      <c r="FI245" s="227"/>
      <c r="FJ245" s="227"/>
      <c r="FK245" s="227"/>
      <c r="FL245" s="227"/>
      <c r="FM245" s="227"/>
      <c r="FN245" s="227"/>
      <c r="FO245" s="227"/>
      <c r="FP245" s="227"/>
      <c r="FQ245" s="227"/>
      <c r="FR245" s="227"/>
      <c r="FS245" s="227"/>
      <c r="FT245" s="227"/>
      <c r="FU245" s="227"/>
      <c r="FV245" s="227"/>
      <c r="FW245" s="227"/>
      <c r="FX245" s="227"/>
      <c r="FY245" s="227"/>
      <c r="FZ245" s="227"/>
      <c r="GA245" s="227"/>
      <c r="GB245" s="227"/>
      <c r="GC245" s="227"/>
      <c r="GD245" s="227"/>
      <c r="GE245" s="227"/>
      <c r="GF245" s="227"/>
      <c r="GG245" s="227"/>
      <c r="GH245" s="227"/>
      <c r="GI245" s="227"/>
      <c r="GJ245" s="227"/>
      <c r="GK245" s="227"/>
      <c r="GL245" s="227"/>
      <c r="GM245" s="227"/>
      <c r="GN245" s="227"/>
      <c r="GO245" s="227"/>
      <c r="GP245" s="227"/>
      <c r="GQ245" s="227"/>
      <c r="GR245" s="227"/>
      <c r="GS245" s="227"/>
      <c r="GT245" s="227"/>
      <c r="GU245" s="227"/>
      <c r="GV245" s="227"/>
      <c r="GW245" s="227"/>
      <c r="GX245" s="227"/>
      <c r="GY245" s="227"/>
      <c r="GZ245" s="227"/>
      <c r="HA245" s="227"/>
      <c r="HB245" s="227"/>
      <c r="HC245" s="227"/>
      <c r="HD245" s="227"/>
      <c r="HE245" s="227"/>
      <c r="HF245" s="227"/>
      <c r="HG245" s="227"/>
      <c r="HH245" s="227"/>
      <c r="HI245" s="227"/>
      <c r="HJ245" s="227"/>
      <c r="HK245" s="227"/>
      <c r="HL245" s="227"/>
      <c r="HM245" s="227"/>
      <c r="HN245" s="227"/>
      <c r="HO245" s="227"/>
      <c r="HP245" s="227"/>
      <c r="HQ245" s="227"/>
      <c r="HR245" s="227"/>
    </row>
    <row r="246" spans="3:226" ht="20.100000000000001" customHeight="1" x14ac:dyDescent="0.15">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c r="BM246" s="227"/>
      <c r="BN246" s="227"/>
      <c r="BO246" s="227"/>
      <c r="BP246" s="227"/>
      <c r="BQ246" s="227"/>
      <c r="BR246" s="227"/>
      <c r="BS246" s="227"/>
      <c r="BT246" s="227"/>
      <c r="BU246" s="227"/>
      <c r="BV246" s="227"/>
      <c r="BW246" s="227"/>
      <c r="BX246" s="227"/>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c r="EV246" s="227"/>
      <c r="EW246" s="227"/>
      <c r="EX246" s="227"/>
      <c r="EY246" s="227"/>
      <c r="EZ246" s="227"/>
      <c r="FA246" s="227"/>
      <c r="FB246" s="227"/>
      <c r="FC246" s="227"/>
      <c r="FD246" s="227"/>
      <c r="FE246" s="227"/>
      <c r="FF246" s="227"/>
      <c r="FG246" s="227"/>
      <c r="FH246" s="227"/>
      <c r="FI246" s="227"/>
      <c r="FJ246" s="227"/>
      <c r="FK246" s="227"/>
      <c r="FL246" s="227"/>
      <c r="FM246" s="227"/>
      <c r="FN246" s="227"/>
      <c r="FO246" s="227"/>
      <c r="FP246" s="227"/>
      <c r="FQ246" s="227"/>
      <c r="FR246" s="227"/>
      <c r="FS246" s="227"/>
      <c r="FT246" s="227"/>
      <c r="FU246" s="227"/>
      <c r="FV246" s="227"/>
      <c r="FW246" s="227"/>
      <c r="FX246" s="227"/>
      <c r="FY246" s="227"/>
      <c r="FZ246" s="227"/>
      <c r="GA246" s="227"/>
      <c r="GB246" s="227"/>
      <c r="GC246" s="227"/>
      <c r="GD246" s="227"/>
      <c r="GE246" s="227"/>
      <c r="GF246" s="227"/>
      <c r="GG246" s="227"/>
      <c r="GH246" s="227"/>
      <c r="GI246" s="227"/>
      <c r="GJ246" s="227"/>
      <c r="GK246" s="227"/>
      <c r="GL246" s="227"/>
      <c r="GM246" s="227"/>
      <c r="GN246" s="227"/>
      <c r="GO246" s="227"/>
      <c r="GP246" s="227"/>
      <c r="GQ246" s="227"/>
      <c r="GR246" s="227"/>
      <c r="GS246" s="227"/>
      <c r="GT246" s="227"/>
      <c r="GU246" s="227"/>
      <c r="GV246" s="227"/>
      <c r="GW246" s="227"/>
      <c r="GX246" s="227"/>
      <c r="GY246" s="227"/>
      <c r="GZ246" s="227"/>
      <c r="HA246" s="227"/>
      <c r="HB246" s="227"/>
      <c r="HC246" s="227"/>
      <c r="HD246" s="227"/>
      <c r="HE246" s="227"/>
      <c r="HF246" s="227"/>
      <c r="HG246" s="227"/>
      <c r="HH246" s="227"/>
      <c r="HI246" s="227"/>
      <c r="HJ246" s="227"/>
      <c r="HK246" s="227"/>
      <c r="HL246" s="227"/>
      <c r="HM246" s="227"/>
      <c r="HN246" s="227"/>
      <c r="HO246" s="227"/>
      <c r="HP246" s="227"/>
      <c r="HQ246" s="227"/>
      <c r="HR246" s="227"/>
    </row>
    <row r="247" spans="3:226" ht="20.100000000000001" customHeight="1" x14ac:dyDescent="0.15">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c r="BM247" s="227"/>
      <c r="BN247" s="227"/>
      <c r="BO247" s="227"/>
      <c r="BP247" s="227"/>
      <c r="BQ247" s="227"/>
      <c r="BR247" s="227"/>
      <c r="BS247" s="227"/>
      <c r="BT247" s="227"/>
      <c r="BU247" s="227"/>
      <c r="BV247" s="227"/>
      <c r="BW247" s="227"/>
      <c r="BX247" s="227"/>
      <c r="BY247" s="227"/>
      <c r="BZ247" s="227"/>
      <c r="CA247" s="227"/>
      <c r="CB247" s="227"/>
      <c r="CC247" s="227"/>
      <c r="CD247" s="227"/>
      <c r="CE247" s="227"/>
      <c r="CF247" s="227"/>
      <c r="CG247" s="227"/>
      <c r="CH247" s="227"/>
      <c r="CI247" s="227"/>
      <c r="CJ247" s="227"/>
      <c r="CK247" s="227"/>
      <c r="CL247" s="227"/>
      <c r="CM247" s="227"/>
      <c r="CN247" s="227"/>
      <c r="CO247" s="227"/>
      <c r="CP247" s="227"/>
      <c r="CQ247" s="227"/>
      <c r="CR247" s="227"/>
      <c r="CS247" s="227"/>
      <c r="CT247" s="227"/>
      <c r="CU247" s="227"/>
      <c r="CV247" s="227"/>
      <c r="CW247" s="227"/>
      <c r="CX247" s="227"/>
      <c r="CY247" s="227"/>
      <c r="CZ247" s="227"/>
      <c r="DA247" s="227"/>
      <c r="DB247" s="227"/>
      <c r="DC247" s="227"/>
      <c r="DD247" s="227"/>
      <c r="DE247" s="227"/>
      <c r="DF247" s="227"/>
      <c r="DG247" s="227"/>
      <c r="DH247" s="227"/>
      <c r="DI247" s="227"/>
      <c r="DJ247" s="227"/>
      <c r="DK247" s="227"/>
      <c r="DL247" s="227"/>
      <c r="DM247" s="227"/>
      <c r="DN247" s="227"/>
      <c r="DO247" s="227"/>
      <c r="DP247" s="227"/>
      <c r="DQ247" s="227"/>
      <c r="DR247" s="227"/>
      <c r="DS247" s="227"/>
      <c r="DT247" s="227"/>
      <c r="DU247" s="227"/>
      <c r="DV247" s="227"/>
      <c r="DW247" s="227"/>
      <c r="DX247" s="227"/>
      <c r="DY247" s="227"/>
      <c r="DZ247" s="227"/>
      <c r="EA247" s="227"/>
      <c r="EB247" s="227"/>
      <c r="EC247" s="227"/>
      <c r="ED247" s="227"/>
      <c r="EE247" s="227"/>
      <c r="EF247" s="227"/>
      <c r="EG247" s="227"/>
      <c r="EH247" s="227"/>
      <c r="EI247" s="227"/>
      <c r="EJ247" s="227"/>
      <c r="EK247" s="227"/>
      <c r="EL247" s="227"/>
      <c r="EM247" s="227"/>
      <c r="EN247" s="227"/>
      <c r="EO247" s="227"/>
      <c r="EP247" s="227"/>
      <c r="EQ247" s="227"/>
      <c r="ER247" s="227"/>
      <c r="ES247" s="227"/>
      <c r="ET247" s="227"/>
      <c r="EU247" s="227"/>
      <c r="EV247" s="227"/>
      <c r="EW247" s="227"/>
      <c r="EX247" s="227"/>
      <c r="EY247" s="227"/>
      <c r="EZ247" s="227"/>
      <c r="FA247" s="227"/>
      <c r="FB247" s="227"/>
      <c r="FC247" s="227"/>
      <c r="FD247" s="227"/>
      <c r="FE247" s="227"/>
      <c r="FF247" s="227"/>
    </row>
    <row r="248" spans="3:226" ht="20.100000000000001" customHeight="1" x14ac:dyDescent="0.15">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c r="BM248" s="227"/>
      <c r="BN248" s="227"/>
      <c r="BO248" s="227"/>
      <c r="BP248" s="227"/>
      <c r="BQ248" s="227"/>
      <c r="BR248" s="227"/>
      <c r="BS248" s="227"/>
      <c r="BT248" s="227"/>
      <c r="BU248" s="227"/>
      <c r="BV248" s="227"/>
      <c r="BW248" s="227"/>
      <c r="BX248" s="227"/>
      <c r="BY248" s="227"/>
      <c r="BZ248" s="227"/>
      <c r="CA248" s="227"/>
      <c r="CB248" s="227"/>
      <c r="CC248" s="227"/>
      <c r="CD248" s="227"/>
      <c r="CE248" s="227"/>
      <c r="CF248" s="227"/>
      <c r="CG248" s="227"/>
      <c r="CH248" s="227"/>
      <c r="CI248" s="227"/>
      <c r="CJ248" s="227"/>
      <c r="CK248" s="227"/>
      <c r="CL248" s="227"/>
      <c r="CM248" s="227"/>
      <c r="CN248" s="227"/>
      <c r="CO248" s="227"/>
      <c r="CP248" s="227"/>
      <c r="CQ248" s="227"/>
      <c r="CR248" s="227"/>
      <c r="CS248" s="227"/>
      <c r="CT248" s="227"/>
      <c r="CU248" s="227"/>
      <c r="CV248" s="227"/>
      <c r="CW248" s="227"/>
      <c r="CX248" s="227"/>
      <c r="CY248" s="227"/>
      <c r="CZ248" s="227"/>
      <c r="DA248" s="227"/>
      <c r="DB248" s="227"/>
      <c r="DC248" s="227"/>
      <c r="DD248" s="227"/>
      <c r="DE248" s="227"/>
      <c r="DF248" s="227"/>
      <c r="DG248" s="227"/>
      <c r="DH248" s="227"/>
      <c r="DI248" s="227"/>
      <c r="DJ248" s="227"/>
      <c r="DK248" s="227"/>
      <c r="DL248" s="227"/>
      <c r="DM248" s="227"/>
      <c r="DN248" s="227"/>
      <c r="DO248" s="227"/>
      <c r="DP248" s="227"/>
      <c r="DQ248" s="227"/>
      <c r="DR248" s="227"/>
      <c r="DS248" s="227"/>
      <c r="DT248" s="227"/>
      <c r="DU248" s="227"/>
      <c r="DV248" s="227"/>
      <c r="DW248" s="227"/>
      <c r="DX248" s="227"/>
      <c r="DY248" s="227"/>
      <c r="DZ248" s="227"/>
      <c r="EA248" s="227"/>
      <c r="EB248" s="227"/>
      <c r="EC248" s="227"/>
      <c r="ED248" s="227"/>
      <c r="EE248" s="227"/>
      <c r="EF248" s="227"/>
      <c r="EG248" s="227"/>
      <c r="EH248" s="227"/>
      <c r="EI248" s="227"/>
      <c r="EJ248" s="227"/>
      <c r="EK248" s="227"/>
      <c r="EL248" s="227"/>
      <c r="EM248" s="227"/>
      <c r="EN248" s="227"/>
      <c r="EO248" s="227"/>
      <c r="EP248" s="227"/>
      <c r="EQ248" s="227"/>
      <c r="ER248" s="227"/>
      <c r="ES248" s="227"/>
      <c r="ET248" s="227"/>
      <c r="EU248" s="227"/>
      <c r="EV248" s="227"/>
      <c r="EW248" s="227"/>
      <c r="EX248" s="227"/>
      <c r="EY248" s="227"/>
      <c r="EZ248" s="227"/>
      <c r="FA248" s="227"/>
      <c r="FB248" s="227"/>
      <c r="FC248" s="227"/>
      <c r="FD248" s="227"/>
      <c r="FE248" s="227"/>
      <c r="FF248" s="227"/>
    </row>
    <row r="249" spans="3:226" ht="20.100000000000001" customHeight="1" x14ac:dyDescent="0.15">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c r="BM249" s="227"/>
      <c r="BN249" s="227"/>
      <c r="BO249" s="227"/>
      <c r="BP249" s="227"/>
      <c r="BQ249" s="227"/>
      <c r="BR249" s="227"/>
      <c r="BS249" s="227"/>
      <c r="BT249" s="227"/>
      <c r="BU249" s="227"/>
      <c r="BV249" s="227"/>
      <c r="BW249" s="227"/>
      <c r="BX249" s="227"/>
      <c r="BY249" s="227"/>
      <c r="BZ249" s="227"/>
      <c r="CA249" s="227"/>
      <c r="CB249" s="227"/>
      <c r="CC249" s="227"/>
      <c r="CD249" s="227"/>
      <c r="CE249" s="227"/>
      <c r="CF249" s="227"/>
      <c r="CG249" s="227"/>
      <c r="CH249" s="227"/>
      <c r="CI249" s="227"/>
      <c r="CJ249" s="227"/>
      <c r="CK249" s="227"/>
      <c r="CL249" s="227"/>
      <c r="CM249" s="227"/>
      <c r="CN249" s="227"/>
      <c r="CO249" s="227"/>
      <c r="CP249" s="227"/>
      <c r="CQ249" s="227"/>
      <c r="CR249" s="227"/>
      <c r="CS249" s="227"/>
      <c r="CT249" s="227"/>
      <c r="CU249" s="227"/>
      <c r="CV249" s="227"/>
      <c r="CW249" s="227"/>
      <c r="CX249" s="227"/>
      <c r="CY249" s="227"/>
      <c r="CZ249" s="227"/>
      <c r="DA249" s="227"/>
      <c r="DB249" s="227"/>
      <c r="DC249" s="227"/>
      <c r="DD249" s="227"/>
      <c r="DE249" s="227"/>
      <c r="DF249" s="227"/>
      <c r="DG249" s="227"/>
      <c r="DH249" s="227"/>
      <c r="DI249" s="227"/>
      <c r="DJ249" s="227"/>
      <c r="DK249" s="227"/>
      <c r="DL249" s="227"/>
      <c r="DM249" s="227"/>
      <c r="DN249" s="227"/>
      <c r="DO249" s="227"/>
      <c r="DP249" s="227"/>
      <c r="DQ249" s="227"/>
      <c r="DR249" s="227"/>
      <c r="DS249" s="227"/>
      <c r="DT249" s="227"/>
      <c r="DU249" s="227"/>
      <c r="DV249" s="227"/>
      <c r="DW249" s="227"/>
      <c r="DX249" s="227"/>
      <c r="DY249" s="227"/>
      <c r="DZ249" s="227"/>
      <c r="EA249" s="227"/>
      <c r="EB249" s="227"/>
      <c r="EC249" s="227"/>
      <c r="ED249" s="227"/>
      <c r="EE249" s="227"/>
      <c r="EF249" s="227"/>
      <c r="EG249" s="227"/>
      <c r="EH249" s="227"/>
      <c r="EI249" s="227"/>
      <c r="EJ249" s="227"/>
      <c r="EK249" s="227"/>
      <c r="EL249" s="227"/>
      <c r="EM249" s="227"/>
      <c r="EN249" s="227"/>
      <c r="EO249" s="227"/>
      <c r="EP249" s="227"/>
      <c r="EQ249" s="227"/>
      <c r="ER249" s="227"/>
      <c r="ES249" s="227"/>
      <c r="ET249" s="227"/>
      <c r="EU249" s="227"/>
      <c r="EV249" s="227"/>
      <c r="EW249" s="227"/>
      <c r="EX249" s="227"/>
      <c r="EY249" s="227"/>
      <c r="EZ249" s="227"/>
      <c r="FA249" s="227"/>
      <c r="FB249" s="227"/>
      <c r="FC249" s="227"/>
      <c r="FD249" s="227"/>
      <c r="FE249" s="227"/>
      <c r="FF249" s="227"/>
    </row>
    <row r="250" spans="3:226" ht="20.100000000000001" customHeight="1" x14ac:dyDescent="0.15">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c r="BM250" s="227"/>
      <c r="BN250" s="227"/>
      <c r="BO250" s="227"/>
      <c r="BP250" s="227"/>
      <c r="BQ250" s="227"/>
      <c r="BR250" s="227"/>
      <c r="BS250" s="227"/>
      <c r="BT250" s="227"/>
      <c r="BU250" s="227"/>
      <c r="BV250" s="227"/>
      <c r="BW250" s="227"/>
      <c r="BX250" s="227"/>
      <c r="BY250" s="227"/>
      <c r="BZ250" s="227"/>
      <c r="CA250" s="227"/>
      <c r="CB250" s="227"/>
      <c r="CC250" s="227"/>
      <c r="CD250" s="227"/>
      <c r="CE250" s="227"/>
      <c r="CF250" s="227"/>
      <c r="CG250" s="227"/>
      <c r="CH250" s="227"/>
      <c r="CI250" s="227"/>
      <c r="CJ250" s="227"/>
      <c r="CK250" s="227"/>
      <c r="CL250" s="227"/>
      <c r="CM250" s="227"/>
      <c r="CN250" s="227"/>
      <c r="CO250" s="227"/>
      <c r="CP250" s="227"/>
      <c r="CQ250" s="227"/>
      <c r="CR250" s="227"/>
      <c r="CS250" s="227"/>
      <c r="CT250" s="227"/>
      <c r="CU250" s="227"/>
      <c r="CV250" s="227"/>
      <c r="CW250" s="227"/>
      <c r="CX250" s="227"/>
      <c r="CY250" s="227"/>
      <c r="CZ250" s="227"/>
      <c r="DA250" s="227"/>
      <c r="DB250" s="227"/>
      <c r="DC250" s="227"/>
      <c r="DD250" s="227"/>
      <c r="DE250" s="227"/>
      <c r="DF250" s="227"/>
      <c r="DG250" s="227"/>
      <c r="DH250" s="227"/>
      <c r="DI250" s="227"/>
      <c r="DJ250" s="227"/>
      <c r="DK250" s="227"/>
      <c r="DL250" s="227"/>
      <c r="DM250" s="227"/>
      <c r="DN250" s="227"/>
      <c r="DO250" s="227"/>
      <c r="DP250" s="227"/>
      <c r="DQ250" s="227"/>
      <c r="DR250" s="227"/>
      <c r="DS250" s="227"/>
      <c r="DT250" s="227"/>
      <c r="DU250" s="227"/>
      <c r="DV250" s="227"/>
      <c r="DW250" s="227"/>
      <c r="DX250" s="227"/>
      <c r="DY250" s="227"/>
      <c r="DZ250" s="227"/>
      <c r="EA250" s="227"/>
      <c r="EB250" s="227"/>
      <c r="EC250" s="227"/>
      <c r="ED250" s="227"/>
      <c r="EE250" s="227"/>
      <c r="EF250" s="227"/>
      <c r="EG250" s="227"/>
      <c r="EH250" s="227"/>
      <c r="EI250" s="227"/>
      <c r="EJ250" s="227"/>
      <c r="EK250" s="227"/>
      <c r="EL250" s="227"/>
      <c r="EM250" s="227"/>
      <c r="EN250" s="227"/>
      <c r="EO250" s="227"/>
      <c r="EP250" s="227"/>
      <c r="EQ250" s="227"/>
      <c r="ER250" s="227"/>
      <c r="ES250" s="227"/>
      <c r="ET250" s="227"/>
      <c r="EU250" s="227"/>
      <c r="EV250" s="227"/>
      <c r="EW250" s="227"/>
      <c r="EX250" s="227"/>
      <c r="EY250" s="227"/>
      <c r="EZ250" s="227"/>
      <c r="FA250" s="227"/>
      <c r="FB250" s="227"/>
      <c r="FC250" s="227"/>
      <c r="FD250" s="227"/>
      <c r="FE250" s="227"/>
      <c r="FF250" s="227"/>
    </row>
    <row r="251" spans="3:226" ht="20.100000000000001" customHeight="1" x14ac:dyDescent="0.15">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row>
    <row r="252" spans="3:226" ht="20.100000000000001" customHeight="1" x14ac:dyDescent="0.15">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c r="BM252" s="227"/>
      <c r="BN252" s="227"/>
      <c r="BO252" s="227"/>
      <c r="BP252" s="227"/>
      <c r="BQ252" s="227"/>
      <c r="BR252" s="227"/>
      <c r="BS252" s="227"/>
      <c r="BT252" s="227"/>
      <c r="BU252" s="227"/>
      <c r="BV252" s="227"/>
      <c r="BW252" s="227"/>
      <c r="BX252" s="227"/>
      <c r="BY252" s="227"/>
      <c r="BZ252" s="227"/>
      <c r="CA252" s="227"/>
      <c r="CB252" s="227"/>
      <c r="CC252" s="227"/>
      <c r="CD252" s="227"/>
      <c r="CE252" s="227"/>
      <c r="CF252" s="227"/>
      <c r="CG252" s="227"/>
      <c r="CH252" s="227"/>
      <c r="CI252" s="227"/>
      <c r="CJ252" s="227"/>
      <c r="CK252" s="227"/>
      <c r="CL252" s="227"/>
      <c r="CM252" s="227"/>
      <c r="CN252" s="227"/>
      <c r="CO252" s="227"/>
      <c r="CP252" s="227"/>
      <c r="CQ252" s="227"/>
      <c r="CR252" s="227"/>
      <c r="CS252" s="227"/>
      <c r="CT252" s="227"/>
      <c r="CU252" s="227"/>
      <c r="CV252" s="227"/>
      <c r="CW252" s="227"/>
      <c r="CX252" s="227"/>
      <c r="CY252" s="227"/>
      <c r="CZ252" s="227"/>
      <c r="DA252" s="227"/>
      <c r="DB252" s="227"/>
      <c r="DC252" s="227"/>
      <c r="DD252" s="227"/>
      <c r="DE252" s="227"/>
      <c r="DF252" s="227"/>
      <c r="DG252" s="227"/>
      <c r="DH252" s="227"/>
      <c r="DI252" s="227"/>
      <c r="DJ252" s="227"/>
      <c r="DK252" s="227"/>
      <c r="DL252" s="227"/>
      <c r="DM252" s="227"/>
      <c r="DN252" s="227"/>
      <c r="DO252" s="227"/>
      <c r="DP252" s="227"/>
      <c r="DQ252" s="227"/>
      <c r="DR252" s="227"/>
      <c r="DS252" s="227"/>
      <c r="DT252" s="227"/>
      <c r="DU252" s="227"/>
      <c r="DV252" s="227"/>
      <c r="DW252" s="227"/>
      <c r="DX252" s="227"/>
      <c r="DY252" s="227"/>
      <c r="DZ252" s="227"/>
      <c r="EA252" s="227"/>
      <c r="EB252" s="227"/>
      <c r="EC252" s="227"/>
      <c r="ED252" s="227"/>
      <c r="EE252" s="227"/>
      <c r="EF252" s="227"/>
      <c r="EG252" s="227"/>
      <c r="EH252" s="227"/>
      <c r="EI252" s="227"/>
      <c r="EJ252" s="227"/>
      <c r="EK252" s="227"/>
      <c r="EL252" s="227"/>
      <c r="EM252" s="227"/>
      <c r="EN252" s="227"/>
      <c r="EO252" s="227"/>
      <c r="EP252" s="227"/>
      <c r="EQ252" s="227"/>
      <c r="ER252" s="227"/>
      <c r="ES252" s="227"/>
      <c r="ET252" s="227"/>
      <c r="EU252" s="227"/>
      <c r="EV252" s="227"/>
      <c r="EW252" s="227"/>
      <c r="EX252" s="227"/>
      <c r="EY252" s="227"/>
      <c r="EZ252" s="227"/>
      <c r="FA252" s="227"/>
      <c r="FB252" s="227"/>
      <c r="FC252" s="227"/>
      <c r="FD252" s="227"/>
      <c r="FE252" s="227"/>
      <c r="FF252" s="227"/>
    </row>
    <row r="253" spans="3:226" ht="20.100000000000001" customHeight="1" x14ac:dyDescent="0.15">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c r="BM253" s="227"/>
      <c r="BN253" s="227"/>
      <c r="BO253" s="227"/>
      <c r="BP253" s="227"/>
      <c r="BQ253" s="227"/>
      <c r="BR253" s="227"/>
      <c r="BS253" s="227"/>
      <c r="BT253" s="227"/>
      <c r="BU253" s="227"/>
      <c r="BV253" s="227"/>
      <c r="BW253" s="227"/>
      <c r="BX253" s="227"/>
      <c r="BY253" s="227"/>
      <c r="BZ253" s="227"/>
      <c r="CA253" s="227"/>
      <c r="CB253" s="227"/>
      <c r="CC253" s="227"/>
      <c r="CD253" s="227"/>
      <c r="CE253" s="227"/>
      <c r="CF253" s="227"/>
      <c r="CG253" s="227"/>
      <c r="CH253" s="227"/>
      <c r="CI253" s="227"/>
      <c r="CJ253" s="227"/>
      <c r="CK253" s="227"/>
      <c r="CL253" s="227"/>
      <c r="CM253" s="227"/>
      <c r="CN253" s="227"/>
      <c r="CO253" s="227"/>
      <c r="CP253" s="227"/>
      <c r="CQ253" s="227"/>
      <c r="CR253" s="227"/>
      <c r="CS253" s="227"/>
      <c r="CT253" s="227"/>
      <c r="CU253" s="227"/>
      <c r="CV253" s="227"/>
      <c r="CW253" s="227"/>
      <c r="CX253" s="227"/>
      <c r="CY253" s="227"/>
      <c r="CZ253" s="227"/>
      <c r="DA253" s="227"/>
      <c r="DB253" s="227"/>
      <c r="DC253" s="227"/>
      <c r="DD253" s="227"/>
      <c r="DE253" s="227"/>
      <c r="DF253" s="227"/>
      <c r="DG253" s="227"/>
      <c r="DH253" s="227"/>
      <c r="DI253" s="227"/>
      <c r="DJ253" s="227"/>
      <c r="DK253" s="227"/>
      <c r="DL253" s="227"/>
      <c r="DM253" s="227"/>
      <c r="DN253" s="227"/>
      <c r="DO253" s="227"/>
      <c r="DP253" s="227"/>
      <c r="DQ253" s="227"/>
      <c r="DR253" s="227"/>
      <c r="DS253" s="227"/>
      <c r="DT253" s="227"/>
      <c r="DU253" s="227"/>
      <c r="DV253" s="227"/>
      <c r="DW253" s="227"/>
      <c r="DX253" s="227"/>
      <c r="DY253" s="227"/>
      <c r="DZ253" s="227"/>
      <c r="EA253" s="227"/>
      <c r="EB253" s="227"/>
      <c r="EC253" s="227"/>
      <c r="ED253" s="227"/>
      <c r="EE253" s="227"/>
      <c r="EF253" s="227"/>
      <c r="EG253" s="227"/>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row>
    <row r="254" spans="3:226" ht="20.100000000000001" customHeight="1" x14ac:dyDescent="0.15">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c r="BM254" s="227"/>
      <c r="BN254" s="227"/>
      <c r="BO254" s="227"/>
      <c r="BP254" s="227"/>
      <c r="BQ254" s="227"/>
      <c r="BR254" s="227"/>
      <c r="BS254" s="227"/>
      <c r="BT254" s="227"/>
      <c r="BU254" s="227"/>
      <c r="BV254" s="227"/>
      <c r="BW254" s="227"/>
      <c r="BX254" s="227"/>
      <c r="BY254" s="227"/>
      <c r="BZ254" s="227"/>
      <c r="CA254" s="227"/>
      <c r="CB254" s="227"/>
      <c r="CC254" s="227"/>
      <c r="CD254" s="227"/>
      <c r="CE254" s="227"/>
      <c r="CF254" s="227"/>
      <c r="CG254" s="227"/>
      <c r="CH254" s="227"/>
      <c r="CI254" s="227"/>
      <c r="CJ254" s="227"/>
      <c r="CK254" s="227"/>
      <c r="CL254" s="227"/>
      <c r="CM254" s="227"/>
      <c r="CN254" s="227"/>
      <c r="CO254" s="227"/>
      <c r="CP254" s="227"/>
      <c r="CQ254" s="227"/>
      <c r="CR254" s="227"/>
      <c r="CS254" s="227"/>
      <c r="CT254" s="227"/>
      <c r="CU254" s="227"/>
      <c r="CV254" s="227"/>
      <c r="CW254" s="227"/>
      <c r="CX254" s="227"/>
      <c r="CY254" s="227"/>
      <c r="CZ254" s="227"/>
      <c r="DA254" s="227"/>
      <c r="DB254" s="227"/>
      <c r="DC254" s="227"/>
      <c r="DD254" s="227"/>
      <c r="DE254" s="227"/>
      <c r="DF254" s="227"/>
      <c r="DG254" s="227"/>
      <c r="DH254" s="227"/>
      <c r="DI254" s="227"/>
      <c r="DJ254" s="227"/>
      <c r="DK254" s="227"/>
      <c r="DL254" s="227"/>
      <c r="DM254" s="227"/>
      <c r="DN254" s="227"/>
      <c r="DO254" s="227"/>
      <c r="DP254" s="227"/>
      <c r="DQ254" s="227"/>
      <c r="DR254" s="227"/>
      <c r="DS254" s="227"/>
      <c r="DT254" s="227"/>
      <c r="DU254" s="227"/>
      <c r="DV254" s="227"/>
      <c r="DW254" s="227"/>
      <c r="DX254" s="227"/>
      <c r="DY254" s="227"/>
      <c r="DZ254" s="227"/>
      <c r="EA254" s="227"/>
      <c r="EB254" s="227"/>
      <c r="EC254" s="227"/>
      <c r="ED254" s="227"/>
      <c r="EE254" s="227"/>
      <c r="EF254" s="227"/>
      <c r="EG254" s="227"/>
      <c r="EH254" s="227"/>
      <c r="EI254" s="227"/>
      <c r="EJ254" s="227"/>
      <c r="EK254" s="227"/>
      <c r="EL254" s="227"/>
      <c r="EM254" s="227"/>
      <c r="EN254" s="227"/>
      <c r="EO254" s="227"/>
      <c r="EP254" s="227"/>
      <c r="EQ254" s="227"/>
      <c r="ER254" s="227"/>
      <c r="ES254" s="227"/>
      <c r="ET254" s="227"/>
      <c r="EU254" s="227"/>
      <c r="EV254" s="227"/>
      <c r="EW254" s="227"/>
      <c r="EX254" s="227"/>
      <c r="EY254" s="227"/>
      <c r="EZ254" s="227"/>
      <c r="FA254" s="227"/>
      <c r="FB254" s="227"/>
      <c r="FC254" s="227"/>
      <c r="FD254" s="227"/>
      <c r="FE254" s="227"/>
      <c r="FF254" s="227"/>
    </row>
    <row r="255" spans="3:226" ht="20.100000000000001" customHeight="1" x14ac:dyDescent="0.15">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c r="BM255" s="227"/>
      <c r="BN255" s="227"/>
      <c r="BO255" s="227"/>
      <c r="BP255" s="227"/>
      <c r="BQ255" s="227"/>
      <c r="BR255" s="227"/>
      <c r="BS255" s="227"/>
      <c r="BT255" s="227"/>
      <c r="BU255" s="227"/>
      <c r="BV255" s="227"/>
      <c r="BW255" s="227"/>
      <c r="BX255" s="227"/>
      <c r="BY255" s="227"/>
      <c r="BZ255" s="227"/>
      <c r="CA255" s="227"/>
      <c r="CB255" s="227"/>
      <c r="CC255" s="227"/>
      <c r="CD255" s="227"/>
      <c r="CE255" s="227"/>
      <c r="CF255" s="227"/>
      <c r="CG255" s="227"/>
      <c r="CH255" s="227"/>
      <c r="CI255" s="227"/>
      <c r="CJ255" s="227"/>
      <c r="CK255" s="227"/>
      <c r="CL255" s="227"/>
      <c r="CM255" s="227"/>
      <c r="CN255" s="227"/>
      <c r="CO255" s="227"/>
      <c r="CP255" s="227"/>
      <c r="CQ255" s="227"/>
      <c r="CR255" s="227"/>
      <c r="CS255" s="227"/>
      <c r="CT255" s="227"/>
      <c r="CU255" s="227"/>
      <c r="CV255" s="227"/>
      <c r="CW255" s="227"/>
      <c r="CX255" s="227"/>
      <c r="CY255" s="227"/>
      <c r="CZ255" s="227"/>
      <c r="DA255" s="227"/>
      <c r="DB255" s="227"/>
      <c r="DC255" s="227"/>
      <c r="DD255" s="227"/>
      <c r="DE255" s="227"/>
      <c r="DF255" s="227"/>
      <c r="DG255" s="227"/>
      <c r="DH255" s="227"/>
      <c r="DI255" s="227"/>
      <c r="DJ255" s="227"/>
      <c r="DK255" s="227"/>
      <c r="DL255" s="227"/>
      <c r="DM255" s="227"/>
      <c r="DN255" s="227"/>
      <c r="DO255" s="227"/>
      <c r="DP255" s="227"/>
      <c r="DQ255" s="227"/>
      <c r="DR255" s="227"/>
      <c r="DS255" s="227"/>
      <c r="DT255" s="227"/>
      <c r="DU255" s="227"/>
      <c r="DV255" s="227"/>
      <c r="DW255" s="227"/>
      <c r="DX255" s="227"/>
      <c r="DY255" s="227"/>
      <c r="DZ255" s="227"/>
      <c r="EA255" s="227"/>
      <c r="EB255" s="227"/>
      <c r="EC255" s="227"/>
      <c r="ED255" s="227"/>
      <c r="EE255" s="227"/>
      <c r="EF255" s="227"/>
      <c r="EG255" s="227"/>
      <c r="EH255" s="227"/>
      <c r="EI255" s="227"/>
      <c r="EJ255" s="227"/>
      <c r="EK255" s="227"/>
      <c r="EL255" s="227"/>
      <c r="EM255" s="227"/>
      <c r="EN255" s="227"/>
      <c r="EO255" s="227"/>
      <c r="EP255" s="227"/>
      <c r="EQ255" s="227"/>
      <c r="ER255" s="227"/>
      <c r="ES255" s="227"/>
      <c r="ET255" s="227"/>
      <c r="EU255" s="227"/>
      <c r="EV255" s="227"/>
      <c r="EW255" s="227"/>
      <c r="EX255" s="227"/>
      <c r="EY255" s="227"/>
      <c r="EZ255" s="227"/>
      <c r="FA255" s="227"/>
      <c r="FB255" s="227"/>
      <c r="FC255" s="227"/>
      <c r="FD255" s="227"/>
      <c r="FE255" s="227"/>
      <c r="FF255" s="227"/>
    </row>
    <row r="256" spans="3:226" ht="20.100000000000001" customHeight="1" x14ac:dyDescent="0.15">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c r="BM256" s="227"/>
      <c r="BN256" s="227"/>
      <c r="BO256" s="227"/>
      <c r="BP256" s="227"/>
      <c r="BQ256" s="227"/>
      <c r="BR256" s="227"/>
      <c r="BS256" s="227"/>
      <c r="BT256" s="227"/>
      <c r="BU256" s="227"/>
      <c r="BV256" s="227"/>
      <c r="BW256" s="227"/>
      <c r="BX256" s="227"/>
      <c r="BY256" s="227"/>
      <c r="BZ256" s="227"/>
      <c r="CA256" s="227"/>
      <c r="CB256" s="227"/>
      <c r="CC256" s="227"/>
      <c r="CD256" s="227"/>
      <c r="CE256" s="227"/>
      <c r="CF256" s="227"/>
      <c r="CG256" s="227"/>
      <c r="CH256" s="227"/>
      <c r="CI256" s="227"/>
      <c r="CJ256" s="227"/>
      <c r="CK256" s="227"/>
      <c r="CL256" s="227"/>
      <c r="CM256" s="227"/>
      <c r="CN256" s="227"/>
      <c r="CO256" s="227"/>
      <c r="CP256" s="227"/>
      <c r="CQ256" s="227"/>
      <c r="CR256" s="227"/>
      <c r="CS256" s="227"/>
      <c r="CT256" s="227"/>
      <c r="CU256" s="227"/>
      <c r="CV256" s="227"/>
      <c r="CW256" s="227"/>
      <c r="CX256" s="227"/>
      <c r="CY256" s="227"/>
      <c r="CZ256" s="227"/>
      <c r="DA256" s="227"/>
      <c r="DB256" s="227"/>
      <c r="DC256" s="227"/>
      <c r="DD256" s="227"/>
      <c r="DE256" s="227"/>
      <c r="DF256" s="227"/>
      <c r="DG256" s="227"/>
      <c r="DH256" s="227"/>
      <c r="DI256" s="227"/>
      <c r="DJ256" s="227"/>
      <c r="DK256" s="227"/>
      <c r="DL256" s="227"/>
      <c r="DM256" s="227"/>
      <c r="DN256" s="227"/>
      <c r="DO256" s="227"/>
      <c r="DP256" s="227"/>
      <c r="DQ256" s="227"/>
      <c r="DR256" s="227"/>
      <c r="DS256" s="227"/>
      <c r="DT256" s="227"/>
      <c r="DU256" s="227"/>
      <c r="DV256" s="227"/>
      <c r="DW256" s="227"/>
      <c r="DX256" s="227"/>
      <c r="DY256" s="227"/>
      <c r="DZ256" s="227"/>
      <c r="EA256" s="227"/>
      <c r="EB256" s="227"/>
      <c r="EC256" s="227"/>
      <c r="ED256" s="227"/>
      <c r="EE256" s="227"/>
      <c r="EF256" s="227"/>
      <c r="EG256" s="227"/>
      <c r="EH256" s="227"/>
      <c r="EI256" s="227"/>
      <c r="EJ256" s="227"/>
      <c r="EK256" s="227"/>
      <c r="EL256" s="227"/>
      <c r="EM256" s="227"/>
      <c r="EN256" s="227"/>
      <c r="EO256" s="227"/>
      <c r="EP256" s="227"/>
      <c r="EQ256" s="227"/>
      <c r="ER256" s="227"/>
      <c r="ES256" s="227"/>
      <c r="ET256" s="227"/>
      <c r="EU256" s="227"/>
      <c r="EV256" s="227"/>
      <c r="EW256" s="227"/>
      <c r="EX256" s="227"/>
      <c r="EY256" s="227"/>
      <c r="EZ256" s="227"/>
      <c r="FA256" s="227"/>
      <c r="FB256" s="227"/>
      <c r="FC256" s="227"/>
      <c r="FD256" s="227"/>
      <c r="FE256" s="227"/>
      <c r="FF256" s="227"/>
    </row>
    <row r="257" spans="3:162" ht="20.100000000000001" customHeight="1" x14ac:dyDescent="0.15">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c r="BM257" s="227"/>
      <c r="BN257" s="227"/>
      <c r="BO257" s="227"/>
      <c r="BP257" s="227"/>
      <c r="BQ257" s="227"/>
      <c r="BR257" s="227"/>
      <c r="BS257" s="227"/>
      <c r="BT257" s="227"/>
      <c r="BU257" s="227"/>
      <c r="BV257" s="227"/>
      <c r="BW257" s="227"/>
      <c r="BX257" s="227"/>
      <c r="BY257" s="227"/>
      <c r="BZ257" s="227"/>
      <c r="CA257" s="227"/>
      <c r="CB257" s="227"/>
      <c r="CC257" s="227"/>
      <c r="CD257" s="227"/>
      <c r="CE257" s="227"/>
      <c r="CF257" s="227"/>
      <c r="CG257" s="227"/>
      <c r="CH257" s="227"/>
      <c r="CI257" s="227"/>
      <c r="CJ257" s="227"/>
      <c r="CK257" s="227"/>
      <c r="CL257" s="227"/>
      <c r="CM257" s="227"/>
      <c r="CN257" s="227"/>
      <c r="CO257" s="227"/>
      <c r="CP257" s="227"/>
      <c r="CQ257" s="227"/>
      <c r="CR257" s="227"/>
      <c r="CS257" s="227"/>
      <c r="CT257" s="227"/>
      <c r="CU257" s="227"/>
      <c r="CV257" s="227"/>
      <c r="CW257" s="227"/>
      <c r="CX257" s="227"/>
      <c r="CY257" s="227"/>
      <c r="CZ257" s="227"/>
      <c r="DA257" s="227"/>
      <c r="DB257" s="227"/>
      <c r="DC257" s="227"/>
      <c r="DD257" s="227"/>
      <c r="DE257" s="227"/>
      <c r="DF257" s="227"/>
      <c r="DG257" s="227"/>
      <c r="DH257" s="227"/>
      <c r="DI257" s="227"/>
      <c r="DJ257" s="227"/>
      <c r="DK257" s="227"/>
      <c r="DL257" s="227"/>
      <c r="DM257" s="227"/>
      <c r="DN257" s="227"/>
      <c r="DO257" s="227"/>
      <c r="DP257" s="227"/>
      <c r="DQ257" s="227"/>
      <c r="DR257" s="227"/>
      <c r="DS257" s="227"/>
      <c r="DT257" s="227"/>
      <c r="DU257" s="227"/>
      <c r="DV257" s="227"/>
      <c r="DW257" s="227"/>
      <c r="DX257" s="227"/>
      <c r="DY257" s="227"/>
      <c r="DZ257" s="227"/>
      <c r="EA257" s="227"/>
      <c r="EB257" s="227"/>
      <c r="EC257" s="227"/>
      <c r="ED257" s="227"/>
      <c r="EE257" s="227"/>
      <c r="EF257" s="227"/>
      <c r="EG257" s="227"/>
      <c r="EH257" s="227"/>
      <c r="EI257" s="227"/>
      <c r="EJ257" s="227"/>
      <c r="EK257" s="227"/>
      <c r="EL257" s="227"/>
      <c r="EM257" s="227"/>
      <c r="EN257" s="227"/>
      <c r="EO257" s="227"/>
      <c r="EP257" s="227"/>
      <c r="EQ257" s="227"/>
      <c r="ER257" s="227"/>
      <c r="ES257" s="227"/>
      <c r="ET257" s="227"/>
      <c r="EU257" s="227"/>
      <c r="EV257" s="227"/>
      <c r="EW257" s="227"/>
      <c r="EX257" s="227"/>
      <c r="EY257" s="227"/>
      <c r="EZ257" s="227"/>
      <c r="FA257" s="227"/>
      <c r="FB257" s="227"/>
      <c r="FC257" s="227"/>
      <c r="FD257" s="227"/>
      <c r="FE257" s="227"/>
      <c r="FF257" s="227"/>
    </row>
    <row r="258" spans="3:162" ht="20.100000000000001" customHeight="1" x14ac:dyDescent="0.15">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row>
    <row r="259" spans="3:162" ht="20.100000000000001" customHeight="1" x14ac:dyDescent="0.15">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c r="BM259" s="227"/>
      <c r="BN259" s="227"/>
      <c r="BO259" s="227"/>
      <c r="BP259" s="227"/>
      <c r="BQ259" s="227"/>
      <c r="BR259" s="227"/>
      <c r="BS259" s="227"/>
      <c r="BT259" s="227"/>
      <c r="BU259" s="227"/>
      <c r="BV259" s="227"/>
      <c r="BW259" s="227"/>
      <c r="BX259" s="227"/>
      <c r="BY259" s="227"/>
      <c r="BZ259" s="227"/>
      <c r="CA259" s="227"/>
      <c r="CB259" s="227"/>
      <c r="CC259" s="227"/>
      <c r="CD259" s="227"/>
      <c r="CE259" s="227"/>
      <c r="CF259" s="227"/>
      <c r="CG259" s="227"/>
      <c r="CH259" s="227"/>
      <c r="CI259" s="227"/>
      <c r="CJ259" s="227"/>
      <c r="CK259" s="227"/>
      <c r="CL259" s="227"/>
      <c r="CM259" s="227"/>
      <c r="CN259" s="227"/>
      <c r="CO259" s="227"/>
      <c r="CP259" s="227"/>
      <c r="CQ259" s="227"/>
      <c r="CR259" s="227"/>
      <c r="CS259" s="227"/>
      <c r="CT259" s="227"/>
      <c r="CU259" s="227"/>
      <c r="CV259" s="227"/>
      <c r="CW259" s="227"/>
      <c r="CX259" s="227"/>
      <c r="CY259" s="227"/>
      <c r="CZ259" s="227"/>
      <c r="DA259" s="227"/>
      <c r="DB259" s="227"/>
      <c r="DC259" s="227"/>
      <c r="DD259" s="227"/>
      <c r="DE259" s="227"/>
      <c r="DF259" s="227"/>
      <c r="DG259" s="227"/>
      <c r="DH259" s="227"/>
      <c r="DI259" s="227"/>
      <c r="DJ259" s="227"/>
      <c r="DK259" s="227"/>
      <c r="DL259" s="227"/>
      <c r="DM259" s="227"/>
      <c r="DN259" s="227"/>
      <c r="DO259" s="227"/>
      <c r="DP259" s="227"/>
      <c r="DQ259" s="227"/>
      <c r="DR259" s="227"/>
      <c r="DS259" s="227"/>
      <c r="DT259" s="227"/>
      <c r="DU259" s="227"/>
      <c r="DV259" s="227"/>
      <c r="DW259" s="227"/>
      <c r="DX259" s="227"/>
      <c r="DY259" s="227"/>
      <c r="DZ259" s="227"/>
      <c r="EA259" s="227"/>
      <c r="EB259" s="227"/>
      <c r="EC259" s="227"/>
      <c r="ED259" s="227"/>
      <c r="EE259" s="227"/>
      <c r="EF259" s="227"/>
      <c r="EG259" s="227"/>
      <c r="EH259" s="227"/>
      <c r="EI259" s="227"/>
      <c r="EJ259" s="227"/>
      <c r="EK259" s="227"/>
      <c r="EL259" s="227"/>
      <c r="EM259" s="227"/>
      <c r="EN259" s="227"/>
      <c r="EO259" s="227"/>
      <c r="EP259" s="227"/>
      <c r="EQ259" s="227"/>
      <c r="ER259" s="227"/>
      <c r="ES259" s="227"/>
      <c r="ET259" s="227"/>
      <c r="EU259" s="227"/>
      <c r="EV259" s="227"/>
      <c r="EW259" s="227"/>
      <c r="EX259" s="227"/>
      <c r="EY259" s="227"/>
      <c r="EZ259" s="227"/>
      <c r="FA259" s="227"/>
      <c r="FB259" s="227"/>
      <c r="FC259" s="227"/>
      <c r="FD259" s="227"/>
      <c r="FE259" s="227"/>
      <c r="FF259" s="227"/>
    </row>
    <row r="260" spans="3:162" ht="20.100000000000001" customHeight="1" x14ac:dyDescent="0.15">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c r="BM260" s="227"/>
      <c r="BN260" s="227"/>
      <c r="BO260" s="227"/>
      <c r="BP260" s="227"/>
      <c r="BQ260" s="227"/>
      <c r="BR260" s="227"/>
      <c r="BS260" s="227"/>
      <c r="BT260" s="227"/>
      <c r="BU260" s="227"/>
      <c r="BV260" s="227"/>
      <c r="BW260" s="227"/>
      <c r="BX260" s="227"/>
      <c r="BY260" s="227"/>
      <c r="BZ260" s="227"/>
      <c r="CA260" s="227"/>
      <c r="CB260" s="227"/>
      <c r="CC260" s="227"/>
      <c r="CD260" s="227"/>
      <c r="CE260" s="227"/>
      <c r="CF260" s="227"/>
      <c r="CG260" s="227"/>
      <c r="CH260" s="227"/>
      <c r="CI260" s="227"/>
      <c r="CJ260" s="227"/>
      <c r="CK260" s="227"/>
      <c r="CL260" s="227"/>
      <c r="CM260" s="227"/>
      <c r="CN260" s="227"/>
      <c r="CO260" s="227"/>
      <c r="CP260" s="227"/>
      <c r="CQ260" s="227"/>
      <c r="CR260" s="227"/>
      <c r="CS260" s="227"/>
      <c r="CT260" s="227"/>
      <c r="CU260" s="227"/>
      <c r="CV260" s="227"/>
      <c r="CW260" s="227"/>
      <c r="CX260" s="227"/>
      <c r="CY260" s="227"/>
      <c r="CZ260" s="227"/>
      <c r="DA260" s="227"/>
      <c r="DB260" s="227"/>
      <c r="DC260" s="227"/>
      <c r="DD260" s="227"/>
      <c r="DE260" s="227"/>
      <c r="DF260" s="227"/>
      <c r="DG260" s="227"/>
      <c r="DH260" s="227"/>
      <c r="DI260" s="227"/>
      <c r="DJ260" s="227"/>
      <c r="DK260" s="227"/>
      <c r="DL260" s="227"/>
      <c r="DM260" s="227"/>
      <c r="DN260" s="227"/>
      <c r="DO260" s="227"/>
      <c r="DP260" s="227"/>
      <c r="DQ260" s="227"/>
      <c r="DR260" s="227"/>
      <c r="DS260" s="227"/>
      <c r="DT260" s="227"/>
      <c r="DU260" s="227"/>
      <c r="DV260" s="227"/>
      <c r="DW260" s="227"/>
      <c r="DX260" s="227"/>
      <c r="DY260" s="227"/>
      <c r="DZ260" s="227"/>
      <c r="EA260" s="227"/>
      <c r="EB260" s="227"/>
      <c r="EC260" s="227"/>
      <c r="ED260" s="227"/>
      <c r="EE260" s="227"/>
      <c r="EF260" s="227"/>
      <c r="EG260" s="227"/>
      <c r="EH260" s="227"/>
      <c r="EI260" s="227"/>
      <c r="EJ260" s="227"/>
      <c r="EK260" s="227"/>
      <c r="EL260" s="227"/>
      <c r="EM260" s="227"/>
      <c r="EN260" s="227"/>
      <c r="EO260" s="227"/>
      <c r="EP260" s="227"/>
      <c r="EQ260" s="227"/>
      <c r="ER260" s="227"/>
      <c r="ES260" s="227"/>
      <c r="ET260" s="227"/>
      <c r="EU260" s="227"/>
      <c r="EV260" s="227"/>
      <c r="EW260" s="227"/>
      <c r="EX260" s="227"/>
      <c r="EY260" s="227"/>
      <c r="EZ260" s="227"/>
      <c r="FA260" s="227"/>
      <c r="FB260" s="227"/>
      <c r="FC260" s="227"/>
      <c r="FD260" s="227"/>
      <c r="FE260" s="227"/>
      <c r="FF260" s="227"/>
    </row>
    <row r="261" spans="3:162" ht="20.100000000000001" customHeight="1" x14ac:dyDescent="0.15">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c r="BM261" s="227"/>
      <c r="BN261" s="227"/>
      <c r="BO261" s="227"/>
      <c r="BP261" s="227"/>
      <c r="BQ261" s="227"/>
      <c r="BR261" s="227"/>
      <c r="BS261" s="227"/>
      <c r="BT261" s="227"/>
      <c r="BU261" s="227"/>
      <c r="BV261" s="227"/>
      <c r="BW261" s="227"/>
      <c r="BX261" s="227"/>
      <c r="BY261" s="227"/>
      <c r="BZ261" s="227"/>
      <c r="CA261" s="227"/>
      <c r="CB261" s="227"/>
      <c r="CC261" s="227"/>
      <c r="CD261" s="227"/>
      <c r="CE261" s="227"/>
      <c r="CF261" s="227"/>
      <c r="CG261" s="227"/>
      <c r="CH261" s="227"/>
      <c r="CI261" s="227"/>
      <c r="CJ261" s="227"/>
      <c r="CK261" s="227"/>
      <c r="CL261" s="227"/>
      <c r="CM261" s="227"/>
      <c r="CN261" s="227"/>
      <c r="CO261" s="227"/>
      <c r="CP261" s="227"/>
      <c r="CQ261" s="227"/>
      <c r="CR261" s="227"/>
      <c r="CS261" s="227"/>
      <c r="CT261" s="227"/>
      <c r="CU261" s="227"/>
      <c r="CV261" s="227"/>
      <c r="CW261" s="227"/>
      <c r="CX261" s="227"/>
      <c r="CY261" s="227"/>
      <c r="CZ261" s="227"/>
      <c r="DA261" s="227"/>
      <c r="DB261" s="227"/>
      <c r="DC261" s="227"/>
      <c r="DD261" s="227"/>
      <c r="DE261" s="227"/>
      <c r="DF261" s="227"/>
      <c r="DG261" s="227"/>
      <c r="DH261" s="227"/>
      <c r="DI261" s="227"/>
      <c r="DJ261" s="227"/>
      <c r="DK261" s="227"/>
      <c r="DL261" s="227"/>
      <c r="DM261" s="227"/>
      <c r="DN261" s="227"/>
      <c r="DO261" s="227"/>
      <c r="DP261" s="227"/>
      <c r="DQ261" s="227"/>
      <c r="DR261" s="227"/>
      <c r="DS261" s="227"/>
      <c r="DT261" s="227"/>
      <c r="DU261" s="227"/>
      <c r="DV261" s="227"/>
      <c r="DW261" s="227"/>
      <c r="DX261" s="227"/>
      <c r="DY261" s="227"/>
      <c r="DZ261" s="227"/>
      <c r="EA261" s="227"/>
      <c r="EB261" s="227"/>
      <c r="EC261" s="227"/>
      <c r="ED261" s="227"/>
      <c r="EE261" s="227"/>
      <c r="EF261" s="227"/>
      <c r="EG261" s="227"/>
      <c r="EH261" s="227"/>
      <c r="EI261" s="227"/>
      <c r="EJ261" s="227"/>
      <c r="EK261" s="227"/>
      <c r="EL261" s="227"/>
      <c r="EM261" s="227"/>
      <c r="EN261" s="227"/>
      <c r="EO261" s="227"/>
      <c r="EP261" s="227"/>
      <c r="EQ261" s="227"/>
      <c r="ER261" s="227"/>
      <c r="ES261" s="227"/>
      <c r="ET261" s="227"/>
      <c r="EU261" s="227"/>
      <c r="EV261" s="227"/>
      <c r="EW261" s="227"/>
      <c r="EX261" s="227"/>
      <c r="EY261" s="227"/>
      <c r="EZ261" s="227"/>
      <c r="FA261" s="227"/>
      <c r="FB261" s="227"/>
      <c r="FC261" s="227"/>
      <c r="FD261" s="227"/>
      <c r="FE261" s="227"/>
      <c r="FF261" s="227"/>
    </row>
    <row r="262" spans="3:162" ht="20.100000000000001" customHeight="1" x14ac:dyDescent="0.15">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c r="BM262" s="227"/>
      <c r="BN262" s="227"/>
      <c r="BO262" s="227"/>
      <c r="BP262" s="227"/>
      <c r="BQ262" s="227"/>
      <c r="BR262" s="227"/>
      <c r="BS262" s="227"/>
      <c r="BT262" s="227"/>
      <c r="BU262" s="227"/>
      <c r="BV262" s="227"/>
      <c r="BW262" s="227"/>
      <c r="BX262" s="227"/>
      <c r="BY262" s="227"/>
      <c r="BZ262" s="227"/>
      <c r="CA262" s="227"/>
      <c r="CB262" s="227"/>
      <c r="CC262" s="227"/>
      <c r="CD262" s="227"/>
      <c r="CE262" s="227"/>
      <c r="CF262" s="227"/>
      <c r="CG262" s="227"/>
      <c r="CH262" s="227"/>
      <c r="CI262" s="227"/>
      <c r="CJ262" s="227"/>
      <c r="CK262" s="227"/>
      <c r="CL262" s="227"/>
      <c r="CM262" s="227"/>
      <c r="CN262" s="227"/>
      <c r="CO262" s="227"/>
      <c r="CP262" s="227"/>
      <c r="CQ262" s="227"/>
      <c r="CR262" s="227"/>
      <c r="CS262" s="227"/>
      <c r="CT262" s="227"/>
      <c r="CU262" s="227"/>
      <c r="CV262" s="227"/>
      <c r="CW262" s="227"/>
      <c r="CX262" s="227"/>
      <c r="CY262" s="227"/>
      <c r="CZ262" s="227"/>
      <c r="DA262" s="227"/>
      <c r="DB262" s="227"/>
      <c r="DC262" s="227"/>
      <c r="DD262" s="227"/>
      <c r="DE262" s="227"/>
      <c r="DF262" s="227"/>
      <c r="DG262" s="227"/>
      <c r="DH262" s="227"/>
      <c r="DI262" s="227"/>
      <c r="DJ262" s="227"/>
      <c r="DK262" s="227"/>
      <c r="DL262" s="227"/>
      <c r="DM262" s="227"/>
      <c r="DN262" s="227"/>
      <c r="DO262" s="227"/>
      <c r="DP262" s="227"/>
      <c r="DQ262" s="227"/>
      <c r="DR262" s="227"/>
      <c r="DS262" s="227"/>
      <c r="DT262" s="227"/>
      <c r="DU262" s="227"/>
      <c r="DV262" s="227"/>
      <c r="DW262" s="227"/>
      <c r="DX262" s="227"/>
      <c r="DY262" s="227"/>
      <c r="DZ262" s="227"/>
      <c r="EA262" s="227"/>
      <c r="EB262" s="227"/>
      <c r="EC262" s="227"/>
      <c r="ED262" s="227"/>
      <c r="EE262" s="227"/>
      <c r="EF262" s="227"/>
      <c r="EG262" s="227"/>
      <c r="EH262" s="227"/>
      <c r="EI262" s="227"/>
      <c r="EJ262" s="227"/>
      <c r="EK262" s="227"/>
      <c r="EL262" s="227"/>
      <c r="EM262" s="227"/>
      <c r="EN262" s="227"/>
      <c r="EO262" s="227"/>
      <c r="EP262" s="227"/>
      <c r="EQ262" s="227"/>
      <c r="ER262" s="227"/>
      <c r="ES262" s="227"/>
      <c r="ET262" s="227"/>
      <c r="EU262" s="227"/>
      <c r="EV262" s="227"/>
      <c r="EW262" s="227"/>
      <c r="EX262" s="227"/>
      <c r="EY262" s="227"/>
      <c r="EZ262" s="227"/>
      <c r="FA262" s="227"/>
      <c r="FB262" s="227"/>
      <c r="FC262" s="227"/>
      <c r="FD262" s="227"/>
      <c r="FE262" s="227"/>
      <c r="FF262" s="227"/>
    </row>
    <row r="263" spans="3:162" ht="20.100000000000001" customHeight="1" x14ac:dyDescent="0.15">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c r="BM263" s="227"/>
      <c r="BN263" s="227"/>
      <c r="BO263" s="227"/>
      <c r="BP263" s="227"/>
      <c r="BQ263" s="227"/>
      <c r="BR263" s="227"/>
      <c r="BS263" s="227"/>
      <c r="BT263" s="227"/>
      <c r="BU263" s="227"/>
      <c r="BV263" s="227"/>
      <c r="BW263" s="227"/>
      <c r="BX263" s="227"/>
      <c r="BY263" s="227"/>
      <c r="BZ263" s="227"/>
      <c r="CA263" s="227"/>
      <c r="CB263" s="227"/>
      <c r="CC263" s="227"/>
      <c r="CD263" s="227"/>
      <c r="CE263" s="227"/>
      <c r="CF263" s="227"/>
      <c r="CG263" s="227"/>
      <c r="CH263" s="227"/>
      <c r="CI263" s="227"/>
      <c r="CJ263" s="227"/>
      <c r="CK263" s="227"/>
      <c r="CL263" s="227"/>
      <c r="CM263" s="227"/>
      <c r="CN263" s="227"/>
      <c r="CO263" s="227"/>
      <c r="CP263" s="227"/>
      <c r="CQ263" s="227"/>
      <c r="CR263" s="227"/>
      <c r="CS263" s="227"/>
      <c r="CT263" s="227"/>
      <c r="CU263" s="227"/>
      <c r="CV263" s="227"/>
      <c r="CW263" s="227"/>
      <c r="CX263" s="227"/>
      <c r="CY263" s="227"/>
      <c r="CZ263" s="227"/>
      <c r="DA263" s="227"/>
      <c r="DB263" s="227"/>
      <c r="DC263" s="227"/>
      <c r="DD263" s="227"/>
      <c r="DE263" s="227"/>
      <c r="DF263" s="227"/>
      <c r="DG263" s="227"/>
      <c r="DH263" s="227"/>
      <c r="DI263" s="227"/>
      <c r="DJ263" s="227"/>
      <c r="DK263" s="227"/>
      <c r="DL263" s="227"/>
      <c r="DM263" s="227"/>
      <c r="DN263" s="227"/>
      <c r="DO263" s="227"/>
      <c r="DP263" s="227"/>
      <c r="DQ263" s="227"/>
      <c r="DR263" s="227"/>
      <c r="DS263" s="227"/>
      <c r="DT263" s="227"/>
      <c r="DU263" s="227"/>
      <c r="DV263" s="227"/>
      <c r="DW263" s="227"/>
      <c r="DX263" s="227"/>
      <c r="DY263" s="227"/>
      <c r="DZ263" s="227"/>
      <c r="EA263" s="227"/>
      <c r="EB263" s="227"/>
      <c r="EC263" s="227"/>
      <c r="ED263" s="227"/>
      <c r="EE263" s="227"/>
      <c r="EF263" s="227"/>
      <c r="EG263" s="227"/>
      <c r="EH263" s="227"/>
      <c r="EI263" s="227"/>
      <c r="EJ263" s="227"/>
      <c r="EK263" s="227"/>
      <c r="EL263" s="227"/>
      <c r="EM263" s="227"/>
      <c r="EN263" s="227"/>
      <c r="EO263" s="227"/>
      <c r="EP263" s="227"/>
      <c r="EQ263" s="227"/>
      <c r="ER263" s="227"/>
      <c r="ES263" s="227"/>
      <c r="ET263" s="227"/>
      <c r="EU263" s="227"/>
      <c r="EV263" s="227"/>
      <c r="EW263" s="227"/>
      <c r="EX263" s="227"/>
      <c r="EY263" s="227"/>
      <c r="EZ263" s="227"/>
      <c r="FA263" s="227"/>
      <c r="FB263" s="227"/>
      <c r="FC263" s="227"/>
      <c r="FD263" s="227"/>
      <c r="FE263" s="227"/>
      <c r="FF263" s="227"/>
    </row>
    <row r="264" spans="3:162" ht="20.100000000000001" customHeight="1" x14ac:dyDescent="0.15">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c r="BM264" s="227"/>
      <c r="BN264" s="227"/>
      <c r="BO264" s="227"/>
      <c r="BP264" s="227"/>
      <c r="BQ264" s="227"/>
      <c r="BR264" s="227"/>
      <c r="BS264" s="227"/>
      <c r="BT264" s="227"/>
      <c r="BU264" s="227"/>
      <c r="BV264" s="227"/>
      <c r="BW264" s="227"/>
      <c r="BX264" s="227"/>
      <c r="BY264" s="227"/>
      <c r="BZ264" s="227"/>
      <c r="CA264" s="227"/>
      <c r="CB264" s="227"/>
      <c r="CC264" s="227"/>
      <c r="CD264" s="227"/>
      <c r="CE264" s="227"/>
      <c r="CF264" s="227"/>
      <c r="CG264" s="227"/>
      <c r="CH264" s="227"/>
      <c r="CI264" s="227"/>
      <c r="CJ264" s="227"/>
      <c r="CK264" s="227"/>
      <c r="CL264" s="227"/>
      <c r="CM264" s="227"/>
      <c r="CN264" s="227"/>
      <c r="CO264" s="227"/>
      <c r="CP264" s="227"/>
      <c r="CQ264" s="227"/>
      <c r="CR264" s="227"/>
      <c r="CS264" s="227"/>
      <c r="CT264" s="227"/>
      <c r="CU264" s="227"/>
      <c r="CV264" s="227"/>
      <c r="CW264" s="227"/>
      <c r="CX264" s="227"/>
      <c r="CY264" s="227"/>
      <c r="CZ264" s="227"/>
      <c r="DA264" s="227"/>
      <c r="DB264" s="227"/>
      <c r="DC264" s="227"/>
      <c r="DD264" s="227"/>
      <c r="DE264" s="227"/>
      <c r="DF264" s="227"/>
      <c r="DG264" s="227"/>
      <c r="DH264" s="227"/>
      <c r="DI264" s="227"/>
      <c r="DJ264" s="227"/>
      <c r="DK264" s="227"/>
      <c r="DL264" s="227"/>
      <c r="DM264" s="227"/>
      <c r="DN264" s="227"/>
      <c r="DO264" s="227"/>
      <c r="DP264" s="227"/>
      <c r="DQ264" s="227"/>
      <c r="DR264" s="227"/>
      <c r="DS264" s="227"/>
      <c r="DT264" s="227"/>
      <c r="DU264" s="227"/>
      <c r="DV264" s="227"/>
      <c r="DW264" s="227"/>
      <c r="DX264" s="227"/>
      <c r="DY264" s="227"/>
      <c r="DZ264" s="227"/>
      <c r="EA264" s="227"/>
      <c r="EB264" s="227"/>
      <c r="EC264" s="227"/>
      <c r="ED264" s="227"/>
      <c r="EE264" s="227"/>
      <c r="EF264" s="227"/>
      <c r="EG264" s="227"/>
      <c r="EH264" s="227"/>
      <c r="EI264" s="227"/>
      <c r="EJ264" s="227"/>
      <c r="EK264" s="227"/>
      <c r="EL264" s="227"/>
      <c r="EM264" s="227"/>
      <c r="EN264" s="227"/>
      <c r="EO264" s="227"/>
      <c r="EP264" s="227"/>
      <c r="EQ264" s="227"/>
      <c r="ER264" s="227"/>
      <c r="ES264" s="227"/>
      <c r="ET264" s="227"/>
      <c r="EU264" s="227"/>
      <c r="EV264" s="227"/>
      <c r="EW264" s="227"/>
      <c r="EX264" s="227"/>
      <c r="EY264" s="227"/>
      <c r="EZ264" s="227"/>
      <c r="FA264" s="227"/>
      <c r="FB264" s="227"/>
      <c r="FC264" s="227"/>
      <c r="FD264" s="227"/>
      <c r="FE264" s="227"/>
      <c r="FF264" s="227"/>
    </row>
    <row r="265" spans="3:162" ht="20.100000000000001" customHeight="1" x14ac:dyDescent="0.15">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c r="BM265" s="227"/>
      <c r="BN265" s="227"/>
      <c r="BO265" s="227"/>
      <c r="BP265" s="227"/>
      <c r="BQ265" s="227"/>
      <c r="BR265" s="227"/>
      <c r="BS265" s="227"/>
      <c r="BT265" s="227"/>
      <c r="BU265" s="227"/>
      <c r="BV265" s="227"/>
      <c r="BW265" s="227"/>
      <c r="BX265" s="227"/>
      <c r="BY265" s="227"/>
      <c r="BZ265" s="227"/>
      <c r="CA265" s="227"/>
      <c r="CB265" s="227"/>
      <c r="CC265" s="227"/>
      <c r="CD265" s="227"/>
      <c r="CE265" s="227"/>
      <c r="CF265" s="227"/>
      <c r="CG265" s="227"/>
      <c r="CH265" s="227"/>
      <c r="CI265" s="227"/>
      <c r="CJ265" s="227"/>
      <c r="CK265" s="227"/>
      <c r="CL265" s="227"/>
      <c r="CM265" s="227"/>
      <c r="CN265" s="227"/>
      <c r="CO265" s="227"/>
      <c r="CP265" s="227"/>
      <c r="CQ265" s="227"/>
      <c r="CR265" s="227"/>
      <c r="CS265" s="227"/>
      <c r="CT265" s="227"/>
      <c r="CU265" s="227"/>
      <c r="CV265" s="227"/>
      <c r="CW265" s="227"/>
      <c r="CX265" s="227"/>
      <c r="CY265" s="227"/>
      <c r="CZ265" s="227"/>
      <c r="DA265" s="227"/>
      <c r="DB265" s="227"/>
      <c r="DC265" s="227"/>
      <c r="DD265" s="227"/>
      <c r="DE265" s="227"/>
      <c r="DF265" s="227"/>
      <c r="DG265" s="227"/>
      <c r="DH265" s="227"/>
      <c r="DI265" s="227"/>
      <c r="DJ265" s="227"/>
      <c r="DK265" s="227"/>
      <c r="DL265" s="227"/>
      <c r="DM265" s="227"/>
      <c r="DN265" s="227"/>
      <c r="DO265" s="227"/>
      <c r="DP265" s="227"/>
      <c r="DQ265" s="227"/>
      <c r="DR265" s="227"/>
      <c r="DS265" s="227"/>
      <c r="DT265" s="227"/>
      <c r="DU265" s="227"/>
      <c r="DV265" s="227"/>
      <c r="DW265" s="227"/>
      <c r="DX265" s="227"/>
      <c r="DY265" s="227"/>
      <c r="DZ265" s="227"/>
      <c r="EA265" s="227"/>
      <c r="EB265" s="227"/>
      <c r="EC265" s="227"/>
      <c r="ED265" s="227"/>
      <c r="EE265" s="227"/>
      <c r="EF265" s="227"/>
      <c r="EG265" s="227"/>
      <c r="EH265" s="227"/>
      <c r="EI265" s="227"/>
      <c r="EJ265" s="227"/>
      <c r="EK265" s="227"/>
      <c r="EL265" s="227"/>
      <c r="EM265" s="227"/>
      <c r="EN265" s="227"/>
      <c r="EO265" s="227"/>
      <c r="EP265" s="227"/>
      <c r="EQ265" s="227"/>
      <c r="ER265" s="227"/>
      <c r="ES265" s="227"/>
      <c r="ET265" s="227"/>
      <c r="EU265" s="227"/>
      <c r="EV265" s="227"/>
      <c r="EW265" s="227"/>
      <c r="EX265" s="227"/>
      <c r="EY265" s="227"/>
      <c r="EZ265" s="227"/>
      <c r="FA265" s="227"/>
      <c r="FB265" s="227"/>
      <c r="FC265" s="227"/>
      <c r="FD265" s="227"/>
      <c r="FE265" s="227"/>
      <c r="FF265" s="227"/>
    </row>
    <row r="266" spans="3:162" ht="20.100000000000001" customHeight="1" x14ac:dyDescent="0.15">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c r="BM266" s="227"/>
      <c r="BN266" s="227"/>
      <c r="BO266" s="227"/>
      <c r="BP266" s="227"/>
      <c r="BQ266" s="227"/>
      <c r="BR266" s="227"/>
      <c r="BS266" s="227"/>
      <c r="BT266" s="227"/>
      <c r="BU266" s="227"/>
      <c r="BV266" s="227"/>
      <c r="BW266" s="227"/>
      <c r="BX266" s="227"/>
      <c r="BY266" s="227"/>
      <c r="BZ266" s="227"/>
      <c r="CA266" s="227"/>
      <c r="CB266" s="227"/>
      <c r="CC266" s="227"/>
      <c r="CD266" s="227"/>
      <c r="CE266" s="227"/>
      <c r="CF266" s="227"/>
      <c r="CG266" s="227"/>
      <c r="CH266" s="227"/>
      <c r="CI266" s="227"/>
      <c r="CJ266" s="227"/>
      <c r="CK266" s="227"/>
      <c r="CL266" s="227"/>
      <c r="CM266" s="227"/>
      <c r="CN266" s="227"/>
      <c r="CO266" s="227"/>
      <c r="CP266" s="227"/>
      <c r="CQ266" s="227"/>
      <c r="CR266" s="227"/>
      <c r="CS266" s="227"/>
      <c r="CT266" s="227"/>
      <c r="CU266" s="227"/>
      <c r="CV266" s="227"/>
      <c r="CW266" s="227"/>
      <c r="CX266" s="227"/>
      <c r="CY266" s="227"/>
      <c r="CZ266" s="227"/>
      <c r="DA266" s="227"/>
      <c r="DB266" s="227"/>
      <c r="DC266" s="227"/>
      <c r="DD266" s="227"/>
      <c r="DE266" s="227"/>
      <c r="DF266" s="227"/>
      <c r="DG266" s="227"/>
      <c r="DH266" s="227"/>
      <c r="DI266" s="227"/>
      <c r="DJ266" s="227"/>
      <c r="DK266" s="227"/>
      <c r="DL266" s="227"/>
      <c r="DM266" s="227"/>
      <c r="DN266" s="227"/>
      <c r="DO266" s="227"/>
      <c r="DP266" s="227"/>
      <c r="DQ266" s="227"/>
      <c r="DR266" s="227"/>
      <c r="DS266" s="227"/>
      <c r="DT266" s="227"/>
      <c r="DU266" s="227"/>
      <c r="DV266" s="227"/>
      <c r="DW266" s="227"/>
      <c r="DX266" s="227"/>
      <c r="DY266" s="227"/>
      <c r="DZ266" s="227"/>
      <c r="EA266" s="227"/>
      <c r="EB266" s="227"/>
      <c r="EC266" s="227"/>
      <c r="ED266" s="227"/>
      <c r="EE266" s="227"/>
      <c r="EF266" s="227"/>
      <c r="EG266" s="227"/>
      <c r="EH266" s="227"/>
      <c r="EI266" s="227"/>
      <c r="EJ266" s="227"/>
      <c r="EK266" s="227"/>
      <c r="EL266" s="227"/>
      <c r="EM266" s="227"/>
      <c r="EN266" s="227"/>
      <c r="EO266" s="227"/>
      <c r="EP266" s="227"/>
      <c r="EQ266" s="227"/>
      <c r="ER266" s="227"/>
      <c r="ES266" s="227"/>
      <c r="ET266" s="227"/>
      <c r="EU266" s="227"/>
      <c r="EV266" s="227"/>
      <c r="EW266" s="227"/>
      <c r="EX266" s="227"/>
      <c r="EY266" s="227"/>
      <c r="EZ266" s="227"/>
      <c r="FA266" s="227"/>
      <c r="FB266" s="227"/>
      <c r="FC266" s="227"/>
      <c r="FD266" s="227"/>
      <c r="FE266" s="227"/>
      <c r="FF266" s="227"/>
    </row>
    <row r="267" spans="3:162" ht="20.100000000000001" customHeight="1" x14ac:dyDescent="0.15">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c r="BM267" s="227"/>
      <c r="BN267" s="227"/>
      <c r="BO267" s="227"/>
      <c r="BP267" s="227"/>
      <c r="BQ267" s="227"/>
      <c r="BR267" s="227"/>
      <c r="BS267" s="227"/>
      <c r="BT267" s="227"/>
      <c r="BU267" s="227"/>
      <c r="BV267" s="227"/>
      <c r="BW267" s="227"/>
      <c r="BX267" s="227"/>
      <c r="BY267" s="227"/>
      <c r="BZ267" s="227"/>
      <c r="CA267" s="227"/>
      <c r="CB267" s="227"/>
      <c r="CC267" s="227"/>
      <c r="CD267" s="227"/>
      <c r="CE267" s="227"/>
      <c r="CF267" s="227"/>
      <c r="CG267" s="227"/>
      <c r="CH267" s="227"/>
      <c r="CI267" s="227"/>
      <c r="CJ267" s="227"/>
      <c r="CK267" s="227"/>
      <c r="CL267" s="227"/>
      <c r="CM267" s="227"/>
      <c r="CN267" s="227"/>
      <c r="CO267" s="227"/>
      <c r="CP267" s="227"/>
      <c r="CQ267" s="227"/>
      <c r="CR267" s="227"/>
      <c r="CS267" s="227"/>
      <c r="CT267" s="227"/>
      <c r="CU267" s="227"/>
      <c r="CV267" s="227"/>
      <c r="CW267" s="227"/>
      <c r="CX267" s="227"/>
      <c r="CY267" s="227"/>
      <c r="CZ267" s="227"/>
      <c r="DA267" s="227"/>
      <c r="DB267" s="227"/>
      <c r="DC267" s="227"/>
      <c r="DD267" s="227"/>
      <c r="DE267" s="227"/>
      <c r="DF267" s="227"/>
      <c r="DG267" s="227"/>
      <c r="DH267" s="227"/>
      <c r="DI267" s="227"/>
      <c r="DJ267" s="227"/>
      <c r="DK267" s="227"/>
      <c r="DL267" s="227"/>
      <c r="DM267" s="227"/>
      <c r="DN267" s="227"/>
      <c r="DO267" s="227"/>
      <c r="DP267" s="227"/>
      <c r="DQ267" s="227"/>
      <c r="DR267" s="227"/>
      <c r="DS267" s="227"/>
      <c r="DT267" s="227"/>
      <c r="DU267" s="227"/>
      <c r="DV267" s="227"/>
      <c r="DW267" s="227"/>
      <c r="DX267" s="227"/>
      <c r="DY267" s="227"/>
      <c r="DZ267" s="227"/>
      <c r="EA267" s="227"/>
      <c r="EB267" s="227"/>
      <c r="EC267" s="227"/>
      <c r="ED267" s="227"/>
      <c r="EE267" s="227"/>
      <c r="EF267" s="227"/>
      <c r="EG267" s="227"/>
      <c r="EH267" s="227"/>
      <c r="EI267" s="227"/>
      <c r="EJ267" s="227"/>
      <c r="EK267" s="227"/>
      <c r="EL267" s="227"/>
      <c r="EM267" s="227"/>
      <c r="EN267" s="227"/>
      <c r="EO267" s="227"/>
      <c r="EP267" s="227"/>
      <c r="EQ267" s="227"/>
      <c r="ER267" s="227"/>
      <c r="ES267" s="227"/>
      <c r="ET267" s="227"/>
      <c r="EU267" s="227"/>
      <c r="EV267" s="227"/>
      <c r="EW267" s="227"/>
      <c r="EX267" s="227"/>
      <c r="EY267" s="227"/>
      <c r="EZ267" s="227"/>
      <c r="FA267" s="227"/>
      <c r="FB267" s="227"/>
      <c r="FC267" s="227"/>
      <c r="FD267" s="227"/>
      <c r="FE267" s="227"/>
      <c r="FF267" s="227"/>
    </row>
    <row r="268" spans="3:162" ht="20.100000000000001" customHeight="1" x14ac:dyDescent="0.15">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c r="BM268" s="227"/>
      <c r="BN268" s="227"/>
      <c r="BO268" s="227"/>
      <c r="BP268" s="227"/>
      <c r="BQ268" s="227"/>
      <c r="BR268" s="227"/>
      <c r="BS268" s="227"/>
      <c r="BT268" s="227"/>
      <c r="BU268" s="227"/>
      <c r="BV268" s="227"/>
      <c r="BW268" s="227"/>
      <c r="BX268" s="227"/>
      <c r="BY268" s="227"/>
      <c r="BZ268" s="227"/>
      <c r="CA268" s="227"/>
      <c r="CB268" s="227"/>
      <c r="CC268" s="227"/>
      <c r="CD268" s="227"/>
      <c r="CE268" s="227"/>
      <c r="CF268" s="227"/>
      <c r="CG268" s="227"/>
      <c r="CH268" s="227"/>
      <c r="CI268" s="227"/>
      <c r="CJ268" s="227"/>
      <c r="CK268" s="227"/>
      <c r="CL268" s="227"/>
      <c r="CM268" s="227"/>
      <c r="CN268" s="227"/>
      <c r="CO268" s="227"/>
      <c r="CP268" s="227"/>
      <c r="CQ268" s="227"/>
      <c r="CR268" s="227"/>
      <c r="CS268" s="227"/>
      <c r="CT268" s="227"/>
      <c r="CU268" s="227"/>
      <c r="CV268" s="227"/>
      <c r="CW268" s="227"/>
      <c r="CX268" s="227"/>
      <c r="CY268" s="227"/>
      <c r="CZ268" s="227"/>
      <c r="DA268" s="227"/>
      <c r="DB268" s="227"/>
      <c r="DC268" s="227"/>
      <c r="DD268" s="227"/>
      <c r="DE268" s="227"/>
      <c r="DF268" s="227"/>
      <c r="DG268" s="227"/>
      <c r="DH268" s="227"/>
      <c r="DI268" s="227"/>
      <c r="DJ268" s="227"/>
      <c r="DK268" s="227"/>
      <c r="DL268" s="227"/>
      <c r="DM268" s="227"/>
      <c r="DN268" s="227"/>
      <c r="DO268" s="227"/>
      <c r="DP268" s="227"/>
      <c r="DQ268" s="227"/>
      <c r="DR268" s="227"/>
      <c r="DS268" s="227"/>
      <c r="DT268" s="227"/>
      <c r="DU268" s="227"/>
      <c r="DV268" s="227"/>
      <c r="DW268" s="227"/>
      <c r="DX268" s="227"/>
      <c r="DY268" s="227"/>
      <c r="DZ268" s="227"/>
      <c r="EA268" s="227"/>
      <c r="EB268" s="227"/>
      <c r="EC268" s="227"/>
      <c r="ED268" s="227"/>
      <c r="EE268" s="227"/>
      <c r="EF268" s="227"/>
      <c r="EG268" s="227"/>
      <c r="EH268" s="227"/>
      <c r="EI268" s="227"/>
      <c r="EJ268" s="227"/>
      <c r="EK268" s="227"/>
      <c r="EL268" s="227"/>
      <c r="EM268" s="227"/>
      <c r="EN268" s="227"/>
      <c r="EO268" s="227"/>
      <c r="EP268" s="227"/>
      <c r="EQ268" s="227"/>
      <c r="ER268" s="227"/>
      <c r="ES268" s="227"/>
      <c r="ET268" s="227"/>
      <c r="EU268" s="227"/>
      <c r="EV268" s="227"/>
      <c r="EW268" s="227"/>
      <c r="EX268" s="227"/>
      <c r="EY268" s="227"/>
      <c r="EZ268" s="227"/>
      <c r="FA268" s="227"/>
      <c r="FB268" s="227"/>
      <c r="FC268" s="227"/>
      <c r="FD268" s="227"/>
      <c r="FE268" s="227"/>
      <c r="FF268" s="227"/>
    </row>
    <row r="269" spans="3:162" ht="20.100000000000001" customHeight="1" x14ac:dyDescent="0.15">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c r="BM269" s="227"/>
      <c r="BN269" s="227"/>
      <c r="BO269" s="227"/>
      <c r="BP269" s="227"/>
      <c r="BQ269" s="227"/>
      <c r="BR269" s="227"/>
      <c r="BS269" s="227"/>
      <c r="BT269" s="227"/>
      <c r="BU269" s="227"/>
      <c r="BV269" s="227"/>
      <c r="BW269" s="227"/>
      <c r="BX269" s="227"/>
      <c r="BY269" s="227"/>
      <c r="BZ269" s="227"/>
      <c r="CA269" s="227"/>
      <c r="CB269" s="227"/>
      <c r="CC269" s="227"/>
      <c r="CD269" s="227"/>
      <c r="CE269" s="227"/>
      <c r="CF269" s="227"/>
      <c r="CG269" s="227"/>
      <c r="CH269" s="227"/>
      <c r="CI269" s="227"/>
      <c r="CJ269" s="227"/>
      <c r="CK269" s="227"/>
      <c r="CL269" s="227"/>
      <c r="CM269" s="227"/>
      <c r="CN269" s="227"/>
      <c r="CO269" s="227"/>
      <c r="CP269" s="227"/>
      <c r="CQ269" s="227"/>
      <c r="CR269" s="227"/>
      <c r="CS269" s="227"/>
      <c r="CT269" s="227"/>
      <c r="CU269" s="227"/>
      <c r="CV269" s="227"/>
      <c r="CW269" s="227"/>
      <c r="CX269" s="227"/>
      <c r="CY269" s="227"/>
      <c r="CZ269" s="227"/>
      <c r="DA269" s="227"/>
      <c r="DB269" s="227"/>
      <c r="DC269" s="227"/>
      <c r="DD269" s="227"/>
      <c r="DE269" s="227"/>
      <c r="DF269" s="227"/>
      <c r="DG269" s="227"/>
      <c r="DH269" s="227"/>
      <c r="DI269" s="227"/>
      <c r="DJ269" s="227"/>
      <c r="DK269" s="227"/>
      <c r="DL269" s="227"/>
      <c r="DM269" s="227"/>
      <c r="DN269" s="227"/>
      <c r="DO269" s="227"/>
      <c r="DP269" s="227"/>
      <c r="DQ269" s="227"/>
      <c r="DR269" s="227"/>
      <c r="DS269" s="227"/>
      <c r="DT269" s="227"/>
      <c r="DU269" s="227"/>
      <c r="DV269" s="227"/>
      <c r="DW269" s="227"/>
      <c r="DX269" s="227"/>
      <c r="DY269" s="227"/>
      <c r="DZ269" s="227"/>
      <c r="EA269" s="227"/>
      <c r="EB269" s="227"/>
      <c r="EC269" s="227"/>
      <c r="ED269" s="227"/>
      <c r="EE269" s="227"/>
      <c r="EF269" s="227"/>
      <c r="EG269" s="227"/>
      <c r="EH269" s="227"/>
      <c r="EI269" s="227"/>
      <c r="EJ269" s="227"/>
      <c r="EK269" s="227"/>
      <c r="EL269" s="227"/>
      <c r="EM269" s="227"/>
      <c r="EN269" s="227"/>
      <c r="EO269" s="227"/>
      <c r="EP269" s="227"/>
      <c r="EQ269" s="227"/>
      <c r="ER269" s="227"/>
      <c r="ES269" s="227"/>
      <c r="ET269" s="227"/>
      <c r="EU269" s="227"/>
      <c r="EV269" s="227"/>
      <c r="EW269" s="227"/>
      <c r="EX269" s="227"/>
      <c r="EY269" s="227"/>
      <c r="EZ269" s="227"/>
      <c r="FA269" s="227"/>
      <c r="FB269" s="227"/>
      <c r="FC269" s="227"/>
      <c r="FD269" s="227"/>
      <c r="FE269" s="227"/>
      <c r="FF269" s="227"/>
    </row>
    <row r="270" spans="3:162" ht="20.100000000000001" customHeight="1" x14ac:dyDescent="0.15">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c r="BM270" s="227"/>
      <c r="BN270" s="227"/>
      <c r="BO270" s="227"/>
      <c r="BP270" s="227"/>
      <c r="BQ270" s="227"/>
      <c r="BR270" s="227"/>
      <c r="BS270" s="227"/>
      <c r="BT270" s="227"/>
      <c r="BU270" s="227"/>
      <c r="BV270" s="227"/>
      <c r="BW270" s="227"/>
      <c r="BX270" s="227"/>
      <c r="BY270" s="227"/>
      <c r="BZ270" s="227"/>
      <c r="CA270" s="227"/>
      <c r="CB270" s="227"/>
      <c r="CC270" s="227"/>
      <c r="CD270" s="227"/>
      <c r="CE270" s="227"/>
      <c r="CF270" s="227"/>
      <c r="CG270" s="227"/>
      <c r="CH270" s="227"/>
      <c r="CI270" s="227"/>
      <c r="CJ270" s="227"/>
      <c r="CK270" s="227"/>
      <c r="CL270" s="227"/>
      <c r="CM270" s="227"/>
      <c r="CN270" s="227"/>
      <c r="CO270" s="227"/>
      <c r="CP270" s="227"/>
      <c r="CQ270" s="227"/>
      <c r="CR270" s="227"/>
      <c r="CS270" s="227"/>
      <c r="CT270" s="227"/>
      <c r="CU270" s="227"/>
      <c r="CV270" s="227"/>
      <c r="CW270" s="227"/>
      <c r="CX270" s="227"/>
      <c r="CY270" s="227"/>
      <c r="CZ270" s="227"/>
      <c r="DA270" s="227"/>
      <c r="DB270" s="227"/>
      <c r="DC270" s="227"/>
      <c r="DD270" s="227"/>
      <c r="DE270" s="227"/>
      <c r="DF270" s="227"/>
      <c r="DG270" s="227"/>
      <c r="DH270" s="227"/>
      <c r="DI270" s="227"/>
      <c r="DJ270" s="227"/>
      <c r="DK270" s="227"/>
      <c r="DL270" s="227"/>
      <c r="DM270" s="227"/>
      <c r="DN270" s="227"/>
      <c r="DO270" s="227"/>
      <c r="DP270" s="227"/>
      <c r="DQ270" s="227"/>
      <c r="DR270" s="227"/>
      <c r="DS270" s="227"/>
      <c r="DT270" s="227"/>
      <c r="DU270" s="227"/>
      <c r="DV270" s="227"/>
      <c r="DW270" s="227"/>
      <c r="DX270" s="227"/>
      <c r="DY270" s="227"/>
      <c r="DZ270" s="227"/>
      <c r="EA270" s="227"/>
      <c r="EB270" s="227"/>
      <c r="EC270" s="227"/>
      <c r="ED270" s="227"/>
      <c r="EE270" s="227"/>
      <c r="EF270" s="227"/>
      <c r="EG270" s="227"/>
      <c r="EH270" s="227"/>
      <c r="EI270" s="227"/>
      <c r="EJ270" s="227"/>
      <c r="EK270" s="227"/>
      <c r="EL270" s="227"/>
      <c r="EM270" s="227"/>
      <c r="EN270" s="227"/>
      <c r="EO270" s="227"/>
      <c r="EP270" s="227"/>
      <c r="EQ270" s="227"/>
      <c r="ER270" s="227"/>
      <c r="ES270" s="227"/>
      <c r="ET270" s="227"/>
      <c r="EU270" s="227"/>
      <c r="EV270" s="227"/>
      <c r="EW270" s="227"/>
      <c r="EX270" s="227"/>
      <c r="EY270" s="227"/>
      <c r="EZ270" s="227"/>
      <c r="FA270" s="227"/>
      <c r="FB270" s="227"/>
      <c r="FC270" s="227"/>
      <c r="FD270" s="227"/>
      <c r="FE270" s="227"/>
      <c r="FF270" s="227"/>
    </row>
    <row r="271" spans="3:162" ht="20.100000000000001" customHeight="1" x14ac:dyDescent="0.15">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c r="BM271" s="227"/>
      <c r="BN271" s="227"/>
      <c r="BO271" s="227"/>
      <c r="BP271" s="227"/>
      <c r="BQ271" s="227"/>
      <c r="BR271" s="227"/>
      <c r="BS271" s="227"/>
      <c r="BT271" s="227"/>
      <c r="BU271" s="227"/>
      <c r="BV271" s="227"/>
      <c r="BW271" s="227"/>
      <c r="BX271" s="227"/>
      <c r="BY271" s="227"/>
      <c r="BZ271" s="227"/>
      <c r="CA271" s="227"/>
      <c r="CB271" s="227"/>
      <c r="CC271" s="227"/>
      <c r="CD271" s="227"/>
      <c r="CE271" s="227"/>
      <c r="CF271" s="227"/>
      <c r="CG271" s="227"/>
      <c r="CH271" s="227"/>
      <c r="CI271" s="227"/>
      <c r="CJ271" s="227"/>
      <c r="CK271" s="227"/>
      <c r="CL271" s="227"/>
      <c r="CM271" s="227"/>
      <c r="CN271" s="227"/>
      <c r="CO271" s="227"/>
      <c r="CP271" s="227"/>
      <c r="CQ271" s="227"/>
      <c r="CR271" s="227"/>
      <c r="CS271" s="227"/>
      <c r="CT271" s="227"/>
      <c r="CU271" s="227"/>
      <c r="CV271" s="227"/>
      <c r="CW271" s="227"/>
      <c r="CX271" s="227"/>
      <c r="CY271" s="227"/>
      <c r="CZ271" s="227"/>
      <c r="DA271" s="227"/>
      <c r="DB271" s="227"/>
      <c r="DC271" s="227"/>
      <c r="DD271" s="227"/>
      <c r="DE271" s="227"/>
      <c r="DF271" s="227"/>
      <c r="DG271" s="227"/>
      <c r="DH271" s="227"/>
      <c r="DI271" s="227"/>
      <c r="DJ271" s="227"/>
      <c r="DK271" s="227"/>
      <c r="DL271" s="227"/>
      <c r="DM271" s="227"/>
      <c r="DN271" s="227"/>
      <c r="DO271" s="227"/>
      <c r="DP271" s="227"/>
      <c r="DQ271" s="227"/>
      <c r="DR271" s="227"/>
      <c r="DS271" s="227"/>
      <c r="DT271" s="227"/>
      <c r="DU271" s="227"/>
      <c r="DV271" s="227"/>
      <c r="DW271" s="227"/>
      <c r="DX271" s="227"/>
      <c r="DY271" s="227"/>
      <c r="DZ271" s="227"/>
      <c r="EA271" s="227"/>
      <c r="EB271" s="227"/>
      <c r="EC271" s="227"/>
      <c r="ED271" s="227"/>
      <c r="EE271" s="227"/>
      <c r="EF271" s="227"/>
      <c r="EG271" s="227"/>
      <c r="EH271" s="227"/>
      <c r="EI271" s="227"/>
      <c r="EJ271" s="227"/>
      <c r="EK271" s="227"/>
      <c r="EL271" s="227"/>
      <c r="EM271" s="227"/>
      <c r="EN271" s="227"/>
      <c r="EO271" s="227"/>
      <c r="EP271" s="227"/>
      <c r="EQ271" s="227"/>
      <c r="ER271" s="227"/>
      <c r="ES271" s="227"/>
      <c r="ET271" s="227"/>
      <c r="EU271" s="227"/>
      <c r="EV271" s="227"/>
      <c r="EW271" s="227"/>
      <c r="EX271" s="227"/>
      <c r="EY271" s="227"/>
      <c r="EZ271" s="227"/>
      <c r="FA271" s="227"/>
      <c r="FB271" s="227"/>
      <c r="FC271" s="227"/>
      <c r="FD271" s="227"/>
      <c r="FE271" s="227"/>
      <c r="FF271" s="227"/>
    </row>
    <row r="272" spans="3:162" ht="20.100000000000001" customHeight="1" x14ac:dyDescent="0.15">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7"/>
      <c r="BK272" s="227"/>
      <c r="BL272" s="227"/>
      <c r="BM272" s="227"/>
      <c r="BN272" s="227"/>
      <c r="BO272" s="227"/>
      <c r="BP272" s="227"/>
      <c r="BQ272" s="227"/>
      <c r="BR272" s="227"/>
      <c r="BS272" s="227"/>
      <c r="BT272" s="227"/>
      <c r="BU272" s="227"/>
      <c r="BV272" s="227"/>
      <c r="BW272" s="227"/>
      <c r="BX272" s="227"/>
      <c r="BY272" s="227"/>
      <c r="BZ272" s="227"/>
      <c r="CA272" s="227"/>
      <c r="CB272" s="227"/>
      <c r="CC272" s="227"/>
      <c r="CD272" s="227"/>
      <c r="CE272" s="227"/>
      <c r="CF272" s="227"/>
      <c r="CG272" s="227"/>
      <c r="CH272" s="227"/>
      <c r="CI272" s="227"/>
      <c r="CJ272" s="227"/>
      <c r="CK272" s="227"/>
      <c r="CL272" s="227"/>
      <c r="CM272" s="227"/>
      <c r="CN272" s="227"/>
      <c r="CO272" s="227"/>
      <c r="CP272" s="227"/>
      <c r="CQ272" s="227"/>
      <c r="CR272" s="227"/>
      <c r="CS272" s="227"/>
      <c r="CT272" s="227"/>
      <c r="CU272" s="227"/>
      <c r="CV272" s="227"/>
      <c r="CW272" s="227"/>
      <c r="CX272" s="227"/>
      <c r="CY272" s="227"/>
      <c r="CZ272" s="227"/>
      <c r="DA272" s="227"/>
      <c r="DB272" s="227"/>
      <c r="DC272" s="227"/>
      <c r="DD272" s="227"/>
      <c r="DE272" s="227"/>
      <c r="DF272" s="227"/>
      <c r="DG272" s="227"/>
      <c r="DH272" s="227"/>
      <c r="DI272" s="227"/>
      <c r="DJ272" s="227"/>
      <c r="DK272" s="227"/>
      <c r="DL272" s="227"/>
      <c r="DM272" s="227"/>
      <c r="DN272" s="227"/>
      <c r="DO272" s="227"/>
      <c r="DP272" s="227"/>
      <c r="DQ272" s="227"/>
      <c r="DR272" s="227"/>
      <c r="DS272" s="227"/>
      <c r="DT272" s="227"/>
      <c r="DU272" s="227"/>
      <c r="DV272" s="227"/>
      <c r="DW272" s="227"/>
      <c r="DX272" s="227"/>
      <c r="DY272" s="227"/>
      <c r="DZ272" s="227"/>
      <c r="EA272" s="227"/>
      <c r="EB272" s="227"/>
      <c r="EC272" s="227"/>
      <c r="ED272" s="227"/>
      <c r="EE272" s="227"/>
      <c r="EF272" s="227"/>
      <c r="EG272" s="227"/>
      <c r="EH272" s="227"/>
      <c r="EI272" s="227"/>
      <c r="EJ272" s="227"/>
      <c r="EK272" s="227"/>
      <c r="EL272" s="227"/>
      <c r="EM272" s="227"/>
      <c r="EN272" s="227"/>
      <c r="EO272" s="227"/>
      <c r="EP272" s="227"/>
      <c r="EQ272" s="227"/>
      <c r="ER272" s="227"/>
      <c r="ES272" s="227"/>
      <c r="ET272" s="227"/>
      <c r="EU272" s="227"/>
      <c r="EV272" s="227"/>
      <c r="EW272" s="227"/>
      <c r="EX272" s="227"/>
      <c r="EY272" s="227"/>
      <c r="EZ272" s="227"/>
      <c r="FA272" s="227"/>
      <c r="FB272" s="227"/>
      <c r="FC272" s="227"/>
      <c r="FD272" s="227"/>
      <c r="FE272" s="227"/>
      <c r="FF272" s="227"/>
    </row>
    <row r="273" spans="3:226" ht="20.100000000000001" customHeight="1" x14ac:dyDescent="0.15">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7"/>
      <c r="BK273" s="227"/>
      <c r="BL273" s="227"/>
      <c r="BM273" s="227"/>
      <c r="BN273" s="227"/>
      <c r="BO273" s="227"/>
      <c r="BP273" s="227"/>
      <c r="BQ273" s="227"/>
      <c r="BR273" s="227"/>
      <c r="BS273" s="227"/>
      <c r="BT273" s="227"/>
      <c r="BU273" s="227"/>
      <c r="BV273" s="227"/>
      <c r="BW273" s="227"/>
      <c r="BX273" s="227"/>
      <c r="BY273" s="227"/>
      <c r="BZ273" s="227"/>
      <c r="CA273" s="227"/>
      <c r="CB273" s="227"/>
      <c r="CC273" s="227"/>
      <c r="CD273" s="227"/>
      <c r="CE273" s="227"/>
      <c r="CF273" s="227"/>
      <c r="CG273" s="227"/>
      <c r="CH273" s="227"/>
      <c r="CI273" s="227"/>
      <c r="CJ273" s="227"/>
      <c r="CK273" s="227"/>
      <c r="CL273" s="227"/>
      <c r="CM273" s="227"/>
      <c r="CN273" s="227"/>
      <c r="CO273" s="227"/>
      <c r="CP273" s="227"/>
      <c r="CQ273" s="227"/>
      <c r="CR273" s="227"/>
      <c r="CS273" s="227"/>
      <c r="CT273" s="227"/>
      <c r="CU273" s="227"/>
      <c r="CV273" s="227"/>
      <c r="CW273" s="227"/>
      <c r="CX273" s="227"/>
      <c r="CY273" s="227"/>
      <c r="CZ273" s="227"/>
      <c r="DA273" s="227"/>
      <c r="DB273" s="227"/>
      <c r="DC273" s="227"/>
      <c r="DD273" s="227"/>
      <c r="DE273" s="227"/>
      <c r="DF273" s="227"/>
      <c r="DG273" s="227"/>
      <c r="DH273" s="227"/>
      <c r="DI273" s="227"/>
      <c r="DJ273" s="227"/>
      <c r="DK273" s="227"/>
      <c r="DL273" s="227"/>
      <c r="DM273" s="227"/>
      <c r="DN273" s="227"/>
      <c r="DO273" s="227"/>
      <c r="DP273" s="227"/>
      <c r="DQ273" s="227"/>
      <c r="DR273" s="227"/>
      <c r="DS273" s="227"/>
      <c r="DT273" s="227"/>
      <c r="DU273" s="227"/>
      <c r="DV273" s="227"/>
      <c r="DW273" s="227"/>
      <c r="DX273" s="227"/>
      <c r="DY273" s="227"/>
      <c r="DZ273" s="227"/>
      <c r="EA273" s="227"/>
      <c r="EB273" s="227"/>
      <c r="EC273" s="227"/>
      <c r="ED273" s="227"/>
      <c r="EE273" s="227"/>
      <c r="EF273" s="227"/>
      <c r="EG273" s="227"/>
      <c r="EH273" s="227"/>
      <c r="EI273" s="227"/>
      <c r="EJ273" s="227"/>
      <c r="EK273" s="227"/>
      <c r="EL273" s="227"/>
      <c r="EM273" s="227"/>
      <c r="EN273" s="227"/>
      <c r="EO273" s="227"/>
      <c r="EP273" s="227"/>
      <c r="EQ273" s="227"/>
      <c r="ER273" s="227"/>
      <c r="ES273" s="227"/>
      <c r="ET273" s="227"/>
      <c r="EU273" s="227"/>
      <c r="EV273" s="227"/>
      <c r="EW273" s="227"/>
      <c r="EX273" s="227"/>
      <c r="EY273" s="227"/>
      <c r="EZ273" s="227"/>
      <c r="FA273" s="227"/>
      <c r="FB273" s="227"/>
      <c r="FC273" s="227"/>
      <c r="FD273" s="227"/>
      <c r="FE273" s="227"/>
      <c r="FF273" s="227"/>
    </row>
    <row r="274" spans="3:226" ht="20.100000000000001" customHeight="1" x14ac:dyDescent="0.15">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7"/>
      <c r="BK274" s="227"/>
      <c r="BL274" s="227"/>
      <c r="BM274" s="227"/>
      <c r="BN274" s="227"/>
      <c r="BO274" s="227"/>
      <c r="BP274" s="227"/>
      <c r="BQ274" s="227"/>
      <c r="BR274" s="227"/>
      <c r="BS274" s="227"/>
      <c r="BT274" s="227"/>
      <c r="BU274" s="227"/>
      <c r="BV274" s="227"/>
      <c r="BW274" s="227"/>
      <c r="BX274" s="227"/>
      <c r="BY274" s="227"/>
      <c r="BZ274" s="227"/>
      <c r="CA274" s="227"/>
      <c r="CB274" s="227"/>
      <c r="CC274" s="227"/>
      <c r="CD274" s="227"/>
      <c r="CE274" s="227"/>
      <c r="CF274" s="227"/>
      <c r="CG274" s="227"/>
      <c r="CH274" s="227"/>
      <c r="CI274" s="227"/>
      <c r="CJ274" s="227"/>
      <c r="CK274" s="227"/>
      <c r="CL274" s="227"/>
      <c r="CM274" s="227"/>
      <c r="CN274" s="227"/>
      <c r="CO274" s="227"/>
      <c r="CP274" s="227"/>
      <c r="CQ274" s="227"/>
      <c r="CR274" s="227"/>
      <c r="CS274" s="227"/>
      <c r="CT274" s="227"/>
      <c r="CU274" s="227"/>
      <c r="CV274" s="227"/>
      <c r="CW274" s="227"/>
      <c r="CX274" s="227"/>
      <c r="CY274" s="227"/>
      <c r="CZ274" s="227"/>
      <c r="DA274" s="227"/>
      <c r="DB274" s="227"/>
      <c r="DC274" s="227"/>
      <c r="DD274" s="227"/>
      <c r="DE274" s="227"/>
      <c r="DF274" s="227"/>
      <c r="DG274" s="227"/>
      <c r="DH274" s="227"/>
      <c r="DI274" s="227"/>
      <c r="DJ274" s="227"/>
      <c r="DK274" s="227"/>
      <c r="DL274" s="227"/>
      <c r="DM274" s="227"/>
      <c r="DN274" s="227"/>
      <c r="DO274" s="227"/>
      <c r="DP274" s="227"/>
      <c r="DQ274" s="227"/>
      <c r="DR274" s="227"/>
      <c r="DS274" s="227"/>
      <c r="DT274" s="227"/>
      <c r="DU274" s="227"/>
      <c r="DV274" s="227"/>
      <c r="DW274" s="227"/>
      <c r="DX274" s="227"/>
      <c r="DY274" s="227"/>
      <c r="DZ274" s="227"/>
      <c r="EA274" s="227"/>
      <c r="EB274" s="227"/>
      <c r="EC274" s="227"/>
      <c r="ED274" s="227"/>
      <c r="EE274" s="227"/>
      <c r="EF274" s="227"/>
      <c r="EG274" s="227"/>
      <c r="EH274" s="227"/>
      <c r="EI274" s="227"/>
      <c r="EJ274" s="227"/>
      <c r="EK274" s="227"/>
      <c r="EL274" s="227"/>
      <c r="EM274" s="227"/>
      <c r="EN274" s="227"/>
      <c r="EO274" s="227"/>
      <c r="EP274" s="227"/>
      <c r="EQ274" s="227"/>
      <c r="ER274" s="227"/>
      <c r="ES274" s="227"/>
      <c r="ET274" s="227"/>
      <c r="EU274" s="227"/>
      <c r="EV274" s="227"/>
      <c r="EW274" s="227"/>
      <c r="EX274" s="227"/>
      <c r="EY274" s="227"/>
      <c r="EZ274" s="227"/>
      <c r="FA274" s="227"/>
      <c r="FB274" s="227"/>
      <c r="FC274" s="227"/>
      <c r="FD274" s="227"/>
      <c r="FE274" s="227"/>
      <c r="FF274" s="227"/>
    </row>
    <row r="275" spans="3:226" ht="20.100000000000001" customHeight="1" x14ac:dyDescent="0.15">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7"/>
      <c r="BK275" s="227"/>
      <c r="BL275" s="227"/>
      <c r="BM275" s="227"/>
      <c r="BN275" s="227"/>
      <c r="BO275" s="227"/>
      <c r="BP275" s="227"/>
      <c r="BQ275" s="227"/>
      <c r="BR275" s="227"/>
      <c r="BS275" s="227"/>
      <c r="BT275" s="227"/>
      <c r="BU275" s="227"/>
      <c r="BV275" s="227"/>
      <c r="BW275" s="227"/>
      <c r="BX275" s="227"/>
      <c r="BY275" s="227"/>
      <c r="BZ275" s="227"/>
      <c r="CA275" s="227"/>
      <c r="CB275" s="227"/>
      <c r="CC275" s="227"/>
      <c r="CD275" s="227"/>
      <c r="CE275" s="227"/>
      <c r="CF275" s="227"/>
      <c r="CG275" s="227"/>
      <c r="CH275" s="227"/>
      <c r="CI275" s="227"/>
      <c r="CJ275" s="227"/>
      <c r="CK275" s="227"/>
      <c r="CL275" s="227"/>
      <c r="CM275" s="227"/>
      <c r="CN275" s="227"/>
      <c r="CO275" s="227"/>
      <c r="CP275" s="227"/>
      <c r="CQ275" s="227"/>
      <c r="CR275" s="227"/>
      <c r="CS275" s="227"/>
      <c r="CT275" s="227"/>
      <c r="CU275" s="227"/>
      <c r="CV275" s="227"/>
      <c r="CW275" s="227"/>
      <c r="CX275" s="227"/>
      <c r="CY275" s="227"/>
      <c r="CZ275" s="227"/>
      <c r="DA275" s="227"/>
      <c r="DB275" s="227"/>
      <c r="DC275" s="227"/>
      <c r="DD275" s="227"/>
      <c r="DE275" s="227"/>
      <c r="DF275" s="227"/>
      <c r="DG275" s="227"/>
      <c r="DH275" s="227"/>
      <c r="DI275" s="227"/>
      <c r="DJ275" s="227"/>
      <c r="DK275" s="227"/>
      <c r="DL275" s="227"/>
      <c r="DM275" s="227"/>
      <c r="DN275" s="227"/>
      <c r="DO275" s="227"/>
      <c r="DP275" s="227"/>
      <c r="DQ275" s="227"/>
      <c r="DR275" s="227"/>
      <c r="DS275" s="227"/>
      <c r="DT275" s="227"/>
      <c r="DU275" s="227"/>
      <c r="DV275" s="227"/>
      <c r="DW275" s="227"/>
      <c r="DX275" s="227"/>
      <c r="DY275" s="227"/>
      <c r="DZ275" s="227"/>
      <c r="EA275" s="227"/>
      <c r="EB275" s="227"/>
      <c r="EC275" s="227"/>
      <c r="ED275" s="227"/>
      <c r="EE275" s="227"/>
      <c r="EF275" s="227"/>
      <c r="EG275" s="227"/>
      <c r="EH275" s="227"/>
      <c r="EI275" s="227"/>
      <c r="EJ275" s="227"/>
      <c r="EK275" s="227"/>
      <c r="EL275" s="227"/>
      <c r="EM275" s="227"/>
      <c r="EN275" s="227"/>
      <c r="EO275" s="227"/>
      <c r="EP275" s="227"/>
      <c r="EQ275" s="227"/>
      <c r="ER275" s="227"/>
      <c r="ES275" s="227"/>
      <c r="ET275" s="227"/>
      <c r="EU275" s="227"/>
      <c r="EV275" s="227"/>
      <c r="EW275" s="227"/>
      <c r="EX275" s="227"/>
      <c r="EY275" s="227"/>
      <c r="EZ275" s="227"/>
      <c r="FA275" s="227"/>
      <c r="FB275" s="227"/>
      <c r="FC275" s="227"/>
      <c r="FD275" s="227"/>
      <c r="FE275" s="227"/>
      <c r="FF275" s="227"/>
    </row>
    <row r="276" spans="3:226" ht="20.100000000000001" customHeight="1" x14ac:dyDescent="0.15">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27"/>
      <c r="CA276" s="227"/>
      <c r="CB276" s="227"/>
      <c r="CC276" s="227"/>
      <c r="CD276" s="227"/>
      <c r="CE276" s="227"/>
      <c r="CF276" s="227"/>
      <c r="CG276" s="227"/>
      <c r="CH276" s="227"/>
      <c r="CI276" s="227"/>
      <c r="CJ276" s="227"/>
      <c r="CK276" s="227"/>
      <c r="CL276" s="227"/>
      <c r="CM276" s="227"/>
      <c r="CN276" s="227"/>
      <c r="CO276" s="227"/>
      <c r="CP276" s="227"/>
      <c r="CQ276" s="227"/>
      <c r="CR276" s="227"/>
      <c r="CS276" s="227"/>
      <c r="CT276" s="227"/>
      <c r="CU276" s="227"/>
      <c r="CV276" s="227"/>
      <c r="CW276" s="227"/>
      <c r="CX276" s="227"/>
      <c r="CY276" s="227"/>
      <c r="CZ276" s="227"/>
      <c r="DA276" s="227"/>
      <c r="DB276" s="227"/>
      <c r="DC276" s="227"/>
      <c r="DD276" s="227"/>
      <c r="DE276" s="227"/>
      <c r="DF276" s="227"/>
      <c r="DG276" s="227"/>
      <c r="DH276" s="227"/>
      <c r="DI276" s="227"/>
      <c r="DJ276" s="227"/>
      <c r="DK276" s="227"/>
      <c r="DL276" s="227"/>
      <c r="DM276" s="227"/>
      <c r="DN276" s="227"/>
      <c r="DO276" s="227"/>
      <c r="DP276" s="227"/>
      <c r="DQ276" s="227"/>
      <c r="DR276" s="227"/>
      <c r="DS276" s="227"/>
      <c r="DT276" s="227"/>
      <c r="DU276" s="227"/>
      <c r="DV276" s="227"/>
      <c r="DW276" s="227"/>
      <c r="DX276" s="227"/>
      <c r="DY276" s="227"/>
      <c r="DZ276" s="227"/>
      <c r="EA276" s="227"/>
      <c r="EB276" s="227"/>
      <c r="EC276" s="227"/>
      <c r="ED276" s="227"/>
      <c r="EE276" s="227"/>
      <c r="EF276" s="227"/>
      <c r="EG276" s="227"/>
      <c r="EH276" s="227"/>
      <c r="EI276" s="227"/>
      <c r="EJ276" s="227"/>
      <c r="EK276" s="227"/>
      <c r="EL276" s="227"/>
      <c r="EM276" s="227"/>
      <c r="EN276" s="227"/>
      <c r="EO276" s="227"/>
      <c r="EP276" s="227"/>
      <c r="EQ276" s="227"/>
      <c r="ER276" s="227"/>
      <c r="ES276" s="227"/>
      <c r="ET276" s="227"/>
      <c r="EU276" s="227"/>
      <c r="EV276" s="227"/>
      <c r="EW276" s="227"/>
      <c r="EX276" s="227"/>
      <c r="EY276" s="227"/>
      <c r="EZ276" s="227"/>
      <c r="FA276" s="227"/>
      <c r="FB276" s="227"/>
      <c r="FC276" s="227"/>
      <c r="FD276" s="227"/>
      <c r="FE276" s="227"/>
      <c r="FF276" s="227"/>
    </row>
    <row r="277" spans="3:226" ht="20.100000000000001" customHeight="1" x14ac:dyDescent="0.15">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7"/>
      <c r="BK277" s="227"/>
      <c r="BL277" s="227"/>
      <c r="BM277" s="227"/>
      <c r="BN277" s="227"/>
      <c r="BO277" s="227"/>
      <c r="BP277" s="227"/>
      <c r="BQ277" s="227"/>
      <c r="BR277" s="227"/>
      <c r="BS277" s="227"/>
      <c r="BT277" s="227"/>
      <c r="BU277" s="227"/>
      <c r="BV277" s="227"/>
      <c r="BW277" s="227"/>
      <c r="BX277" s="227"/>
      <c r="BY277" s="227"/>
      <c r="BZ277" s="227"/>
      <c r="CA277" s="227"/>
      <c r="CB277" s="227"/>
      <c r="CC277" s="227"/>
      <c r="CD277" s="227"/>
      <c r="CE277" s="227"/>
      <c r="CF277" s="227"/>
      <c r="CG277" s="227"/>
      <c r="CH277" s="227"/>
      <c r="CI277" s="227"/>
      <c r="CJ277" s="227"/>
      <c r="CK277" s="227"/>
      <c r="CL277" s="227"/>
      <c r="CM277" s="227"/>
      <c r="CN277" s="227"/>
      <c r="CO277" s="227"/>
      <c r="CP277" s="227"/>
      <c r="CQ277" s="227"/>
      <c r="CR277" s="227"/>
      <c r="CS277" s="227"/>
      <c r="CT277" s="227"/>
      <c r="CU277" s="227"/>
      <c r="CV277" s="227"/>
      <c r="CW277" s="227"/>
      <c r="CX277" s="227"/>
      <c r="CY277" s="227"/>
      <c r="CZ277" s="227"/>
      <c r="DA277" s="227"/>
      <c r="DB277" s="227"/>
      <c r="DC277" s="227"/>
      <c r="DD277" s="227"/>
      <c r="DE277" s="227"/>
      <c r="DF277" s="227"/>
      <c r="DG277" s="227"/>
      <c r="DH277" s="227"/>
      <c r="DI277" s="227"/>
      <c r="DJ277" s="227"/>
      <c r="DK277" s="227"/>
      <c r="DL277" s="227"/>
      <c r="DM277" s="227"/>
      <c r="DN277" s="227"/>
      <c r="DO277" s="227"/>
      <c r="DP277" s="227"/>
      <c r="DQ277" s="227"/>
      <c r="DR277" s="227"/>
      <c r="DS277" s="227"/>
      <c r="DT277" s="227"/>
      <c r="DU277" s="227"/>
      <c r="DV277" s="227"/>
      <c r="DW277" s="227"/>
      <c r="DX277" s="227"/>
      <c r="DY277" s="227"/>
      <c r="DZ277" s="227"/>
      <c r="EA277" s="227"/>
      <c r="EB277" s="227"/>
      <c r="EC277" s="227"/>
      <c r="ED277" s="227"/>
      <c r="EE277" s="227"/>
      <c r="EF277" s="227"/>
      <c r="EG277" s="227"/>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row>
    <row r="278" spans="3:226" ht="20.100000000000001" customHeight="1" x14ac:dyDescent="0.15">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7"/>
      <c r="BK278" s="227"/>
      <c r="BL278" s="227"/>
      <c r="BM278" s="227"/>
      <c r="BN278" s="227"/>
      <c r="BO278" s="227"/>
      <c r="BP278" s="227"/>
      <c r="BQ278" s="227"/>
      <c r="BR278" s="227"/>
      <c r="BS278" s="227"/>
      <c r="BT278" s="227"/>
      <c r="BU278" s="227"/>
      <c r="BV278" s="227"/>
      <c r="BW278" s="227"/>
      <c r="BX278" s="227"/>
      <c r="BY278" s="227"/>
      <c r="BZ278" s="227"/>
      <c r="CA278" s="227"/>
      <c r="CB278" s="227"/>
      <c r="CC278" s="227"/>
      <c r="CD278" s="227"/>
      <c r="CE278" s="227"/>
      <c r="CF278" s="227"/>
      <c r="CG278" s="227"/>
      <c r="CH278" s="227"/>
      <c r="CI278" s="227"/>
      <c r="CJ278" s="227"/>
      <c r="CK278" s="227"/>
      <c r="CL278" s="227"/>
      <c r="CM278" s="227"/>
      <c r="CN278" s="227"/>
      <c r="CO278" s="227"/>
      <c r="CP278" s="227"/>
      <c r="CQ278" s="227"/>
      <c r="CR278" s="227"/>
      <c r="CS278" s="227"/>
      <c r="CT278" s="227"/>
      <c r="CU278" s="227"/>
      <c r="CV278" s="227"/>
      <c r="CW278" s="227"/>
      <c r="CX278" s="227"/>
      <c r="CY278" s="227"/>
      <c r="CZ278" s="227"/>
      <c r="DA278" s="227"/>
      <c r="DB278" s="227"/>
      <c r="DC278" s="227"/>
      <c r="DD278" s="227"/>
      <c r="DE278" s="227"/>
      <c r="DF278" s="227"/>
      <c r="DG278" s="227"/>
      <c r="DH278" s="227"/>
      <c r="DI278" s="227"/>
      <c r="DJ278" s="227"/>
      <c r="DK278" s="227"/>
      <c r="DL278" s="227"/>
      <c r="DM278" s="227"/>
      <c r="DN278" s="227"/>
      <c r="DO278" s="227"/>
      <c r="DP278" s="227"/>
      <c r="DQ278" s="227"/>
      <c r="DR278" s="227"/>
      <c r="DS278" s="227"/>
      <c r="DT278" s="227"/>
      <c r="DU278" s="227"/>
      <c r="DV278" s="227"/>
      <c r="DW278" s="227"/>
      <c r="DX278" s="227"/>
      <c r="DY278" s="227"/>
      <c r="DZ278" s="227"/>
      <c r="EA278" s="227"/>
      <c r="EB278" s="227"/>
      <c r="EC278" s="227"/>
      <c r="ED278" s="227"/>
      <c r="EE278" s="227"/>
      <c r="EF278" s="227"/>
      <c r="EG278" s="227"/>
      <c r="EH278" s="227"/>
      <c r="EI278" s="227"/>
      <c r="EJ278" s="227"/>
      <c r="EK278" s="227"/>
      <c r="EL278" s="227"/>
      <c r="EM278" s="227"/>
      <c r="EN278" s="227"/>
      <c r="EO278" s="227"/>
      <c r="EP278" s="227"/>
      <c r="EQ278" s="227"/>
      <c r="ER278" s="227"/>
      <c r="ES278" s="227"/>
      <c r="ET278" s="227"/>
      <c r="EU278" s="227"/>
      <c r="EV278" s="227"/>
      <c r="EW278" s="227"/>
      <c r="EX278" s="227"/>
      <c r="EY278" s="227"/>
      <c r="EZ278" s="227"/>
      <c r="FA278" s="227"/>
      <c r="FB278" s="227"/>
      <c r="FC278" s="227"/>
      <c r="FD278" s="227"/>
      <c r="FE278" s="227"/>
      <c r="FF278" s="227"/>
    </row>
    <row r="279" spans="3:226" ht="20.100000000000001" customHeight="1" x14ac:dyDescent="0.15">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7"/>
      <c r="BK279" s="227"/>
      <c r="BL279" s="227"/>
      <c r="BM279" s="227"/>
      <c r="BN279" s="227"/>
      <c r="BO279" s="227"/>
      <c r="BP279" s="227"/>
      <c r="BQ279" s="227"/>
      <c r="BR279" s="227"/>
      <c r="BS279" s="227"/>
      <c r="BT279" s="227"/>
      <c r="BU279" s="227"/>
      <c r="BV279" s="227"/>
      <c r="BW279" s="227"/>
      <c r="BX279" s="227"/>
      <c r="BY279" s="227"/>
      <c r="BZ279" s="227"/>
      <c r="CA279" s="227"/>
      <c r="CB279" s="227"/>
      <c r="CC279" s="227"/>
      <c r="CD279" s="227"/>
      <c r="CE279" s="227"/>
      <c r="CF279" s="227"/>
      <c r="CG279" s="227"/>
      <c r="CH279" s="227"/>
      <c r="CI279" s="227"/>
      <c r="CJ279" s="227"/>
      <c r="CK279" s="227"/>
      <c r="CL279" s="227"/>
      <c r="CM279" s="227"/>
      <c r="CN279" s="227"/>
      <c r="CO279" s="227"/>
      <c r="CP279" s="227"/>
      <c r="CQ279" s="227"/>
      <c r="CR279" s="227"/>
      <c r="CS279" s="227"/>
      <c r="CT279" s="227"/>
      <c r="CU279" s="227"/>
      <c r="CV279" s="227"/>
      <c r="CW279" s="227"/>
      <c r="CX279" s="227"/>
      <c r="CY279" s="227"/>
      <c r="CZ279" s="227"/>
      <c r="DA279" s="227"/>
      <c r="DB279" s="227"/>
      <c r="DC279" s="227"/>
      <c r="DD279" s="227"/>
      <c r="DE279" s="227"/>
      <c r="DF279" s="227"/>
      <c r="DG279" s="227"/>
      <c r="DH279" s="227"/>
      <c r="DI279" s="227"/>
      <c r="DJ279" s="227"/>
      <c r="DK279" s="227"/>
      <c r="DL279" s="227"/>
      <c r="DM279" s="227"/>
      <c r="DN279" s="227"/>
      <c r="DO279" s="227"/>
      <c r="DP279" s="227"/>
      <c r="DQ279" s="227"/>
      <c r="DR279" s="227"/>
      <c r="DS279" s="227"/>
      <c r="DT279" s="227"/>
      <c r="DU279" s="227"/>
      <c r="DV279" s="227"/>
      <c r="DW279" s="227"/>
      <c r="DX279" s="227"/>
      <c r="DY279" s="227"/>
      <c r="DZ279" s="227"/>
      <c r="EA279" s="227"/>
      <c r="EB279" s="227"/>
      <c r="EC279" s="227"/>
      <c r="ED279" s="227"/>
      <c r="EE279" s="227"/>
      <c r="EF279" s="227"/>
      <c r="EG279" s="227"/>
      <c r="EH279" s="227"/>
      <c r="EI279" s="227"/>
      <c r="EJ279" s="227"/>
      <c r="EK279" s="227"/>
      <c r="EL279" s="227"/>
      <c r="EM279" s="227"/>
      <c r="EN279" s="227"/>
      <c r="EO279" s="227"/>
      <c r="EP279" s="227"/>
      <c r="EQ279" s="227"/>
      <c r="ER279" s="227"/>
      <c r="ES279" s="227"/>
      <c r="ET279" s="227"/>
      <c r="EU279" s="227"/>
      <c r="EV279" s="227"/>
      <c r="EW279" s="227"/>
      <c r="EX279" s="227"/>
      <c r="EY279" s="227"/>
      <c r="EZ279" s="227"/>
      <c r="FA279" s="227"/>
      <c r="FB279" s="227"/>
      <c r="FC279" s="227"/>
      <c r="FD279" s="227"/>
      <c r="FE279" s="227"/>
      <c r="FF279" s="227"/>
    </row>
    <row r="280" spans="3:226" ht="20.100000000000001" customHeight="1" x14ac:dyDescent="0.15">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7"/>
      <c r="BK280" s="227"/>
      <c r="BL280" s="227"/>
      <c r="BM280" s="227"/>
      <c r="BN280" s="227"/>
      <c r="BO280" s="227"/>
      <c r="BP280" s="227"/>
      <c r="BQ280" s="227"/>
      <c r="BR280" s="227"/>
      <c r="BS280" s="227"/>
      <c r="BT280" s="227"/>
      <c r="BU280" s="227"/>
      <c r="BV280" s="227"/>
      <c r="BW280" s="227"/>
      <c r="BX280" s="227"/>
      <c r="BY280" s="227"/>
      <c r="BZ280" s="227"/>
      <c r="CA280" s="227"/>
      <c r="CB280" s="227"/>
      <c r="CC280" s="227"/>
      <c r="CD280" s="227"/>
      <c r="CE280" s="227"/>
      <c r="CF280" s="227"/>
      <c r="CG280" s="227"/>
      <c r="CH280" s="227"/>
      <c r="CI280" s="227"/>
      <c r="CJ280" s="227"/>
      <c r="CK280" s="227"/>
      <c r="CL280" s="227"/>
      <c r="CM280" s="227"/>
      <c r="CN280" s="227"/>
      <c r="CO280" s="227"/>
      <c r="CP280" s="227"/>
      <c r="CQ280" s="227"/>
      <c r="CR280" s="227"/>
      <c r="CS280" s="227"/>
      <c r="CT280" s="227"/>
      <c r="CU280" s="227"/>
      <c r="CV280" s="227"/>
      <c r="CW280" s="227"/>
      <c r="CX280" s="227"/>
      <c r="CY280" s="227"/>
      <c r="CZ280" s="227"/>
      <c r="DA280" s="227"/>
      <c r="DB280" s="227"/>
      <c r="DC280" s="227"/>
      <c r="DD280" s="227"/>
      <c r="DE280" s="227"/>
      <c r="DF280" s="227"/>
      <c r="DG280" s="227"/>
      <c r="DH280" s="227"/>
      <c r="DI280" s="227"/>
      <c r="DJ280" s="227"/>
      <c r="DK280" s="227"/>
      <c r="DL280" s="227"/>
      <c r="DM280" s="227"/>
      <c r="DN280" s="227"/>
      <c r="DO280" s="227"/>
      <c r="DP280" s="227"/>
      <c r="DQ280" s="227"/>
      <c r="DR280" s="227"/>
      <c r="DS280" s="227"/>
      <c r="DT280" s="227"/>
      <c r="DU280" s="227"/>
      <c r="DV280" s="227"/>
      <c r="DW280" s="227"/>
      <c r="DX280" s="227"/>
      <c r="DY280" s="227"/>
      <c r="DZ280" s="227"/>
      <c r="EA280" s="227"/>
      <c r="EB280" s="227"/>
      <c r="EC280" s="227"/>
      <c r="ED280" s="227"/>
      <c r="EE280" s="227"/>
      <c r="EF280" s="227"/>
      <c r="EG280" s="227"/>
      <c r="EH280" s="227"/>
      <c r="EI280" s="227"/>
      <c r="EJ280" s="227"/>
      <c r="EK280" s="227"/>
      <c r="EL280" s="227"/>
      <c r="EM280" s="227"/>
      <c r="EN280" s="227"/>
      <c r="EO280" s="227"/>
      <c r="EP280" s="227"/>
      <c r="EQ280" s="227"/>
      <c r="ER280" s="227"/>
      <c r="ES280" s="227"/>
      <c r="ET280" s="227"/>
      <c r="EU280" s="227"/>
      <c r="EV280" s="227"/>
      <c r="EW280" s="227"/>
      <c r="EX280" s="227"/>
      <c r="EY280" s="227"/>
      <c r="EZ280" s="227"/>
      <c r="FA280" s="227"/>
      <c r="FB280" s="227"/>
      <c r="FC280" s="227"/>
      <c r="FD280" s="227"/>
      <c r="FE280" s="227"/>
      <c r="FF280" s="227"/>
    </row>
    <row r="281" spans="3:226" ht="20.100000000000001" customHeight="1" x14ac:dyDescent="0.15">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7"/>
      <c r="BK281" s="227"/>
      <c r="BL281" s="227"/>
      <c r="BM281" s="227"/>
      <c r="BN281" s="227"/>
      <c r="BO281" s="227"/>
      <c r="BP281" s="227"/>
      <c r="BQ281" s="227"/>
      <c r="BR281" s="227"/>
      <c r="BS281" s="227"/>
      <c r="BT281" s="227"/>
      <c r="BU281" s="227"/>
      <c r="BV281" s="227"/>
      <c r="BW281" s="227"/>
      <c r="BX281" s="227"/>
      <c r="BY281" s="227"/>
      <c r="BZ281" s="227"/>
      <c r="CA281" s="227"/>
      <c r="CB281" s="227"/>
      <c r="CC281" s="227"/>
      <c r="CD281" s="227"/>
      <c r="CE281" s="227"/>
      <c r="CF281" s="227"/>
      <c r="CG281" s="227"/>
      <c r="CH281" s="227"/>
      <c r="CI281" s="227"/>
      <c r="CJ281" s="227"/>
      <c r="CK281" s="227"/>
      <c r="CL281" s="227"/>
      <c r="CM281" s="227"/>
      <c r="CN281" s="227"/>
      <c r="CO281" s="227"/>
      <c r="CP281" s="227"/>
      <c r="CQ281" s="227"/>
      <c r="CR281" s="227"/>
      <c r="CS281" s="227"/>
      <c r="CT281" s="227"/>
      <c r="CU281" s="227"/>
      <c r="CV281" s="227"/>
      <c r="CW281" s="227"/>
      <c r="CX281" s="227"/>
      <c r="CY281" s="227"/>
      <c r="CZ281" s="227"/>
      <c r="DA281" s="227"/>
      <c r="DB281" s="227"/>
      <c r="DC281" s="227"/>
      <c r="DD281" s="227"/>
      <c r="DE281" s="227"/>
      <c r="DF281" s="227"/>
      <c r="DG281" s="227"/>
      <c r="DH281" s="227"/>
      <c r="DI281" s="227"/>
      <c r="DJ281" s="227"/>
      <c r="DK281" s="227"/>
      <c r="DL281" s="227"/>
      <c r="DM281" s="227"/>
      <c r="DN281" s="227"/>
      <c r="DO281" s="227"/>
      <c r="DP281" s="227"/>
      <c r="DQ281" s="227"/>
      <c r="DR281" s="227"/>
      <c r="DS281" s="227"/>
      <c r="DT281" s="227"/>
      <c r="DU281" s="227"/>
      <c r="DV281" s="227"/>
      <c r="DW281" s="227"/>
      <c r="DX281" s="227"/>
      <c r="DY281" s="227"/>
      <c r="DZ281" s="227"/>
      <c r="EA281" s="227"/>
      <c r="EB281" s="227"/>
      <c r="EC281" s="227"/>
      <c r="ED281" s="227"/>
      <c r="EE281" s="227"/>
      <c r="EF281" s="227"/>
      <c r="EG281" s="227"/>
      <c r="EH281" s="227"/>
      <c r="EI281" s="227"/>
      <c r="EJ281" s="227"/>
      <c r="EK281" s="227"/>
      <c r="EL281" s="227"/>
      <c r="EM281" s="227"/>
      <c r="EN281" s="227"/>
      <c r="EO281" s="227"/>
      <c r="EP281" s="227"/>
      <c r="EQ281" s="227"/>
      <c r="ER281" s="227"/>
      <c r="ES281" s="227"/>
      <c r="ET281" s="227"/>
      <c r="EU281" s="227"/>
      <c r="EV281" s="227"/>
      <c r="EW281" s="227"/>
      <c r="EX281" s="227"/>
      <c r="EY281" s="227"/>
      <c r="EZ281" s="227"/>
      <c r="FA281" s="227"/>
      <c r="FB281" s="227"/>
      <c r="FC281" s="227"/>
      <c r="FD281" s="227"/>
      <c r="FE281" s="227"/>
      <c r="FF281" s="227"/>
    </row>
    <row r="282" spans="3:226" ht="20.100000000000001" customHeight="1" x14ac:dyDescent="0.15">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W282" s="227"/>
      <c r="GX282" s="227"/>
      <c r="GY282" s="227"/>
      <c r="GZ282" s="227"/>
      <c r="HA282" s="227"/>
      <c r="HB282" s="227"/>
      <c r="HC282" s="227"/>
      <c r="HD282" s="227"/>
      <c r="HE282" s="227"/>
      <c r="HF282" s="227"/>
      <c r="HG282" s="227"/>
      <c r="HH282" s="227"/>
      <c r="HI282" s="227"/>
      <c r="HJ282" s="227"/>
      <c r="HK282" s="227"/>
      <c r="HL282" s="227"/>
      <c r="HM282" s="227"/>
      <c r="HN282" s="227"/>
      <c r="HO282" s="227"/>
      <c r="HP282" s="227"/>
      <c r="HQ282" s="227"/>
      <c r="HR282" s="227"/>
    </row>
    <row r="283" spans="3:226" ht="20.100000000000001" customHeight="1" x14ac:dyDescent="0.15">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7"/>
      <c r="BK283" s="227"/>
      <c r="BL283" s="227"/>
      <c r="BM283" s="227"/>
      <c r="BN283" s="227"/>
      <c r="BO283" s="227"/>
      <c r="BP283" s="227"/>
      <c r="BQ283" s="227"/>
      <c r="BR283" s="227"/>
      <c r="BS283" s="227"/>
      <c r="BT283" s="227"/>
      <c r="BU283" s="227"/>
      <c r="BV283" s="227"/>
      <c r="BW283" s="227"/>
      <c r="BX283" s="227"/>
      <c r="BY283" s="227"/>
      <c r="BZ283" s="227"/>
      <c r="CA283" s="227"/>
      <c r="CB283" s="227"/>
      <c r="CC283" s="227"/>
      <c r="CD283" s="227"/>
      <c r="CE283" s="227"/>
      <c r="CF283" s="227"/>
      <c r="CG283" s="227"/>
      <c r="CH283" s="227"/>
      <c r="CI283" s="227"/>
      <c r="CJ283" s="227"/>
      <c r="CK283" s="227"/>
      <c r="CL283" s="227"/>
      <c r="CM283" s="227"/>
      <c r="CN283" s="227"/>
      <c r="CO283" s="227"/>
      <c r="CP283" s="227"/>
      <c r="CQ283" s="227"/>
      <c r="CR283" s="227"/>
      <c r="CS283" s="227"/>
      <c r="CT283" s="227"/>
      <c r="CU283" s="227"/>
      <c r="CV283" s="227"/>
      <c r="CW283" s="227"/>
      <c r="CX283" s="227"/>
      <c r="CY283" s="227"/>
      <c r="CZ283" s="227"/>
      <c r="DA283" s="227"/>
      <c r="DB283" s="227"/>
      <c r="DC283" s="227"/>
      <c r="DD283" s="227"/>
      <c r="DE283" s="227"/>
      <c r="DF283" s="227"/>
      <c r="DG283" s="227"/>
      <c r="DH283" s="227"/>
      <c r="DI283" s="227"/>
      <c r="DJ283" s="227"/>
      <c r="DK283" s="227"/>
      <c r="DL283" s="227"/>
      <c r="DM283" s="227"/>
      <c r="DN283" s="227"/>
      <c r="DO283" s="227"/>
      <c r="DP283" s="227"/>
      <c r="DQ283" s="227"/>
      <c r="DR283" s="227"/>
      <c r="DS283" s="227"/>
      <c r="DT283" s="227"/>
      <c r="DU283" s="227"/>
      <c r="DV283" s="227"/>
      <c r="DW283" s="227"/>
      <c r="DX283" s="227"/>
      <c r="DY283" s="227"/>
      <c r="DZ283" s="227"/>
      <c r="EA283" s="227"/>
      <c r="EB283" s="227"/>
      <c r="EC283" s="227"/>
      <c r="ED283" s="227"/>
      <c r="EE283" s="227"/>
      <c r="EF283" s="227"/>
      <c r="EG283" s="227"/>
      <c r="EH283" s="227"/>
      <c r="EI283" s="227"/>
      <c r="EJ283" s="227"/>
      <c r="EK283" s="227"/>
      <c r="EL283" s="227"/>
      <c r="EM283" s="227"/>
      <c r="EN283" s="227"/>
      <c r="EO283" s="227"/>
      <c r="EP283" s="227"/>
      <c r="EQ283" s="227"/>
      <c r="ER283" s="227"/>
      <c r="ES283" s="227"/>
      <c r="ET283" s="227"/>
      <c r="EU283" s="227"/>
      <c r="EV283" s="227"/>
      <c r="EW283" s="227"/>
      <c r="EX283" s="227"/>
      <c r="EY283" s="227"/>
      <c r="EZ283" s="227"/>
      <c r="FA283" s="227"/>
      <c r="FB283" s="227"/>
      <c r="FC283" s="227"/>
      <c r="FD283" s="227"/>
      <c r="FE283" s="227"/>
      <c r="FF283" s="227"/>
      <c r="FG283" s="227"/>
      <c r="FH283" s="227"/>
      <c r="FI283" s="227"/>
      <c r="FJ283" s="227"/>
      <c r="FK283" s="227"/>
      <c r="FL283" s="227"/>
      <c r="FM283" s="227"/>
      <c r="FN283" s="227"/>
      <c r="FO283" s="227"/>
      <c r="FP283" s="227"/>
      <c r="FQ283" s="227"/>
      <c r="FR283" s="227"/>
      <c r="FS283" s="227"/>
      <c r="FT283" s="227"/>
      <c r="FU283" s="227"/>
      <c r="FV283" s="227"/>
      <c r="FW283" s="227"/>
      <c r="FX283" s="227"/>
      <c r="FY283" s="227"/>
      <c r="FZ283" s="227"/>
      <c r="GA283" s="227"/>
      <c r="GB283" s="227"/>
      <c r="GC283" s="227"/>
      <c r="GD283" s="227"/>
      <c r="GE283" s="227"/>
      <c r="GF283" s="227"/>
      <c r="GG283" s="227"/>
      <c r="GH283" s="227"/>
      <c r="GI283" s="227"/>
      <c r="GJ283" s="227"/>
      <c r="GK283" s="227"/>
      <c r="GL283" s="227"/>
      <c r="GM283" s="227"/>
      <c r="GN283" s="227"/>
      <c r="GO283" s="227"/>
      <c r="GP283" s="227"/>
      <c r="GQ283" s="227"/>
      <c r="GR283" s="227"/>
      <c r="GS283" s="227"/>
      <c r="GT283" s="227"/>
      <c r="GU283" s="227"/>
      <c r="GV283" s="227"/>
      <c r="GW283" s="227"/>
      <c r="GX283" s="227"/>
      <c r="GY283" s="227"/>
      <c r="GZ283" s="227"/>
      <c r="HA283" s="227"/>
      <c r="HB283" s="227"/>
      <c r="HC283" s="227"/>
      <c r="HD283" s="227"/>
      <c r="HE283" s="227"/>
      <c r="HF283" s="227"/>
      <c r="HG283" s="227"/>
      <c r="HH283" s="227"/>
      <c r="HI283" s="227"/>
      <c r="HJ283" s="227"/>
      <c r="HK283" s="227"/>
      <c r="HL283" s="227"/>
      <c r="HM283" s="227"/>
      <c r="HN283" s="227"/>
      <c r="HO283" s="227"/>
      <c r="HP283" s="227"/>
      <c r="HQ283" s="227"/>
      <c r="HR283" s="227"/>
    </row>
    <row r="284" spans="3:226" ht="20.100000000000001" customHeight="1" x14ac:dyDescent="0.15">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7"/>
      <c r="BK284" s="227"/>
      <c r="BL284" s="227"/>
      <c r="BM284" s="227"/>
      <c r="BN284" s="227"/>
      <c r="BO284" s="227"/>
      <c r="BP284" s="227"/>
      <c r="BQ284" s="227"/>
      <c r="BR284" s="227"/>
      <c r="BS284" s="227"/>
      <c r="BT284" s="227"/>
      <c r="BU284" s="227"/>
      <c r="BV284" s="227"/>
      <c r="BW284" s="227"/>
      <c r="BX284" s="227"/>
      <c r="BY284" s="227"/>
      <c r="BZ284" s="227"/>
      <c r="CA284" s="227"/>
      <c r="CB284" s="227"/>
      <c r="CC284" s="227"/>
      <c r="CD284" s="227"/>
      <c r="CE284" s="227"/>
      <c r="CF284" s="227"/>
      <c r="CG284" s="227"/>
      <c r="CH284" s="227"/>
      <c r="CI284" s="227"/>
      <c r="CJ284" s="227"/>
      <c r="CK284" s="227"/>
      <c r="CL284" s="227"/>
      <c r="CM284" s="227"/>
      <c r="CN284" s="227"/>
      <c r="CO284" s="227"/>
      <c r="CP284" s="227"/>
      <c r="CQ284" s="227"/>
      <c r="CR284" s="227"/>
      <c r="CS284" s="227"/>
      <c r="CT284" s="227"/>
      <c r="CU284" s="227"/>
      <c r="CV284" s="227"/>
      <c r="CW284" s="227"/>
      <c r="CX284" s="227"/>
      <c r="CY284" s="227"/>
      <c r="CZ284" s="227"/>
      <c r="DA284" s="227"/>
      <c r="DB284" s="227"/>
      <c r="DC284" s="227"/>
      <c r="DD284" s="227"/>
      <c r="DE284" s="227"/>
      <c r="DF284" s="227"/>
      <c r="DG284" s="227"/>
      <c r="DH284" s="227"/>
      <c r="DI284" s="227"/>
      <c r="DJ284" s="227"/>
      <c r="DK284" s="227"/>
      <c r="DL284" s="227"/>
      <c r="DM284" s="227"/>
      <c r="DN284" s="227"/>
      <c r="DO284" s="227"/>
      <c r="DP284" s="227"/>
      <c r="DQ284" s="227"/>
      <c r="DR284" s="227"/>
      <c r="DS284" s="227"/>
      <c r="DT284" s="227"/>
      <c r="DU284" s="227"/>
      <c r="DV284" s="227"/>
      <c r="DW284" s="227"/>
      <c r="DX284" s="227"/>
      <c r="DY284" s="227"/>
      <c r="DZ284" s="227"/>
      <c r="EA284" s="227"/>
      <c r="EB284" s="227"/>
      <c r="EC284" s="227"/>
      <c r="ED284" s="227"/>
      <c r="EE284" s="227"/>
      <c r="EF284" s="227"/>
      <c r="EG284" s="227"/>
      <c r="EH284" s="227"/>
      <c r="EI284" s="227"/>
      <c r="EJ284" s="227"/>
      <c r="EK284" s="227"/>
      <c r="EL284" s="227"/>
      <c r="EM284" s="227"/>
      <c r="EN284" s="227"/>
      <c r="EO284" s="227"/>
      <c r="EP284" s="227"/>
      <c r="EQ284" s="227"/>
      <c r="ER284" s="227"/>
      <c r="ES284" s="227"/>
      <c r="ET284" s="227"/>
      <c r="EU284" s="227"/>
      <c r="EV284" s="227"/>
      <c r="EW284" s="227"/>
      <c r="EX284" s="227"/>
      <c r="EY284" s="227"/>
      <c r="EZ284" s="227"/>
      <c r="FA284" s="227"/>
      <c r="FB284" s="227"/>
      <c r="FC284" s="227"/>
      <c r="FD284" s="227"/>
      <c r="FE284" s="227"/>
      <c r="FF284" s="227"/>
      <c r="FG284" s="227"/>
      <c r="FH284" s="227"/>
      <c r="FI284" s="227"/>
      <c r="FJ284" s="227"/>
      <c r="FK284" s="227"/>
      <c r="FL284" s="227"/>
      <c r="FM284" s="227"/>
      <c r="FN284" s="227"/>
      <c r="FO284" s="227"/>
      <c r="FP284" s="227"/>
      <c r="FQ284" s="227"/>
      <c r="FR284" s="227"/>
      <c r="FS284" s="227"/>
      <c r="FT284" s="227"/>
      <c r="FU284" s="227"/>
      <c r="FV284" s="227"/>
      <c r="FW284" s="227"/>
      <c r="FX284" s="227"/>
      <c r="FY284" s="227"/>
      <c r="FZ284" s="227"/>
      <c r="GA284" s="227"/>
      <c r="GB284" s="227"/>
      <c r="GC284" s="227"/>
      <c r="GD284" s="227"/>
      <c r="GE284" s="227"/>
      <c r="GF284" s="227"/>
      <c r="GG284" s="227"/>
      <c r="GH284" s="227"/>
      <c r="GI284" s="227"/>
      <c r="GJ284" s="227"/>
      <c r="GK284" s="227"/>
      <c r="GL284" s="227"/>
      <c r="GM284" s="227"/>
      <c r="GN284" s="227"/>
      <c r="GO284" s="227"/>
      <c r="GP284" s="227"/>
      <c r="GQ284" s="227"/>
      <c r="GR284" s="227"/>
      <c r="GS284" s="227"/>
      <c r="GT284" s="227"/>
      <c r="GU284" s="227"/>
      <c r="GV284" s="227"/>
      <c r="GW284" s="227"/>
      <c r="GX284" s="227"/>
      <c r="GY284" s="227"/>
      <c r="GZ284" s="227"/>
      <c r="HA284" s="227"/>
      <c r="HB284" s="227"/>
      <c r="HC284" s="227"/>
      <c r="HD284" s="227"/>
      <c r="HE284" s="227"/>
      <c r="HF284" s="227"/>
      <c r="HG284" s="227"/>
      <c r="HH284" s="227"/>
      <c r="HI284" s="227"/>
      <c r="HJ284" s="227"/>
      <c r="HK284" s="227"/>
      <c r="HL284" s="227"/>
      <c r="HM284" s="227"/>
      <c r="HN284" s="227"/>
      <c r="HO284" s="227"/>
      <c r="HP284" s="227"/>
      <c r="HQ284" s="227"/>
      <c r="HR284" s="227"/>
    </row>
    <row r="285" spans="3:226" ht="20.100000000000001" customHeight="1" x14ac:dyDescent="0.15">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7"/>
      <c r="BK285" s="227"/>
      <c r="BL285" s="227"/>
      <c r="BM285" s="227"/>
      <c r="BN285" s="227"/>
      <c r="BO285" s="227"/>
      <c r="BP285" s="227"/>
      <c r="BQ285" s="227"/>
      <c r="BR285" s="227"/>
      <c r="BS285" s="227"/>
      <c r="BT285" s="227"/>
      <c r="BU285" s="227"/>
      <c r="BV285" s="227"/>
      <c r="BW285" s="227"/>
      <c r="BX285" s="227"/>
      <c r="BY285" s="227"/>
      <c r="BZ285" s="227"/>
      <c r="CA285" s="227"/>
      <c r="CB285" s="227"/>
      <c r="CC285" s="227"/>
      <c r="CD285" s="227"/>
      <c r="CE285" s="227"/>
      <c r="CF285" s="227"/>
      <c r="CG285" s="227"/>
      <c r="CH285" s="227"/>
      <c r="CI285" s="227"/>
      <c r="CJ285" s="227"/>
      <c r="CK285" s="227"/>
      <c r="CL285" s="227"/>
      <c r="CM285" s="227"/>
      <c r="CN285" s="227"/>
      <c r="CO285" s="227"/>
      <c r="CP285" s="227"/>
      <c r="CQ285" s="227"/>
      <c r="CR285" s="227"/>
      <c r="CS285" s="227"/>
      <c r="CT285" s="227"/>
      <c r="CU285" s="227"/>
      <c r="CV285" s="227"/>
      <c r="CW285" s="227"/>
      <c r="CX285" s="227"/>
      <c r="CY285" s="227"/>
      <c r="CZ285" s="227"/>
      <c r="DA285" s="227"/>
      <c r="DB285" s="227"/>
      <c r="DC285" s="227"/>
      <c r="DD285" s="227"/>
      <c r="DE285" s="227"/>
      <c r="DF285" s="227"/>
      <c r="DG285" s="227"/>
      <c r="DH285" s="227"/>
      <c r="DI285" s="227"/>
      <c r="DJ285" s="227"/>
      <c r="DK285" s="227"/>
      <c r="DL285" s="227"/>
      <c r="DM285" s="227"/>
      <c r="DN285" s="227"/>
      <c r="DO285" s="227"/>
      <c r="DP285" s="227"/>
      <c r="DQ285" s="227"/>
      <c r="DR285" s="227"/>
      <c r="DS285" s="227"/>
      <c r="DT285" s="227"/>
      <c r="DU285" s="227"/>
      <c r="DV285" s="227"/>
      <c r="DW285" s="227"/>
      <c r="DX285" s="227"/>
      <c r="DY285" s="227"/>
      <c r="DZ285" s="227"/>
      <c r="EA285" s="227"/>
      <c r="EB285" s="227"/>
      <c r="EC285" s="227"/>
      <c r="ED285" s="227"/>
      <c r="EE285" s="227"/>
      <c r="EF285" s="227"/>
      <c r="EG285" s="227"/>
      <c r="EH285" s="227"/>
      <c r="EI285" s="227"/>
      <c r="EJ285" s="227"/>
      <c r="EK285" s="227"/>
      <c r="EL285" s="227"/>
      <c r="EM285" s="227"/>
      <c r="EN285" s="227"/>
      <c r="EO285" s="227"/>
      <c r="EP285" s="227"/>
      <c r="EQ285" s="227"/>
      <c r="ER285" s="227"/>
      <c r="ES285" s="227"/>
      <c r="ET285" s="227"/>
      <c r="EU285" s="227"/>
      <c r="EV285" s="227"/>
      <c r="EW285" s="227"/>
      <c r="EX285" s="227"/>
      <c r="EY285" s="227"/>
      <c r="EZ285" s="227"/>
      <c r="FA285" s="227"/>
      <c r="FB285" s="227"/>
      <c r="FC285" s="227"/>
      <c r="FD285" s="227"/>
      <c r="FE285" s="227"/>
      <c r="FF285" s="227"/>
      <c r="FG285" s="227"/>
      <c r="FH285" s="227"/>
      <c r="FI285" s="227"/>
      <c r="FJ285" s="227"/>
      <c r="FK285" s="227"/>
      <c r="FL285" s="227"/>
      <c r="FM285" s="227"/>
      <c r="FN285" s="227"/>
      <c r="FO285" s="227"/>
      <c r="FP285" s="227"/>
      <c r="FQ285" s="227"/>
      <c r="FR285" s="227"/>
      <c r="FS285" s="227"/>
      <c r="FT285" s="227"/>
      <c r="FU285" s="227"/>
      <c r="FV285" s="227"/>
      <c r="FW285" s="227"/>
      <c r="FX285" s="227"/>
      <c r="FY285" s="227"/>
      <c r="FZ285" s="227"/>
      <c r="GA285" s="227"/>
      <c r="GB285" s="227"/>
      <c r="GC285" s="227"/>
      <c r="GD285" s="227"/>
      <c r="GE285" s="227"/>
      <c r="GF285" s="227"/>
      <c r="GG285" s="227"/>
      <c r="GH285" s="227"/>
      <c r="GI285" s="227"/>
      <c r="GJ285" s="227"/>
      <c r="GK285" s="227"/>
      <c r="GL285" s="227"/>
      <c r="GM285" s="227"/>
      <c r="GN285" s="227"/>
      <c r="GO285" s="227"/>
      <c r="GP285" s="227"/>
      <c r="GQ285" s="227"/>
      <c r="GR285" s="227"/>
      <c r="GS285" s="227"/>
      <c r="GT285" s="227"/>
      <c r="GU285" s="227"/>
      <c r="GV285" s="227"/>
      <c r="GW285" s="227"/>
      <c r="GX285" s="227"/>
      <c r="GY285" s="227"/>
      <c r="GZ285" s="227"/>
      <c r="HA285" s="227"/>
      <c r="HB285" s="227"/>
      <c r="HC285" s="227"/>
      <c r="HD285" s="227"/>
      <c r="HE285" s="227"/>
      <c r="HF285" s="227"/>
      <c r="HG285" s="227"/>
      <c r="HH285" s="227"/>
      <c r="HI285" s="227"/>
      <c r="HJ285" s="227"/>
      <c r="HK285" s="227"/>
      <c r="HL285" s="227"/>
      <c r="HM285" s="227"/>
      <c r="HN285" s="227"/>
      <c r="HO285" s="227"/>
      <c r="HP285" s="227"/>
      <c r="HQ285" s="227"/>
      <c r="HR285" s="227"/>
    </row>
    <row r="286" spans="3:226" ht="20.100000000000001" customHeight="1" x14ac:dyDescent="0.15">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7"/>
      <c r="BK286" s="227"/>
      <c r="BL286" s="227"/>
      <c r="BM286" s="227"/>
      <c r="BN286" s="227"/>
      <c r="BO286" s="227"/>
      <c r="BP286" s="227"/>
      <c r="BQ286" s="227"/>
      <c r="BR286" s="227"/>
      <c r="BS286" s="227"/>
      <c r="BT286" s="227"/>
      <c r="BU286" s="227"/>
      <c r="BV286" s="227"/>
      <c r="BW286" s="227"/>
      <c r="BX286" s="227"/>
      <c r="BY286" s="227"/>
      <c r="BZ286" s="227"/>
      <c r="CA286" s="227"/>
      <c r="CB286" s="227"/>
      <c r="CC286" s="227"/>
      <c r="CD286" s="227"/>
      <c r="CE286" s="227"/>
      <c r="CF286" s="227"/>
      <c r="CG286" s="227"/>
      <c r="CH286" s="227"/>
      <c r="CI286" s="227"/>
      <c r="CJ286" s="227"/>
      <c r="CK286" s="227"/>
      <c r="CL286" s="227"/>
      <c r="CM286" s="227"/>
      <c r="CN286" s="227"/>
      <c r="CO286" s="227"/>
      <c r="CP286" s="227"/>
      <c r="CQ286" s="227"/>
      <c r="CR286" s="227"/>
      <c r="CS286" s="227"/>
      <c r="CT286" s="227"/>
      <c r="CU286" s="227"/>
      <c r="CV286" s="227"/>
      <c r="CW286" s="227"/>
      <c r="CX286" s="227"/>
      <c r="CY286" s="227"/>
      <c r="CZ286" s="227"/>
      <c r="DA286" s="227"/>
      <c r="DB286" s="227"/>
      <c r="DC286" s="227"/>
      <c r="DD286" s="227"/>
      <c r="DE286" s="227"/>
      <c r="DF286" s="227"/>
      <c r="DG286" s="227"/>
      <c r="DH286" s="227"/>
      <c r="DI286" s="227"/>
      <c r="DJ286" s="227"/>
      <c r="DK286" s="227"/>
      <c r="DL286" s="227"/>
      <c r="DM286" s="227"/>
      <c r="DN286" s="227"/>
      <c r="DO286" s="227"/>
      <c r="DP286" s="227"/>
      <c r="DQ286" s="227"/>
      <c r="DR286" s="227"/>
      <c r="DS286" s="227"/>
      <c r="DT286" s="227"/>
      <c r="DU286" s="227"/>
      <c r="DV286" s="227"/>
      <c r="DW286" s="227"/>
      <c r="DX286" s="227"/>
      <c r="DY286" s="227"/>
      <c r="DZ286" s="227"/>
      <c r="EA286" s="227"/>
      <c r="EB286" s="227"/>
      <c r="EC286" s="227"/>
      <c r="ED286" s="227"/>
      <c r="EE286" s="227"/>
      <c r="EF286" s="227"/>
      <c r="EG286" s="227"/>
      <c r="EH286" s="227"/>
      <c r="EI286" s="227"/>
      <c r="EJ286" s="227"/>
      <c r="EK286" s="227"/>
      <c r="EL286" s="227"/>
      <c r="EM286" s="227"/>
      <c r="EN286" s="227"/>
      <c r="EO286" s="227"/>
      <c r="EP286" s="227"/>
      <c r="EQ286" s="227"/>
      <c r="ER286" s="227"/>
      <c r="ES286" s="227"/>
      <c r="ET286" s="227"/>
      <c r="EU286" s="227"/>
      <c r="EV286" s="227"/>
      <c r="EW286" s="227"/>
      <c r="EX286" s="227"/>
      <c r="EY286" s="227"/>
      <c r="EZ286" s="227"/>
      <c r="FA286" s="227"/>
      <c r="FB286" s="227"/>
      <c r="FC286" s="227"/>
      <c r="FD286" s="227"/>
      <c r="FE286" s="227"/>
      <c r="FF286" s="227"/>
      <c r="FG286" s="227"/>
      <c r="FH286" s="227"/>
      <c r="FI286" s="227"/>
      <c r="FJ286" s="227"/>
      <c r="FK286" s="227"/>
      <c r="FL286" s="227"/>
      <c r="FM286" s="227"/>
      <c r="FN286" s="227"/>
      <c r="FO286" s="227"/>
      <c r="FP286" s="227"/>
      <c r="FQ286" s="227"/>
      <c r="FR286" s="227"/>
      <c r="FS286" s="227"/>
      <c r="FT286" s="227"/>
      <c r="FU286" s="227"/>
      <c r="FV286" s="227"/>
      <c r="FW286" s="227"/>
      <c r="FX286" s="227"/>
      <c r="FY286" s="227"/>
      <c r="FZ286" s="227"/>
      <c r="GA286" s="227"/>
      <c r="GB286" s="227"/>
      <c r="GC286" s="227"/>
      <c r="GD286" s="227"/>
      <c r="GE286" s="227"/>
      <c r="GF286" s="227"/>
      <c r="GG286" s="227"/>
      <c r="GH286" s="227"/>
      <c r="GI286" s="227"/>
      <c r="GJ286" s="227"/>
      <c r="GK286" s="227"/>
      <c r="GL286" s="227"/>
      <c r="GM286" s="227"/>
      <c r="GN286" s="227"/>
      <c r="GO286" s="227"/>
      <c r="GP286" s="227"/>
      <c r="GQ286" s="227"/>
      <c r="GR286" s="227"/>
      <c r="GS286" s="227"/>
      <c r="GT286" s="227"/>
      <c r="GU286" s="227"/>
      <c r="GV286" s="227"/>
      <c r="GW286" s="227"/>
      <c r="GX286" s="227"/>
      <c r="GY286" s="227"/>
      <c r="GZ286" s="227"/>
      <c r="HA286" s="227"/>
      <c r="HB286" s="227"/>
      <c r="HC286" s="227"/>
      <c r="HD286" s="227"/>
      <c r="HE286" s="227"/>
      <c r="HF286" s="227"/>
      <c r="HG286" s="227"/>
      <c r="HH286" s="227"/>
      <c r="HI286" s="227"/>
      <c r="HJ286" s="227"/>
      <c r="HK286" s="227"/>
      <c r="HL286" s="227"/>
      <c r="HM286" s="227"/>
      <c r="HN286" s="227"/>
      <c r="HO286" s="227"/>
      <c r="HP286" s="227"/>
      <c r="HQ286" s="227"/>
      <c r="HR286" s="227"/>
    </row>
    <row r="287" spans="3:226" ht="20.100000000000001" customHeight="1" x14ac:dyDescent="0.15">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7"/>
      <c r="BK287" s="227"/>
      <c r="BL287" s="227"/>
      <c r="BM287" s="227"/>
      <c r="BN287" s="227"/>
      <c r="BO287" s="227"/>
      <c r="BP287" s="227"/>
      <c r="BQ287" s="227"/>
      <c r="BR287" s="227"/>
      <c r="BS287" s="227"/>
      <c r="BT287" s="227"/>
      <c r="BU287" s="227"/>
      <c r="BV287" s="227"/>
      <c r="BW287" s="227"/>
      <c r="BX287" s="227"/>
      <c r="BY287" s="227"/>
      <c r="BZ287" s="227"/>
      <c r="CA287" s="227"/>
      <c r="CB287" s="227"/>
      <c r="CC287" s="227"/>
      <c r="CD287" s="227"/>
      <c r="CE287" s="227"/>
      <c r="CF287" s="227"/>
      <c r="CG287" s="227"/>
      <c r="CH287" s="227"/>
      <c r="CI287" s="227"/>
      <c r="CJ287" s="227"/>
      <c r="CK287" s="227"/>
      <c r="CL287" s="227"/>
      <c r="CM287" s="227"/>
      <c r="CN287" s="227"/>
      <c r="CO287" s="227"/>
      <c r="CP287" s="227"/>
      <c r="CQ287" s="227"/>
      <c r="CR287" s="227"/>
      <c r="CS287" s="227"/>
      <c r="CT287" s="227"/>
      <c r="CU287" s="227"/>
      <c r="CV287" s="227"/>
      <c r="CW287" s="227"/>
      <c r="CX287" s="227"/>
      <c r="CY287" s="227"/>
      <c r="CZ287" s="227"/>
      <c r="DA287" s="227"/>
      <c r="DB287" s="227"/>
      <c r="DC287" s="227"/>
      <c r="DD287" s="227"/>
      <c r="DE287" s="227"/>
      <c r="DF287" s="227"/>
      <c r="DG287" s="227"/>
      <c r="DH287" s="227"/>
      <c r="DI287" s="227"/>
      <c r="DJ287" s="227"/>
      <c r="DK287" s="227"/>
      <c r="DL287" s="227"/>
      <c r="DM287" s="227"/>
      <c r="DN287" s="227"/>
      <c r="DO287" s="227"/>
      <c r="DP287" s="227"/>
      <c r="DQ287" s="227"/>
      <c r="DR287" s="227"/>
      <c r="DS287" s="227"/>
      <c r="DT287" s="227"/>
      <c r="DU287" s="227"/>
      <c r="DV287" s="227"/>
      <c r="DW287" s="227"/>
      <c r="DX287" s="227"/>
      <c r="DY287" s="227"/>
      <c r="DZ287" s="227"/>
      <c r="EA287" s="227"/>
      <c r="EB287" s="227"/>
      <c r="EC287" s="227"/>
      <c r="ED287" s="227"/>
      <c r="EE287" s="227"/>
      <c r="EF287" s="227"/>
      <c r="EG287" s="227"/>
      <c r="EH287" s="227"/>
      <c r="EI287" s="227"/>
      <c r="EJ287" s="227"/>
      <c r="EK287" s="227"/>
      <c r="EL287" s="227"/>
      <c r="EM287" s="227"/>
      <c r="EN287" s="227"/>
      <c r="EO287" s="227"/>
      <c r="EP287" s="227"/>
      <c r="EQ287" s="227"/>
      <c r="ER287" s="227"/>
      <c r="ES287" s="227"/>
      <c r="ET287" s="227"/>
      <c r="EU287" s="227"/>
      <c r="EV287" s="227"/>
      <c r="EW287" s="227"/>
      <c r="EX287" s="227"/>
      <c r="EY287" s="227"/>
      <c r="EZ287" s="227"/>
      <c r="FA287" s="227"/>
      <c r="FB287" s="227"/>
      <c r="FC287" s="227"/>
      <c r="FD287" s="227"/>
      <c r="FE287" s="227"/>
      <c r="FF287" s="227"/>
      <c r="FG287" s="227"/>
      <c r="FH287" s="227"/>
      <c r="FI287" s="227"/>
      <c r="FJ287" s="227"/>
      <c r="FK287" s="227"/>
      <c r="FL287" s="227"/>
      <c r="FM287" s="227"/>
      <c r="FN287" s="227"/>
      <c r="FO287" s="227"/>
      <c r="FP287" s="227"/>
      <c r="FQ287" s="227"/>
      <c r="FR287" s="227"/>
      <c r="FS287" s="227"/>
      <c r="FT287" s="227"/>
      <c r="FU287" s="227"/>
      <c r="FV287" s="227"/>
      <c r="FW287" s="227"/>
      <c r="FX287" s="227"/>
      <c r="FY287" s="227"/>
      <c r="FZ287" s="227"/>
      <c r="GA287" s="227"/>
      <c r="GB287" s="227"/>
      <c r="GC287" s="227"/>
      <c r="GD287" s="227"/>
      <c r="GE287" s="227"/>
      <c r="GF287" s="227"/>
      <c r="GG287" s="227"/>
      <c r="GH287" s="227"/>
      <c r="GI287" s="227"/>
      <c r="GJ287" s="227"/>
      <c r="GK287" s="227"/>
      <c r="GL287" s="227"/>
      <c r="GM287" s="227"/>
      <c r="GN287" s="227"/>
      <c r="GO287" s="227"/>
      <c r="GP287" s="227"/>
      <c r="GQ287" s="227"/>
      <c r="GR287" s="227"/>
      <c r="GS287" s="227"/>
      <c r="GT287" s="227"/>
      <c r="GU287" s="227"/>
      <c r="GV287" s="227"/>
      <c r="GW287" s="227"/>
      <c r="GX287" s="227"/>
      <c r="GY287" s="227"/>
      <c r="GZ287" s="227"/>
      <c r="HA287" s="227"/>
      <c r="HB287" s="227"/>
      <c r="HC287" s="227"/>
      <c r="HD287" s="227"/>
      <c r="HE287" s="227"/>
      <c r="HF287" s="227"/>
      <c r="HG287" s="227"/>
      <c r="HH287" s="227"/>
      <c r="HI287" s="227"/>
      <c r="HJ287" s="227"/>
      <c r="HK287" s="227"/>
      <c r="HL287" s="227"/>
      <c r="HM287" s="227"/>
      <c r="HN287" s="227"/>
      <c r="HO287" s="227"/>
      <c r="HP287" s="227"/>
      <c r="HQ287" s="227"/>
      <c r="HR287" s="227"/>
    </row>
    <row r="288" spans="3:226" ht="20.100000000000001" customHeight="1" x14ac:dyDescent="0.15">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7"/>
      <c r="BK288" s="227"/>
      <c r="BL288" s="227"/>
      <c r="BM288" s="227"/>
      <c r="BN288" s="227"/>
      <c r="BO288" s="227"/>
      <c r="BP288" s="227"/>
      <c r="BQ288" s="227"/>
      <c r="BR288" s="227"/>
      <c r="BS288" s="227"/>
      <c r="BT288" s="227"/>
      <c r="BU288" s="227"/>
      <c r="BV288" s="227"/>
      <c r="BW288" s="227"/>
      <c r="BX288" s="227"/>
      <c r="BY288" s="227"/>
      <c r="BZ288" s="227"/>
      <c r="CA288" s="227"/>
      <c r="CB288" s="227"/>
      <c r="CC288" s="227"/>
      <c r="CD288" s="227"/>
      <c r="CE288" s="227"/>
      <c r="CF288" s="227"/>
      <c r="CG288" s="227"/>
      <c r="CH288" s="227"/>
      <c r="CI288" s="227"/>
      <c r="CJ288" s="227"/>
      <c r="CK288" s="227"/>
      <c r="CL288" s="227"/>
      <c r="CM288" s="227"/>
      <c r="CN288" s="227"/>
      <c r="CO288" s="227"/>
      <c r="CP288" s="227"/>
      <c r="CQ288" s="227"/>
      <c r="CR288" s="227"/>
      <c r="CS288" s="227"/>
      <c r="CT288" s="227"/>
      <c r="CU288" s="227"/>
      <c r="CV288" s="227"/>
      <c r="CW288" s="227"/>
      <c r="CX288" s="227"/>
      <c r="CY288" s="227"/>
      <c r="CZ288" s="227"/>
      <c r="DA288" s="227"/>
      <c r="DB288" s="227"/>
      <c r="DC288" s="227"/>
      <c r="DD288" s="227"/>
      <c r="DE288" s="227"/>
      <c r="DF288" s="227"/>
      <c r="DG288" s="227"/>
      <c r="DH288" s="227"/>
      <c r="DI288" s="227"/>
      <c r="DJ288" s="227"/>
      <c r="DK288" s="227"/>
      <c r="DL288" s="227"/>
      <c r="DM288" s="227"/>
      <c r="DN288" s="227"/>
      <c r="DO288" s="227"/>
      <c r="DP288" s="227"/>
      <c r="DQ288" s="227"/>
      <c r="DR288" s="227"/>
      <c r="DS288" s="227"/>
      <c r="DT288" s="227"/>
      <c r="DU288" s="227"/>
      <c r="DV288" s="227"/>
      <c r="DW288" s="227"/>
      <c r="DX288" s="227"/>
      <c r="DY288" s="227"/>
      <c r="DZ288" s="227"/>
      <c r="EA288" s="227"/>
      <c r="EB288" s="227"/>
      <c r="EC288" s="227"/>
      <c r="ED288" s="227"/>
      <c r="EE288" s="227"/>
      <c r="EF288" s="227"/>
      <c r="EG288" s="227"/>
      <c r="EH288" s="227"/>
      <c r="EI288" s="227"/>
      <c r="EJ288" s="227"/>
      <c r="EK288" s="227"/>
      <c r="EL288" s="227"/>
      <c r="EM288" s="227"/>
      <c r="EN288" s="227"/>
      <c r="EO288" s="227"/>
      <c r="EP288" s="227"/>
      <c r="EQ288" s="227"/>
      <c r="ER288" s="227"/>
      <c r="ES288" s="227"/>
      <c r="ET288" s="227"/>
      <c r="EU288" s="227"/>
      <c r="EV288" s="227"/>
      <c r="EW288" s="227"/>
      <c r="EX288" s="227"/>
      <c r="EY288" s="227"/>
      <c r="EZ288" s="227"/>
      <c r="FA288" s="227"/>
      <c r="FB288" s="227"/>
      <c r="FC288" s="227"/>
      <c r="FD288" s="227"/>
      <c r="FE288" s="227"/>
      <c r="FF288" s="227"/>
      <c r="FG288" s="227"/>
      <c r="FH288" s="227"/>
      <c r="FI288" s="227"/>
      <c r="FJ288" s="227"/>
      <c r="FK288" s="227"/>
      <c r="FL288" s="227"/>
      <c r="FM288" s="227"/>
      <c r="FN288" s="227"/>
      <c r="FO288" s="227"/>
      <c r="FP288" s="227"/>
      <c r="FQ288" s="227"/>
      <c r="FR288" s="227"/>
      <c r="FS288" s="227"/>
      <c r="FT288" s="227"/>
      <c r="FU288" s="227"/>
      <c r="FV288" s="227"/>
      <c r="FW288" s="227"/>
      <c r="FX288" s="227"/>
      <c r="FY288" s="227"/>
      <c r="FZ288" s="227"/>
      <c r="GA288" s="227"/>
      <c r="GB288" s="227"/>
      <c r="GC288" s="227"/>
      <c r="GD288" s="227"/>
      <c r="GE288" s="227"/>
      <c r="GF288" s="227"/>
      <c r="GG288" s="227"/>
      <c r="GH288" s="227"/>
      <c r="GI288" s="227"/>
      <c r="GJ288" s="227"/>
      <c r="GK288" s="227"/>
      <c r="GL288" s="227"/>
      <c r="GM288" s="227"/>
      <c r="GN288" s="227"/>
      <c r="GO288" s="227"/>
      <c r="GP288" s="227"/>
      <c r="GQ288" s="227"/>
      <c r="GR288" s="227"/>
      <c r="GS288" s="227"/>
      <c r="GT288" s="227"/>
      <c r="GU288" s="227"/>
      <c r="GV288" s="227"/>
      <c r="GW288" s="227"/>
      <c r="GX288" s="227"/>
      <c r="GY288" s="227"/>
      <c r="GZ288" s="227"/>
      <c r="HA288" s="227"/>
      <c r="HB288" s="227"/>
      <c r="HC288" s="227"/>
      <c r="HD288" s="227"/>
      <c r="HE288" s="227"/>
      <c r="HF288" s="227"/>
      <c r="HG288" s="227"/>
      <c r="HH288" s="227"/>
      <c r="HI288" s="227"/>
      <c r="HJ288" s="227"/>
      <c r="HK288" s="227"/>
      <c r="HL288" s="227"/>
      <c r="HM288" s="227"/>
      <c r="HN288" s="227"/>
      <c r="HO288" s="227"/>
      <c r="HP288" s="227"/>
      <c r="HQ288" s="227"/>
      <c r="HR288" s="227"/>
    </row>
    <row r="289" spans="3:226" ht="20.100000000000001" customHeight="1" x14ac:dyDescent="0.15">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7"/>
      <c r="BK289" s="227"/>
      <c r="BL289" s="227"/>
      <c r="BM289" s="227"/>
      <c r="BN289" s="227"/>
      <c r="BO289" s="227"/>
      <c r="BP289" s="227"/>
      <c r="BQ289" s="227"/>
      <c r="BR289" s="227"/>
      <c r="BS289" s="227"/>
      <c r="BT289" s="227"/>
      <c r="BU289" s="227"/>
      <c r="BV289" s="227"/>
      <c r="BW289" s="227"/>
      <c r="BX289" s="227"/>
      <c r="BY289" s="227"/>
      <c r="BZ289" s="227"/>
      <c r="CA289" s="227"/>
      <c r="CB289" s="227"/>
      <c r="CC289" s="227"/>
      <c r="CD289" s="227"/>
      <c r="CE289" s="227"/>
      <c r="CF289" s="227"/>
      <c r="CG289" s="227"/>
      <c r="CH289" s="227"/>
      <c r="CI289" s="227"/>
      <c r="CJ289" s="227"/>
      <c r="CK289" s="227"/>
      <c r="CL289" s="227"/>
      <c r="CM289" s="227"/>
      <c r="CN289" s="227"/>
      <c r="CO289" s="227"/>
      <c r="CP289" s="227"/>
      <c r="CQ289" s="227"/>
      <c r="CR289" s="227"/>
      <c r="CS289" s="227"/>
      <c r="CT289" s="227"/>
      <c r="CU289" s="227"/>
      <c r="CV289" s="227"/>
      <c r="CW289" s="227"/>
      <c r="CX289" s="227"/>
      <c r="CY289" s="227"/>
      <c r="CZ289" s="227"/>
      <c r="DA289" s="227"/>
      <c r="DB289" s="227"/>
      <c r="DC289" s="227"/>
      <c r="DD289" s="227"/>
      <c r="DE289" s="227"/>
      <c r="DF289" s="227"/>
      <c r="DG289" s="227"/>
      <c r="DH289" s="227"/>
      <c r="DI289" s="227"/>
      <c r="DJ289" s="227"/>
      <c r="DK289" s="227"/>
      <c r="DL289" s="227"/>
      <c r="DM289" s="227"/>
      <c r="DN289" s="227"/>
      <c r="DO289" s="227"/>
      <c r="DP289" s="227"/>
      <c r="DQ289" s="227"/>
      <c r="DR289" s="227"/>
      <c r="DS289" s="227"/>
      <c r="DT289" s="227"/>
      <c r="DU289" s="227"/>
      <c r="DV289" s="227"/>
      <c r="DW289" s="227"/>
      <c r="DX289" s="227"/>
      <c r="DY289" s="227"/>
      <c r="DZ289" s="227"/>
      <c r="EA289" s="227"/>
      <c r="EB289" s="227"/>
      <c r="EC289" s="227"/>
      <c r="ED289" s="227"/>
      <c r="EE289" s="227"/>
      <c r="EF289" s="227"/>
      <c r="EG289" s="227"/>
      <c r="EH289" s="227"/>
      <c r="EI289" s="227"/>
      <c r="EJ289" s="227"/>
      <c r="EK289" s="227"/>
      <c r="EL289" s="227"/>
      <c r="EM289" s="227"/>
      <c r="EN289" s="227"/>
      <c r="EO289" s="227"/>
      <c r="EP289" s="227"/>
      <c r="EQ289" s="227"/>
      <c r="ER289" s="227"/>
      <c r="ES289" s="227"/>
      <c r="ET289" s="227"/>
      <c r="EU289" s="227"/>
      <c r="EV289" s="227"/>
      <c r="EW289" s="227"/>
      <c r="EX289" s="227"/>
      <c r="EY289" s="227"/>
      <c r="EZ289" s="227"/>
      <c r="FA289" s="227"/>
      <c r="FB289" s="227"/>
      <c r="FC289" s="227"/>
      <c r="FD289" s="227"/>
      <c r="FE289" s="227"/>
      <c r="FF289" s="227"/>
      <c r="FG289" s="227"/>
      <c r="FH289" s="227"/>
      <c r="FI289" s="227"/>
      <c r="FJ289" s="227"/>
      <c r="FK289" s="227"/>
      <c r="FL289" s="227"/>
      <c r="FM289" s="227"/>
      <c r="FN289" s="227"/>
      <c r="FO289" s="227"/>
      <c r="FP289" s="227"/>
      <c r="FQ289" s="227"/>
      <c r="FR289" s="227"/>
      <c r="FS289" s="227"/>
      <c r="FT289" s="227"/>
      <c r="FU289" s="227"/>
      <c r="FV289" s="227"/>
      <c r="FW289" s="227"/>
      <c r="FX289" s="227"/>
      <c r="FY289" s="227"/>
      <c r="FZ289" s="227"/>
      <c r="GA289" s="227"/>
      <c r="GB289" s="227"/>
      <c r="GC289" s="227"/>
      <c r="GD289" s="227"/>
      <c r="GE289" s="227"/>
      <c r="GF289" s="227"/>
      <c r="GG289" s="227"/>
      <c r="GH289" s="227"/>
      <c r="GI289" s="227"/>
      <c r="GJ289" s="227"/>
      <c r="GK289" s="227"/>
      <c r="GL289" s="227"/>
      <c r="GM289" s="227"/>
      <c r="GN289" s="227"/>
      <c r="GO289" s="227"/>
      <c r="GP289" s="227"/>
      <c r="GQ289" s="227"/>
      <c r="GR289" s="227"/>
      <c r="GS289" s="227"/>
      <c r="GT289" s="227"/>
      <c r="GU289" s="227"/>
      <c r="GV289" s="227"/>
      <c r="GW289" s="227"/>
      <c r="GX289" s="227"/>
      <c r="GY289" s="227"/>
      <c r="GZ289" s="227"/>
      <c r="HA289" s="227"/>
      <c r="HB289" s="227"/>
      <c r="HC289" s="227"/>
      <c r="HD289" s="227"/>
      <c r="HE289" s="227"/>
      <c r="HF289" s="227"/>
      <c r="HG289" s="227"/>
      <c r="HH289" s="227"/>
      <c r="HI289" s="227"/>
      <c r="HJ289" s="227"/>
      <c r="HK289" s="227"/>
      <c r="HL289" s="227"/>
      <c r="HM289" s="227"/>
      <c r="HN289" s="227"/>
      <c r="HO289" s="227"/>
      <c r="HP289" s="227"/>
      <c r="HQ289" s="227"/>
      <c r="HR289" s="227"/>
    </row>
    <row r="290" spans="3:226" ht="20.100000000000001" customHeight="1" x14ac:dyDescent="0.15">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7"/>
      <c r="BK290" s="227"/>
      <c r="BL290" s="227"/>
      <c r="BM290" s="227"/>
      <c r="BN290" s="227"/>
      <c r="BO290" s="227"/>
      <c r="BP290" s="227"/>
      <c r="BQ290" s="227"/>
      <c r="BR290" s="227"/>
      <c r="BS290" s="227"/>
      <c r="BT290" s="227"/>
      <c r="BU290" s="227"/>
      <c r="BV290" s="227"/>
      <c r="BW290" s="227"/>
      <c r="BX290" s="227"/>
      <c r="BY290" s="227"/>
      <c r="BZ290" s="227"/>
      <c r="CA290" s="227"/>
      <c r="CB290" s="227"/>
      <c r="CC290" s="227"/>
      <c r="CD290" s="227"/>
      <c r="CE290" s="227"/>
      <c r="CF290" s="227"/>
      <c r="CG290" s="227"/>
      <c r="CH290" s="227"/>
      <c r="CI290" s="227"/>
      <c r="CJ290" s="227"/>
      <c r="CK290" s="227"/>
      <c r="CL290" s="227"/>
      <c r="CM290" s="227"/>
      <c r="CN290" s="227"/>
      <c r="CO290" s="227"/>
      <c r="CP290" s="227"/>
      <c r="CQ290" s="227"/>
      <c r="CR290" s="227"/>
      <c r="CS290" s="227"/>
      <c r="CT290" s="227"/>
      <c r="CU290" s="227"/>
      <c r="CV290" s="227"/>
      <c r="CW290" s="227"/>
      <c r="CX290" s="227"/>
      <c r="CY290" s="227"/>
      <c r="CZ290" s="227"/>
      <c r="DA290" s="227"/>
      <c r="DB290" s="227"/>
      <c r="DC290" s="227"/>
      <c r="DD290" s="227"/>
      <c r="DE290" s="227"/>
      <c r="DF290" s="227"/>
      <c r="DG290" s="227"/>
      <c r="DH290" s="227"/>
      <c r="DI290" s="227"/>
      <c r="DJ290" s="227"/>
      <c r="DK290" s="227"/>
      <c r="DL290" s="227"/>
      <c r="DM290" s="227"/>
      <c r="DN290" s="227"/>
      <c r="DO290" s="227"/>
      <c r="DP290" s="227"/>
      <c r="DQ290" s="227"/>
      <c r="DR290" s="227"/>
      <c r="DS290" s="227"/>
      <c r="DT290" s="227"/>
      <c r="DU290" s="227"/>
      <c r="DV290" s="227"/>
      <c r="DW290" s="227"/>
      <c r="DX290" s="227"/>
      <c r="DY290" s="227"/>
      <c r="DZ290" s="227"/>
      <c r="EA290" s="227"/>
      <c r="EB290" s="227"/>
      <c r="EC290" s="227"/>
      <c r="ED290" s="227"/>
      <c r="EE290" s="227"/>
      <c r="EF290" s="227"/>
      <c r="EG290" s="227"/>
      <c r="EH290" s="227"/>
      <c r="EI290" s="227"/>
      <c r="EJ290" s="227"/>
      <c r="EK290" s="227"/>
      <c r="EL290" s="227"/>
      <c r="EM290" s="227"/>
      <c r="EN290" s="227"/>
      <c r="EO290" s="227"/>
      <c r="EP290" s="227"/>
      <c r="EQ290" s="227"/>
      <c r="ER290" s="227"/>
      <c r="ES290" s="227"/>
      <c r="ET290" s="227"/>
      <c r="EU290" s="227"/>
      <c r="EV290" s="227"/>
      <c r="EW290" s="227"/>
      <c r="EX290" s="227"/>
      <c r="EY290" s="227"/>
      <c r="EZ290" s="227"/>
      <c r="FA290" s="227"/>
      <c r="FB290" s="227"/>
      <c r="FC290" s="227"/>
      <c r="FD290" s="227"/>
      <c r="FE290" s="227"/>
      <c r="FF290" s="227"/>
      <c r="FG290" s="227"/>
      <c r="FH290" s="227"/>
      <c r="FI290" s="227"/>
      <c r="FJ290" s="227"/>
      <c r="FK290" s="227"/>
      <c r="FL290" s="227"/>
      <c r="FM290" s="227"/>
      <c r="FN290" s="227"/>
      <c r="FO290" s="227"/>
      <c r="FP290" s="227"/>
      <c r="FQ290" s="227"/>
      <c r="FR290" s="227"/>
      <c r="FS290" s="227"/>
      <c r="FT290" s="227"/>
      <c r="FU290" s="227"/>
      <c r="FV290" s="227"/>
      <c r="FW290" s="227"/>
      <c r="FX290" s="227"/>
      <c r="FY290" s="227"/>
      <c r="FZ290" s="227"/>
      <c r="GA290" s="227"/>
      <c r="GB290" s="227"/>
      <c r="GC290" s="227"/>
      <c r="GD290" s="227"/>
      <c r="GE290" s="227"/>
      <c r="GF290" s="227"/>
      <c r="GG290" s="227"/>
      <c r="GH290" s="227"/>
      <c r="GI290" s="227"/>
      <c r="GJ290" s="227"/>
      <c r="GK290" s="227"/>
      <c r="GL290" s="227"/>
      <c r="GM290" s="227"/>
      <c r="GN290" s="227"/>
      <c r="GO290" s="227"/>
      <c r="GP290" s="227"/>
      <c r="GQ290" s="227"/>
      <c r="GR290" s="227"/>
      <c r="GS290" s="227"/>
      <c r="GT290" s="227"/>
      <c r="GU290" s="227"/>
      <c r="GV290" s="227"/>
      <c r="GW290" s="227"/>
      <c r="GX290" s="227"/>
      <c r="GY290" s="227"/>
      <c r="GZ290" s="227"/>
      <c r="HA290" s="227"/>
      <c r="HB290" s="227"/>
      <c r="HC290" s="227"/>
      <c r="HD290" s="227"/>
      <c r="HE290" s="227"/>
      <c r="HF290" s="227"/>
      <c r="HG290" s="227"/>
      <c r="HH290" s="227"/>
      <c r="HI290" s="227"/>
      <c r="HJ290" s="227"/>
      <c r="HK290" s="227"/>
      <c r="HL290" s="227"/>
      <c r="HM290" s="227"/>
      <c r="HN290" s="227"/>
      <c r="HO290" s="227"/>
      <c r="HP290" s="227"/>
      <c r="HQ290" s="227"/>
      <c r="HR290" s="227"/>
    </row>
    <row r="291" spans="3:226" ht="20.100000000000001" customHeight="1" x14ac:dyDescent="0.15">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7"/>
      <c r="BK291" s="227"/>
      <c r="BL291" s="227"/>
      <c r="BM291" s="227"/>
      <c r="BN291" s="227"/>
      <c r="BO291" s="227"/>
      <c r="BP291" s="227"/>
      <c r="BQ291" s="227"/>
      <c r="BR291" s="227"/>
      <c r="BS291" s="227"/>
      <c r="BT291" s="227"/>
      <c r="BU291" s="227"/>
      <c r="BV291" s="227"/>
      <c r="BW291" s="227"/>
      <c r="BX291" s="227"/>
      <c r="BY291" s="227"/>
      <c r="BZ291" s="227"/>
      <c r="CA291" s="227"/>
      <c r="CB291" s="227"/>
      <c r="CC291" s="227"/>
      <c r="CD291" s="227"/>
      <c r="CE291" s="227"/>
      <c r="CF291" s="227"/>
      <c r="CG291" s="227"/>
      <c r="CH291" s="227"/>
      <c r="CI291" s="227"/>
      <c r="CJ291" s="227"/>
      <c r="CK291" s="227"/>
      <c r="CL291" s="227"/>
      <c r="CM291" s="227"/>
      <c r="CN291" s="227"/>
      <c r="CO291" s="227"/>
      <c r="CP291" s="227"/>
      <c r="CQ291" s="227"/>
      <c r="CR291" s="227"/>
      <c r="CS291" s="227"/>
      <c r="CT291" s="227"/>
      <c r="CU291" s="227"/>
      <c r="CV291" s="227"/>
      <c r="CW291" s="227"/>
      <c r="CX291" s="227"/>
      <c r="CY291" s="227"/>
      <c r="CZ291" s="227"/>
      <c r="DA291" s="227"/>
      <c r="DB291" s="227"/>
      <c r="DC291" s="227"/>
      <c r="DD291" s="227"/>
      <c r="DE291" s="227"/>
      <c r="DF291" s="227"/>
      <c r="DG291" s="227"/>
      <c r="DH291" s="227"/>
      <c r="DI291" s="227"/>
      <c r="DJ291" s="227"/>
      <c r="DK291" s="227"/>
      <c r="DL291" s="227"/>
      <c r="DM291" s="227"/>
      <c r="DN291" s="227"/>
      <c r="DO291" s="227"/>
      <c r="DP291" s="227"/>
      <c r="DQ291" s="227"/>
      <c r="DR291" s="227"/>
      <c r="DS291" s="227"/>
      <c r="DT291" s="227"/>
      <c r="DU291" s="227"/>
      <c r="DV291" s="227"/>
      <c r="DW291" s="227"/>
      <c r="DX291" s="227"/>
      <c r="DY291" s="227"/>
      <c r="DZ291" s="227"/>
      <c r="EA291" s="227"/>
      <c r="EB291" s="227"/>
      <c r="EC291" s="227"/>
      <c r="ED291" s="227"/>
      <c r="EE291" s="227"/>
      <c r="EF291" s="227"/>
      <c r="EG291" s="227"/>
      <c r="EH291" s="227"/>
      <c r="EI291" s="227"/>
      <c r="EJ291" s="227"/>
      <c r="EK291" s="227"/>
      <c r="EL291" s="227"/>
      <c r="EM291" s="227"/>
      <c r="EN291" s="227"/>
      <c r="EO291" s="227"/>
      <c r="EP291" s="227"/>
      <c r="EQ291" s="227"/>
      <c r="ER291" s="227"/>
      <c r="ES291" s="227"/>
      <c r="ET291" s="227"/>
      <c r="EU291" s="227"/>
      <c r="EV291" s="227"/>
      <c r="EW291" s="227"/>
      <c r="EX291" s="227"/>
      <c r="EY291" s="227"/>
      <c r="EZ291" s="227"/>
      <c r="FA291" s="227"/>
      <c r="FB291" s="227"/>
      <c r="FC291" s="227"/>
      <c r="FD291" s="227"/>
      <c r="FE291" s="227"/>
      <c r="FF291" s="227"/>
    </row>
    <row r="292" spans="3:226" ht="20.100000000000001" customHeight="1" x14ac:dyDescent="0.15">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7"/>
      <c r="BK292" s="227"/>
      <c r="BL292" s="227"/>
      <c r="BM292" s="227"/>
      <c r="BN292" s="227"/>
      <c r="BO292" s="227"/>
      <c r="BP292" s="227"/>
      <c r="BQ292" s="227"/>
      <c r="BR292" s="227"/>
      <c r="BS292" s="227"/>
      <c r="BT292" s="227"/>
      <c r="BU292" s="227"/>
      <c r="BV292" s="227"/>
      <c r="BW292" s="227"/>
      <c r="BX292" s="227"/>
      <c r="BY292" s="227"/>
      <c r="BZ292" s="227"/>
      <c r="CA292" s="227"/>
      <c r="CB292" s="227"/>
      <c r="CC292" s="227"/>
      <c r="CD292" s="227"/>
      <c r="CE292" s="227"/>
      <c r="CF292" s="227"/>
      <c r="CG292" s="227"/>
      <c r="CH292" s="227"/>
      <c r="CI292" s="227"/>
      <c r="CJ292" s="227"/>
      <c r="CK292" s="227"/>
      <c r="CL292" s="227"/>
      <c r="CM292" s="227"/>
      <c r="CN292" s="227"/>
      <c r="CO292" s="227"/>
      <c r="CP292" s="227"/>
      <c r="CQ292" s="227"/>
      <c r="CR292" s="227"/>
      <c r="CS292" s="227"/>
      <c r="CT292" s="227"/>
      <c r="CU292" s="227"/>
      <c r="CV292" s="227"/>
      <c r="CW292" s="227"/>
      <c r="CX292" s="227"/>
      <c r="CY292" s="227"/>
      <c r="CZ292" s="227"/>
      <c r="DA292" s="227"/>
      <c r="DB292" s="227"/>
      <c r="DC292" s="227"/>
      <c r="DD292" s="227"/>
      <c r="DE292" s="227"/>
      <c r="DF292" s="227"/>
      <c r="DG292" s="227"/>
      <c r="DH292" s="227"/>
      <c r="DI292" s="227"/>
      <c r="DJ292" s="227"/>
      <c r="DK292" s="227"/>
      <c r="DL292" s="227"/>
      <c r="DM292" s="227"/>
      <c r="DN292" s="227"/>
      <c r="DO292" s="227"/>
      <c r="DP292" s="227"/>
      <c r="DQ292" s="227"/>
      <c r="DR292" s="227"/>
      <c r="DS292" s="227"/>
      <c r="DT292" s="227"/>
      <c r="DU292" s="227"/>
      <c r="DV292" s="227"/>
      <c r="DW292" s="227"/>
      <c r="DX292" s="227"/>
      <c r="DY292" s="227"/>
      <c r="DZ292" s="227"/>
      <c r="EA292" s="227"/>
      <c r="EB292" s="227"/>
      <c r="EC292" s="227"/>
      <c r="ED292" s="227"/>
      <c r="EE292" s="227"/>
      <c r="EF292" s="227"/>
      <c r="EG292" s="227"/>
      <c r="EH292" s="227"/>
      <c r="EI292" s="227"/>
      <c r="EJ292" s="227"/>
      <c r="EK292" s="227"/>
      <c r="EL292" s="227"/>
      <c r="EM292" s="227"/>
      <c r="EN292" s="227"/>
      <c r="EO292" s="227"/>
      <c r="EP292" s="227"/>
      <c r="EQ292" s="227"/>
      <c r="ER292" s="227"/>
      <c r="ES292" s="227"/>
      <c r="ET292" s="227"/>
      <c r="EU292" s="227"/>
      <c r="EV292" s="227"/>
      <c r="EW292" s="227"/>
      <c r="EX292" s="227"/>
      <c r="EY292" s="227"/>
      <c r="EZ292" s="227"/>
      <c r="FA292" s="227"/>
      <c r="FB292" s="227"/>
      <c r="FC292" s="227"/>
      <c r="FD292" s="227"/>
      <c r="FE292" s="227"/>
      <c r="FF292" s="227"/>
    </row>
    <row r="293" spans="3:226" ht="20.100000000000001" customHeight="1" x14ac:dyDescent="0.15">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c r="EH293" s="227"/>
      <c r="EI293" s="227"/>
      <c r="EJ293" s="227"/>
      <c r="EK293" s="227"/>
      <c r="EL293" s="227"/>
      <c r="EM293" s="227"/>
      <c r="EN293" s="227"/>
      <c r="EO293" s="227"/>
      <c r="EP293" s="227"/>
      <c r="EQ293" s="227"/>
      <c r="ER293" s="227"/>
      <c r="ES293" s="227"/>
      <c r="ET293" s="227"/>
      <c r="EU293" s="227"/>
      <c r="EV293" s="227"/>
      <c r="EW293" s="227"/>
      <c r="EX293" s="227"/>
      <c r="EY293" s="227"/>
      <c r="EZ293" s="227"/>
      <c r="FA293" s="227"/>
      <c r="FB293" s="227"/>
      <c r="FC293" s="227"/>
      <c r="FD293" s="227"/>
      <c r="FE293" s="227"/>
      <c r="FF293" s="227"/>
    </row>
    <row r="294" spans="3:226" ht="20.100000000000001" customHeight="1" x14ac:dyDescent="0.15">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7"/>
      <c r="BK294" s="227"/>
      <c r="BL294" s="227"/>
      <c r="BM294" s="227"/>
      <c r="BN294" s="227"/>
      <c r="BO294" s="227"/>
      <c r="BP294" s="227"/>
      <c r="BQ294" s="227"/>
      <c r="BR294" s="227"/>
      <c r="BS294" s="227"/>
      <c r="BT294" s="227"/>
      <c r="BU294" s="227"/>
      <c r="BV294" s="227"/>
      <c r="BW294" s="227"/>
      <c r="BX294" s="227"/>
      <c r="BY294" s="227"/>
      <c r="BZ294" s="227"/>
      <c r="CA294" s="227"/>
      <c r="CB294" s="227"/>
      <c r="CC294" s="227"/>
      <c r="CD294" s="227"/>
      <c r="CE294" s="227"/>
      <c r="CF294" s="227"/>
      <c r="CG294" s="227"/>
      <c r="CH294" s="227"/>
      <c r="CI294" s="227"/>
      <c r="CJ294" s="227"/>
      <c r="CK294" s="227"/>
      <c r="CL294" s="227"/>
      <c r="CM294" s="227"/>
      <c r="CN294" s="227"/>
      <c r="CO294" s="227"/>
      <c r="CP294" s="227"/>
      <c r="CQ294" s="227"/>
      <c r="CR294" s="227"/>
      <c r="CS294" s="227"/>
      <c r="CT294" s="227"/>
      <c r="CU294" s="227"/>
      <c r="CV294" s="227"/>
      <c r="CW294" s="227"/>
      <c r="CX294" s="227"/>
      <c r="CY294" s="227"/>
      <c r="CZ294" s="227"/>
      <c r="DA294" s="227"/>
      <c r="DB294" s="227"/>
      <c r="DC294" s="227"/>
      <c r="DD294" s="227"/>
      <c r="DE294" s="227"/>
      <c r="DF294" s="227"/>
      <c r="DG294" s="227"/>
      <c r="DH294" s="227"/>
      <c r="DI294" s="227"/>
      <c r="DJ294" s="227"/>
      <c r="DK294" s="227"/>
      <c r="DL294" s="227"/>
      <c r="DM294" s="227"/>
      <c r="DN294" s="227"/>
      <c r="DO294" s="227"/>
      <c r="DP294" s="227"/>
      <c r="DQ294" s="227"/>
      <c r="DR294" s="227"/>
      <c r="DS294" s="227"/>
      <c r="DT294" s="227"/>
      <c r="DU294" s="227"/>
      <c r="DV294" s="227"/>
      <c r="DW294" s="227"/>
      <c r="DX294" s="227"/>
      <c r="DY294" s="227"/>
      <c r="DZ294" s="227"/>
      <c r="EA294" s="227"/>
      <c r="EB294" s="227"/>
      <c r="EC294" s="227"/>
      <c r="ED294" s="227"/>
      <c r="EE294" s="227"/>
      <c r="EF294" s="227"/>
      <c r="EG294" s="227"/>
      <c r="EH294" s="227"/>
      <c r="EI294" s="227"/>
      <c r="EJ294" s="227"/>
      <c r="EK294" s="227"/>
      <c r="EL294" s="227"/>
      <c r="EM294" s="227"/>
      <c r="EN294" s="227"/>
      <c r="EO294" s="227"/>
      <c r="EP294" s="227"/>
      <c r="EQ294" s="227"/>
      <c r="ER294" s="227"/>
      <c r="ES294" s="227"/>
      <c r="ET294" s="227"/>
      <c r="EU294" s="227"/>
      <c r="EV294" s="227"/>
      <c r="EW294" s="227"/>
      <c r="EX294" s="227"/>
      <c r="EY294" s="227"/>
      <c r="EZ294" s="227"/>
      <c r="FA294" s="227"/>
      <c r="FB294" s="227"/>
      <c r="FC294" s="227"/>
      <c r="FD294" s="227"/>
      <c r="FE294" s="227"/>
      <c r="FF294" s="227"/>
    </row>
    <row r="295" spans="3:226" ht="20.100000000000001" customHeight="1" x14ac:dyDescent="0.15">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7"/>
      <c r="BK295" s="227"/>
      <c r="BL295" s="227"/>
      <c r="BM295" s="227"/>
      <c r="BN295" s="227"/>
      <c r="BO295" s="227"/>
      <c r="BP295" s="227"/>
      <c r="BQ295" s="227"/>
      <c r="BR295" s="227"/>
      <c r="BS295" s="227"/>
      <c r="BT295" s="227"/>
      <c r="BU295" s="227"/>
      <c r="BV295" s="227"/>
      <c r="BW295" s="227"/>
      <c r="BX295" s="227"/>
      <c r="BY295" s="227"/>
      <c r="BZ295" s="227"/>
      <c r="CA295" s="227"/>
      <c r="CB295" s="227"/>
      <c r="CC295" s="227"/>
      <c r="CD295" s="227"/>
      <c r="CE295" s="227"/>
      <c r="CF295" s="227"/>
      <c r="CG295" s="227"/>
      <c r="CH295" s="227"/>
      <c r="CI295" s="227"/>
      <c r="CJ295" s="227"/>
      <c r="CK295" s="227"/>
      <c r="CL295" s="227"/>
      <c r="CM295" s="227"/>
      <c r="CN295" s="227"/>
      <c r="CO295" s="227"/>
      <c r="CP295" s="227"/>
      <c r="CQ295" s="227"/>
      <c r="CR295" s="227"/>
      <c r="CS295" s="227"/>
      <c r="CT295" s="227"/>
      <c r="CU295" s="227"/>
      <c r="CV295" s="227"/>
      <c r="CW295" s="227"/>
      <c r="CX295" s="227"/>
      <c r="CY295" s="227"/>
      <c r="CZ295" s="227"/>
      <c r="DA295" s="227"/>
      <c r="DB295" s="227"/>
      <c r="DC295" s="227"/>
      <c r="DD295" s="227"/>
      <c r="DE295" s="227"/>
      <c r="DF295" s="227"/>
      <c r="DG295" s="227"/>
      <c r="DH295" s="227"/>
      <c r="DI295" s="227"/>
      <c r="DJ295" s="227"/>
      <c r="DK295" s="227"/>
      <c r="DL295" s="227"/>
      <c r="DM295" s="227"/>
      <c r="DN295" s="227"/>
      <c r="DO295" s="227"/>
      <c r="DP295" s="227"/>
      <c r="DQ295" s="227"/>
      <c r="DR295" s="227"/>
      <c r="DS295" s="227"/>
      <c r="DT295" s="227"/>
      <c r="DU295" s="227"/>
      <c r="DV295" s="227"/>
      <c r="DW295" s="227"/>
      <c r="DX295" s="227"/>
      <c r="DY295" s="227"/>
      <c r="DZ295" s="227"/>
      <c r="EA295" s="227"/>
      <c r="EB295" s="227"/>
      <c r="EC295" s="227"/>
      <c r="ED295" s="227"/>
      <c r="EE295" s="227"/>
      <c r="EF295" s="227"/>
      <c r="EG295" s="227"/>
      <c r="EH295" s="227"/>
      <c r="EI295" s="227"/>
      <c r="EJ295" s="227"/>
      <c r="EK295" s="227"/>
      <c r="EL295" s="227"/>
      <c r="EM295" s="227"/>
      <c r="EN295" s="227"/>
      <c r="EO295" s="227"/>
      <c r="EP295" s="227"/>
      <c r="EQ295" s="227"/>
      <c r="ER295" s="227"/>
      <c r="ES295" s="227"/>
      <c r="ET295" s="227"/>
      <c r="EU295" s="227"/>
      <c r="EV295" s="227"/>
      <c r="EW295" s="227"/>
      <c r="EX295" s="227"/>
      <c r="EY295" s="227"/>
      <c r="EZ295" s="227"/>
      <c r="FA295" s="227"/>
      <c r="FB295" s="227"/>
      <c r="FC295" s="227"/>
      <c r="FD295" s="227"/>
      <c r="FE295" s="227"/>
      <c r="FF295" s="227"/>
    </row>
    <row r="296" spans="3:226" ht="20.100000000000001" customHeight="1" x14ac:dyDescent="0.15">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27"/>
      <c r="BW296" s="227"/>
      <c r="BX296" s="227"/>
      <c r="BY296" s="227"/>
      <c r="BZ296" s="227"/>
      <c r="CA296" s="227"/>
      <c r="CB296" s="227"/>
      <c r="CC296" s="227"/>
      <c r="CD296" s="227"/>
      <c r="CE296" s="227"/>
      <c r="CF296" s="227"/>
      <c r="CG296" s="227"/>
      <c r="CH296" s="227"/>
      <c r="CI296" s="227"/>
      <c r="CJ296" s="227"/>
      <c r="CK296" s="227"/>
      <c r="CL296" s="227"/>
      <c r="CM296" s="227"/>
      <c r="CN296" s="227"/>
      <c r="CO296" s="227"/>
      <c r="CP296" s="227"/>
      <c r="CQ296" s="227"/>
      <c r="CR296" s="227"/>
      <c r="CS296" s="227"/>
      <c r="CT296" s="227"/>
      <c r="CU296" s="227"/>
      <c r="CV296" s="227"/>
      <c r="CW296" s="227"/>
      <c r="CX296" s="227"/>
      <c r="CY296" s="227"/>
      <c r="CZ296" s="227"/>
      <c r="DA296" s="227"/>
      <c r="DB296" s="227"/>
      <c r="DC296" s="227"/>
      <c r="DD296" s="227"/>
      <c r="DE296" s="227"/>
      <c r="DF296" s="227"/>
      <c r="DG296" s="227"/>
      <c r="DH296" s="227"/>
      <c r="DI296" s="227"/>
      <c r="DJ296" s="227"/>
      <c r="DK296" s="227"/>
      <c r="DL296" s="227"/>
      <c r="DM296" s="227"/>
      <c r="DN296" s="227"/>
      <c r="DO296" s="227"/>
      <c r="DP296" s="227"/>
      <c r="DQ296" s="227"/>
      <c r="DR296" s="227"/>
      <c r="DS296" s="227"/>
      <c r="DT296" s="227"/>
      <c r="DU296" s="227"/>
      <c r="DV296" s="227"/>
      <c r="DW296" s="227"/>
      <c r="DX296" s="227"/>
      <c r="DY296" s="227"/>
      <c r="DZ296" s="227"/>
      <c r="EA296" s="227"/>
      <c r="EB296" s="227"/>
      <c r="EC296" s="227"/>
      <c r="ED296" s="227"/>
      <c r="EE296" s="227"/>
      <c r="EF296" s="227"/>
      <c r="EG296" s="227"/>
      <c r="EH296" s="227"/>
      <c r="EI296" s="227"/>
      <c r="EJ296" s="227"/>
      <c r="EK296" s="227"/>
      <c r="EL296" s="227"/>
      <c r="EM296" s="227"/>
      <c r="EN296" s="227"/>
      <c r="EO296" s="227"/>
      <c r="EP296" s="227"/>
      <c r="EQ296" s="227"/>
      <c r="ER296" s="227"/>
      <c r="ES296" s="227"/>
      <c r="ET296" s="227"/>
      <c r="EU296" s="227"/>
      <c r="EV296" s="227"/>
      <c r="EW296" s="227"/>
      <c r="EX296" s="227"/>
      <c r="EY296" s="227"/>
      <c r="EZ296" s="227"/>
      <c r="FA296" s="227"/>
      <c r="FB296" s="227"/>
      <c r="FC296" s="227"/>
      <c r="FD296" s="227"/>
      <c r="FE296" s="227"/>
      <c r="FF296" s="227"/>
    </row>
    <row r="297" spans="3:226" ht="20.100000000000001" customHeight="1" x14ac:dyDescent="0.15">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27"/>
      <c r="BW297" s="227"/>
      <c r="BX297" s="227"/>
      <c r="BY297" s="227"/>
      <c r="BZ297" s="227"/>
      <c r="CA297" s="227"/>
      <c r="CB297" s="227"/>
      <c r="CC297" s="227"/>
      <c r="CD297" s="227"/>
      <c r="CE297" s="227"/>
      <c r="CF297" s="227"/>
      <c r="CG297" s="227"/>
      <c r="CH297" s="227"/>
      <c r="CI297" s="227"/>
      <c r="CJ297" s="227"/>
      <c r="CK297" s="227"/>
      <c r="CL297" s="227"/>
      <c r="CM297" s="227"/>
      <c r="CN297" s="227"/>
      <c r="CO297" s="227"/>
      <c r="CP297" s="227"/>
      <c r="CQ297" s="227"/>
      <c r="CR297" s="227"/>
      <c r="CS297" s="227"/>
      <c r="CT297" s="227"/>
      <c r="CU297" s="227"/>
      <c r="CV297" s="227"/>
      <c r="CW297" s="227"/>
      <c r="CX297" s="227"/>
      <c r="CY297" s="227"/>
      <c r="CZ297" s="227"/>
      <c r="DA297" s="227"/>
      <c r="DB297" s="227"/>
      <c r="DC297" s="227"/>
      <c r="DD297" s="227"/>
      <c r="DE297" s="227"/>
      <c r="DF297" s="227"/>
      <c r="DG297" s="227"/>
      <c r="DH297" s="227"/>
      <c r="DI297" s="227"/>
      <c r="DJ297" s="227"/>
      <c r="DK297" s="227"/>
      <c r="DL297" s="227"/>
      <c r="DM297" s="227"/>
      <c r="DN297" s="227"/>
      <c r="DO297" s="227"/>
      <c r="DP297" s="227"/>
      <c r="DQ297" s="227"/>
      <c r="DR297" s="227"/>
      <c r="DS297" s="227"/>
      <c r="DT297" s="227"/>
      <c r="DU297" s="227"/>
      <c r="DV297" s="227"/>
      <c r="DW297" s="227"/>
      <c r="DX297" s="227"/>
      <c r="DY297" s="227"/>
      <c r="DZ297" s="227"/>
      <c r="EA297" s="227"/>
      <c r="EB297" s="227"/>
      <c r="EC297" s="227"/>
      <c r="ED297" s="227"/>
      <c r="EE297" s="227"/>
      <c r="EF297" s="227"/>
      <c r="EG297" s="227"/>
      <c r="EH297" s="227"/>
      <c r="EI297" s="227"/>
      <c r="EJ297" s="227"/>
      <c r="EK297" s="227"/>
      <c r="EL297" s="227"/>
      <c r="EM297" s="227"/>
      <c r="EN297" s="227"/>
      <c r="EO297" s="227"/>
      <c r="EP297" s="227"/>
      <c r="EQ297" s="227"/>
      <c r="ER297" s="227"/>
      <c r="ES297" s="227"/>
      <c r="ET297" s="227"/>
      <c r="EU297" s="227"/>
      <c r="EV297" s="227"/>
      <c r="EW297" s="227"/>
      <c r="EX297" s="227"/>
      <c r="EY297" s="227"/>
      <c r="EZ297" s="227"/>
      <c r="FA297" s="227"/>
      <c r="FB297" s="227"/>
      <c r="FC297" s="227"/>
      <c r="FD297" s="227"/>
      <c r="FE297" s="227"/>
      <c r="FF297" s="227"/>
    </row>
    <row r="298" spans="3:226" ht="20.100000000000001" customHeight="1" x14ac:dyDescent="0.15">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27"/>
      <c r="BW298" s="227"/>
      <c r="BX298" s="227"/>
      <c r="BY298" s="227"/>
      <c r="BZ298" s="227"/>
      <c r="CA298" s="227"/>
      <c r="CB298" s="227"/>
      <c r="CC298" s="227"/>
      <c r="CD298" s="227"/>
      <c r="CE298" s="227"/>
      <c r="CF298" s="227"/>
      <c r="CG298" s="227"/>
      <c r="CH298" s="227"/>
      <c r="CI298" s="227"/>
      <c r="CJ298" s="227"/>
      <c r="CK298" s="227"/>
      <c r="CL298" s="227"/>
      <c r="CM298" s="227"/>
      <c r="CN298" s="227"/>
      <c r="CO298" s="227"/>
      <c r="CP298" s="227"/>
      <c r="CQ298" s="227"/>
      <c r="CR298" s="227"/>
      <c r="CS298" s="227"/>
      <c r="CT298" s="227"/>
      <c r="CU298" s="227"/>
      <c r="CV298" s="227"/>
      <c r="CW298" s="227"/>
      <c r="CX298" s="227"/>
      <c r="CY298" s="227"/>
      <c r="CZ298" s="227"/>
      <c r="DA298" s="227"/>
      <c r="DB298" s="227"/>
      <c r="DC298" s="227"/>
      <c r="DD298" s="227"/>
      <c r="DE298" s="227"/>
      <c r="DF298" s="227"/>
      <c r="DG298" s="227"/>
      <c r="DH298" s="227"/>
      <c r="DI298" s="227"/>
      <c r="DJ298" s="227"/>
      <c r="DK298" s="227"/>
      <c r="DL298" s="227"/>
      <c r="DM298" s="227"/>
      <c r="DN298" s="227"/>
      <c r="DO298" s="227"/>
      <c r="DP298" s="227"/>
      <c r="DQ298" s="227"/>
      <c r="DR298" s="227"/>
      <c r="DS298" s="227"/>
      <c r="DT298" s="227"/>
      <c r="DU298" s="227"/>
      <c r="DV298" s="227"/>
      <c r="DW298" s="227"/>
      <c r="DX298" s="227"/>
      <c r="DY298" s="227"/>
      <c r="DZ298" s="227"/>
      <c r="EA298" s="227"/>
      <c r="EB298" s="227"/>
      <c r="EC298" s="227"/>
      <c r="ED298" s="227"/>
      <c r="EE298" s="227"/>
      <c r="EF298" s="227"/>
      <c r="EG298" s="227"/>
      <c r="EH298" s="227"/>
      <c r="EI298" s="227"/>
      <c r="EJ298" s="227"/>
      <c r="EK298" s="227"/>
      <c r="EL298" s="227"/>
      <c r="EM298" s="227"/>
      <c r="EN298" s="227"/>
      <c r="EO298" s="227"/>
      <c r="EP298" s="227"/>
      <c r="EQ298" s="227"/>
      <c r="ER298" s="227"/>
      <c r="ES298" s="227"/>
      <c r="ET298" s="227"/>
      <c r="EU298" s="227"/>
      <c r="EV298" s="227"/>
      <c r="EW298" s="227"/>
      <c r="EX298" s="227"/>
      <c r="EY298" s="227"/>
      <c r="EZ298" s="227"/>
      <c r="FA298" s="227"/>
      <c r="FB298" s="227"/>
      <c r="FC298" s="227"/>
      <c r="FD298" s="227"/>
      <c r="FE298" s="227"/>
      <c r="FF298" s="227"/>
    </row>
    <row r="299" spans="3:226" ht="20.100000000000001" customHeight="1" x14ac:dyDescent="0.15">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7"/>
      <c r="BK299" s="227"/>
      <c r="BL299" s="227"/>
      <c r="BM299" s="227"/>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227"/>
      <c r="DB299" s="227"/>
      <c r="DC299" s="227"/>
      <c r="DD299" s="227"/>
      <c r="DE299" s="227"/>
      <c r="DF299" s="227"/>
      <c r="DG299" s="227"/>
      <c r="DH299" s="227"/>
      <c r="DI299" s="227"/>
      <c r="DJ299" s="227"/>
      <c r="DK299" s="227"/>
      <c r="DL299" s="227"/>
      <c r="DM299" s="227"/>
      <c r="DN299" s="227"/>
      <c r="DO299" s="227"/>
      <c r="DP299" s="227"/>
      <c r="DQ299" s="227"/>
      <c r="DR299" s="227"/>
      <c r="DS299" s="227"/>
      <c r="DT299" s="227"/>
      <c r="DU299" s="227"/>
      <c r="DV299" s="227"/>
      <c r="DW299" s="227"/>
      <c r="DX299" s="227"/>
      <c r="DY299" s="227"/>
      <c r="DZ299" s="227"/>
      <c r="EA299" s="227"/>
      <c r="EB299" s="227"/>
      <c r="EC299" s="227"/>
      <c r="ED299" s="227"/>
      <c r="EE299" s="227"/>
      <c r="EF299" s="227"/>
      <c r="EG299" s="227"/>
      <c r="EH299" s="227"/>
      <c r="EI299" s="227"/>
      <c r="EJ299" s="227"/>
      <c r="EK299" s="227"/>
      <c r="EL299" s="227"/>
      <c r="EM299" s="227"/>
      <c r="EN299" s="227"/>
      <c r="EO299" s="227"/>
      <c r="EP299" s="227"/>
      <c r="EQ299" s="227"/>
      <c r="ER299" s="227"/>
      <c r="ES299" s="227"/>
      <c r="ET299" s="227"/>
      <c r="EU299" s="227"/>
      <c r="EV299" s="227"/>
      <c r="EW299" s="227"/>
      <c r="EX299" s="227"/>
      <c r="EY299" s="227"/>
      <c r="EZ299" s="227"/>
      <c r="FA299" s="227"/>
      <c r="FB299" s="227"/>
      <c r="FC299" s="227"/>
      <c r="FD299" s="227"/>
      <c r="FE299" s="227"/>
      <c r="FF299" s="227"/>
    </row>
    <row r="300" spans="3:226" ht="20.100000000000001" customHeight="1" x14ac:dyDescent="0.15">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7"/>
      <c r="BK300" s="227"/>
      <c r="BL300" s="227"/>
      <c r="BM300" s="227"/>
      <c r="BN300" s="227"/>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227"/>
      <c r="DB300" s="227"/>
      <c r="DC300" s="227"/>
      <c r="DD300" s="227"/>
      <c r="DE300" s="227"/>
      <c r="DF300" s="227"/>
      <c r="DG300" s="227"/>
      <c r="DH300" s="227"/>
      <c r="DI300" s="227"/>
      <c r="DJ300" s="227"/>
      <c r="DK300" s="227"/>
      <c r="DL300" s="227"/>
      <c r="DM300" s="227"/>
      <c r="DN300" s="227"/>
      <c r="DO300" s="227"/>
      <c r="DP300" s="227"/>
      <c r="DQ300" s="227"/>
      <c r="DR300" s="227"/>
      <c r="DS300" s="227"/>
      <c r="DT300" s="227"/>
      <c r="DU300" s="227"/>
      <c r="DV300" s="227"/>
      <c r="DW300" s="227"/>
      <c r="DX300" s="227"/>
      <c r="DY300" s="227"/>
      <c r="DZ300" s="227"/>
      <c r="EA300" s="227"/>
      <c r="EB300" s="227"/>
      <c r="EC300" s="227"/>
      <c r="ED300" s="227"/>
      <c r="EE300" s="227"/>
      <c r="EF300" s="227"/>
      <c r="EG300" s="227"/>
      <c r="EH300" s="227"/>
      <c r="EI300" s="227"/>
      <c r="EJ300" s="227"/>
      <c r="EK300" s="227"/>
      <c r="EL300" s="227"/>
      <c r="EM300" s="227"/>
      <c r="EN300" s="227"/>
      <c r="EO300" s="227"/>
      <c r="EP300" s="227"/>
      <c r="EQ300" s="227"/>
      <c r="ER300" s="227"/>
      <c r="ES300" s="227"/>
      <c r="ET300" s="227"/>
      <c r="EU300" s="227"/>
      <c r="EV300" s="227"/>
      <c r="EW300" s="227"/>
      <c r="EX300" s="227"/>
      <c r="EY300" s="227"/>
      <c r="EZ300" s="227"/>
      <c r="FA300" s="227"/>
      <c r="FB300" s="227"/>
      <c r="FC300" s="227"/>
      <c r="FD300" s="227"/>
      <c r="FE300" s="227"/>
      <c r="FF300" s="227"/>
    </row>
    <row r="301" spans="3:226" ht="20.100000000000001" customHeight="1" x14ac:dyDescent="0.15">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227"/>
      <c r="DX301" s="227"/>
      <c r="DY301" s="227"/>
      <c r="DZ301" s="227"/>
      <c r="EA301" s="227"/>
      <c r="EB301" s="227"/>
      <c r="EC301" s="227"/>
      <c r="ED301" s="227"/>
      <c r="EE301" s="227"/>
      <c r="EF301" s="227"/>
      <c r="EG301" s="227"/>
      <c r="EH301" s="227"/>
      <c r="EI301" s="227"/>
      <c r="EJ301" s="227"/>
      <c r="EK301" s="227"/>
      <c r="EL301" s="227"/>
      <c r="EM301" s="227"/>
      <c r="EN301" s="227"/>
      <c r="EO301" s="227"/>
      <c r="EP301" s="227"/>
      <c r="EQ301" s="227"/>
      <c r="ER301" s="227"/>
      <c r="ES301" s="227"/>
      <c r="ET301" s="227"/>
      <c r="EU301" s="227"/>
      <c r="EV301" s="227"/>
      <c r="EW301" s="227"/>
      <c r="EX301" s="227"/>
      <c r="EY301" s="227"/>
      <c r="EZ301" s="227"/>
      <c r="FA301" s="227"/>
      <c r="FB301" s="227"/>
      <c r="FC301" s="227"/>
      <c r="FD301" s="227"/>
      <c r="FE301" s="227"/>
      <c r="FF301" s="227"/>
    </row>
    <row r="302" spans="3:226" ht="20.100000000000001" customHeight="1" x14ac:dyDescent="0.15">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227"/>
      <c r="DX302" s="227"/>
      <c r="DY302" s="227"/>
      <c r="DZ302" s="227"/>
      <c r="EA302" s="227"/>
      <c r="EB302" s="227"/>
      <c r="EC302" s="227"/>
      <c r="ED302" s="227"/>
      <c r="EE302" s="227"/>
      <c r="EF302" s="227"/>
      <c r="EG302" s="227"/>
      <c r="EH302" s="227"/>
      <c r="EI302" s="227"/>
      <c r="EJ302" s="227"/>
      <c r="EK302" s="227"/>
      <c r="EL302" s="227"/>
      <c r="EM302" s="227"/>
      <c r="EN302" s="227"/>
      <c r="EO302" s="227"/>
      <c r="EP302" s="227"/>
      <c r="EQ302" s="227"/>
      <c r="ER302" s="227"/>
      <c r="ES302" s="227"/>
      <c r="ET302" s="227"/>
      <c r="EU302" s="227"/>
      <c r="EV302" s="227"/>
      <c r="EW302" s="227"/>
      <c r="EX302" s="227"/>
      <c r="EY302" s="227"/>
      <c r="EZ302" s="227"/>
      <c r="FA302" s="227"/>
      <c r="FB302" s="227"/>
      <c r="FC302" s="227"/>
      <c r="FD302" s="227"/>
      <c r="FE302" s="227"/>
      <c r="FF302" s="227"/>
    </row>
    <row r="303" spans="3:226" ht="20.100000000000001" customHeight="1" x14ac:dyDescent="0.15">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227"/>
      <c r="DX303" s="227"/>
      <c r="DY303" s="227"/>
      <c r="DZ303" s="227"/>
      <c r="EA303" s="227"/>
      <c r="EB303" s="227"/>
      <c r="EC303" s="227"/>
      <c r="ED303" s="227"/>
      <c r="EE303" s="227"/>
      <c r="EF303" s="227"/>
      <c r="EG303" s="227"/>
      <c r="EH303" s="227"/>
      <c r="EI303" s="227"/>
      <c r="EJ303" s="227"/>
      <c r="EK303" s="227"/>
      <c r="EL303" s="227"/>
      <c r="EM303" s="227"/>
      <c r="EN303" s="227"/>
      <c r="EO303" s="227"/>
      <c r="EP303" s="227"/>
      <c r="EQ303" s="227"/>
      <c r="ER303" s="227"/>
      <c r="ES303" s="227"/>
      <c r="ET303" s="227"/>
      <c r="EU303" s="227"/>
      <c r="EV303" s="227"/>
      <c r="EW303" s="227"/>
      <c r="EX303" s="227"/>
      <c r="EY303" s="227"/>
      <c r="EZ303" s="227"/>
      <c r="FA303" s="227"/>
      <c r="FB303" s="227"/>
      <c r="FC303" s="227"/>
      <c r="FD303" s="227"/>
      <c r="FE303" s="227"/>
      <c r="FF303" s="227"/>
    </row>
    <row r="304" spans="3:226" ht="20.100000000000001" customHeight="1" x14ac:dyDescent="0.15">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7"/>
      <c r="BK304" s="227"/>
      <c r="BL304" s="227"/>
      <c r="BM304" s="227"/>
      <c r="BN304" s="227"/>
      <c r="BO304" s="227"/>
      <c r="BP304" s="227"/>
      <c r="BQ304" s="227"/>
      <c r="BR304" s="227"/>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c r="EH304" s="227"/>
      <c r="EI304" s="227"/>
      <c r="EJ304" s="227"/>
      <c r="EK304" s="227"/>
      <c r="EL304" s="227"/>
      <c r="EM304" s="227"/>
      <c r="EN304" s="227"/>
      <c r="EO304" s="227"/>
      <c r="EP304" s="227"/>
      <c r="EQ304" s="227"/>
      <c r="ER304" s="227"/>
      <c r="ES304" s="227"/>
      <c r="ET304" s="227"/>
      <c r="EU304" s="227"/>
      <c r="EV304" s="227"/>
      <c r="EW304" s="227"/>
      <c r="EX304" s="227"/>
      <c r="EY304" s="227"/>
      <c r="EZ304" s="227"/>
      <c r="FA304" s="227"/>
      <c r="FB304" s="227"/>
      <c r="FC304" s="227"/>
      <c r="FD304" s="227"/>
      <c r="FE304" s="227"/>
      <c r="FF304" s="227"/>
    </row>
    <row r="305" spans="3:162" ht="20.100000000000001" customHeight="1" x14ac:dyDescent="0.15">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7"/>
      <c r="BK305" s="227"/>
      <c r="BL305" s="227"/>
      <c r="BM305" s="227"/>
      <c r="BN305" s="227"/>
      <c r="BO305" s="227"/>
      <c r="BP305" s="227"/>
      <c r="BQ305" s="227"/>
      <c r="BR305" s="227"/>
      <c r="BS305" s="227"/>
      <c r="BT305" s="227"/>
      <c r="BU305" s="227"/>
      <c r="BV305" s="227"/>
      <c r="BW305" s="227"/>
      <c r="BX305" s="227"/>
      <c r="BY305" s="227"/>
      <c r="BZ305" s="227"/>
      <c r="CA305" s="227"/>
      <c r="CB305" s="227"/>
      <c r="CC305" s="227"/>
      <c r="CD305" s="227"/>
      <c r="CE305" s="227"/>
      <c r="CF305" s="227"/>
      <c r="CG305" s="227"/>
      <c r="CH305" s="227"/>
      <c r="CI305" s="227"/>
      <c r="CJ305" s="227"/>
      <c r="CK305" s="227"/>
      <c r="CL305" s="227"/>
      <c r="CM305" s="227"/>
      <c r="CN305" s="227"/>
      <c r="CO305" s="227"/>
      <c r="CP305" s="227"/>
      <c r="CQ305" s="227"/>
      <c r="CR305" s="227"/>
      <c r="CS305" s="227"/>
      <c r="CT305" s="227"/>
      <c r="CU305" s="227"/>
      <c r="CV305" s="227"/>
      <c r="CW305" s="227"/>
      <c r="CX305" s="227"/>
      <c r="CY305" s="227"/>
      <c r="CZ305" s="227"/>
      <c r="DA305" s="227"/>
      <c r="DB305" s="227"/>
      <c r="DC305" s="227"/>
      <c r="DD305" s="227"/>
      <c r="DE305" s="227"/>
      <c r="DF305" s="227"/>
      <c r="DG305" s="227"/>
      <c r="DH305" s="227"/>
      <c r="DI305" s="227"/>
      <c r="DJ305" s="227"/>
      <c r="DK305" s="227"/>
      <c r="DL305" s="227"/>
      <c r="DM305" s="227"/>
      <c r="DN305" s="227"/>
      <c r="DO305" s="227"/>
      <c r="DP305" s="227"/>
      <c r="DQ305" s="227"/>
      <c r="DR305" s="227"/>
      <c r="DS305" s="227"/>
      <c r="DT305" s="227"/>
      <c r="DU305" s="227"/>
      <c r="DV305" s="227"/>
      <c r="DW305" s="227"/>
      <c r="DX305" s="227"/>
      <c r="DY305" s="227"/>
      <c r="DZ305" s="227"/>
      <c r="EA305" s="227"/>
      <c r="EB305" s="227"/>
      <c r="EC305" s="227"/>
      <c r="ED305" s="227"/>
      <c r="EE305" s="227"/>
      <c r="EF305" s="227"/>
      <c r="EG305" s="227"/>
      <c r="EH305" s="227"/>
      <c r="EI305" s="227"/>
      <c r="EJ305" s="227"/>
      <c r="EK305" s="227"/>
      <c r="EL305" s="227"/>
      <c r="EM305" s="227"/>
      <c r="EN305" s="227"/>
      <c r="EO305" s="227"/>
      <c r="EP305" s="227"/>
      <c r="EQ305" s="227"/>
      <c r="ER305" s="227"/>
      <c r="ES305" s="227"/>
      <c r="ET305" s="227"/>
      <c r="EU305" s="227"/>
      <c r="EV305" s="227"/>
      <c r="EW305" s="227"/>
      <c r="EX305" s="227"/>
      <c r="EY305" s="227"/>
      <c r="EZ305" s="227"/>
      <c r="FA305" s="227"/>
      <c r="FB305" s="227"/>
      <c r="FC305" s="227"/>
      <c r="FD305" s="227"/>
      <c r="FE305" s="227"/>
      <c r="FF305" s="227"/>
    </row>
    <row r="306" spans="3:162" ht="20.100000000000001" customHeight="1" x14ac:dyDescent="0.15">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27"/>
      <c r="BW306" s="227"/>
      <c r="BX306" s="227"/>
      <c r="BY306" s="227"/>
      <c r="BZ306" s="227"/>
      <c r="CA306" s="227"/>
      <c r="CB306" s="227"/>
      <c r="CC306" s="227"/>
      <c r="CD306" s="227"/>
      <c r="CE306" s="227"/>
      <c r="CF306" s="227"/>
      <c r="CG306" s="227"/>
      <c r="CH306" s="227"/>
      <c r="CI306" s="227"/>
      <c r="CJ306" s="227"/>
      <c r="CK306" s="227"/>
      <c r="CL306" s="227"/>
      <c r="CM306" s="227"/>
      <c r="CN306" s="227"/>
      <c r="CO306" s="227"/>
      <c r="CP306" s="227"/>
      <c r="CQ306" s="227"/>
      <c r="CR306" s="227"/>
      <c r="CS306" s="227"/>
      <c r="CT306" s="227"/>
      <c r="CU306" s="227"/>
      <c r="CV306" s="227"/>
      <c r="CW306" s="227"/>
      <c r="CX306" s="227"/>
      <c r="CY306" s="227"/>
      <c r="CZ306" s="227"/>
      <c r="DA306" s="227"/>
      <c r="DB306" s="227"/>
      <c r="DC306" s="227"/>
      <c r="DD306" s="227"/>
      <c r="DE306" s="227"/>
      <c r="DF306" s="227"/>
      <c r="DG306" s="227"/>
      <c r="DH306" s="227"/>
      <c r="DI306" s="227"/>
      <c r="DJ306" s="227"/>
      <c r="DK306" s="227"/>
      <c r="DL306" s="227"/>
      <c r="DM306" s="227"/>
      <c r="DN306" s="227"/>
      <c r="DO306" s="227"/>
      <c r="DP306" s="227"/>
      <c r="DQ306" s="227"/>
      <c r="DR306" s="227"/>
      <c r="DS306" s="227"/>
      <c r="DT306" s="227"/>
      <c r="DU306" s="227"/>
      <c r="DV306" s="227"/>
      <c r="DW306" s="227"/>
      <c r="DX306" s="227"/>
      <c r="DY306" s="227"/>
      <c r="DZ306" s="227"/>
      <c r="EA306" s="227"/>
      <c r="EB306" s="227"/>
      <c r="EC306" s="227"/>
      <c r="ED306" s="227"/>
      <c r="EE306" s="227"/>
      <c r="EF306" s="227"/>
      <c r="EG306" s="227"/>
      <c r="EH306" s="227"/>
      <c r="EI306" s="227"/>
      <c r="EJ306" s="227"/>
      <c r="EK306" s="227"/>
      <c r="EL306" s="227"/>
      <c r="EM306" s="227"/>
      <c r="EN306" s="227"/>
      <c r="EO306" s="227"/>
      <c r="EP306" s="227"/>
      <c r="EQ306" s="227"/>
      <c r="ER306" s="227"/>
      <c r="ES306" s="227"/>
      <c r="ET306" s="227"/>
      <c r="EU306" s="227"/>
      <c r="EV306" s="227"/>
      <c r="EW306" s="227"/>
      <c r="EX306" s="227"/>
      <c r="EY306" s="227"/>
      <c r="EZ306" s="227"/>
      <c r="FA306" s="227"/>
      <c r="FB306" s="227"/>
      <c r="FC306" s="227"/>
      <c r="FD306" s="227"/>
      <c r="FE306" s="227"/>
      <c r="FF306" s="227"/>
    </row>
    <row r="307" spans="3:162" ht="20.100000000000001" customHeight="1" x14ac:dyDescent="0.15">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27"/>
      <c r="BW307" s="227"/>
      <c r="BX307" s="227"/>
      <c r="BY307" s="227"/>
      <c r="BZ307" s="227"/>
      <c r="CA307" s="227"/>
      <c r="CB307" s="227"/>
      <c r="CC307" s="227"/>
      <c r="CD307" s="227"/>
      <c r="CE307" s="227"/>
      <c r="CF307" s="227"/>
      <c r="CG307" s="227"/>
      <c r="CH307" s="227"/>
      <c r="CI307" s="227"/>
      <c r="CJ307" s="227"/>
      <c r="CK307" s="227"/>
      <c r="CL307" s="227"/>
      <c r="CM307" s="227"/>
      <c r="CN307" s="227"/>
      <c r="CO307" s="227"/>
      <c r="CP307" s="227"/>
      <c r="CQ307" s="227"/>
      <c r="CR307" s="227"/>
      <c r="CS307" s="227"/>
      <c r="CT307" s="227"/>
      <c r="CU307" s="227"/>
      <c r="CV307" s="227"/>
      <c r="CW307" s="227"/>
      <c r="CX307" s="227"/>
      <c r="CY307" s="227"/>
      <c r="CZ307" s="227"/>
      <c r="DA307" s="227"/>
      <c r="DB307" s="227"/>
      <c r="DC307" s="227"/>
      <c r="DD307" s="227"/>
      <c r="DE307" s="227"/>
      <c r="DF307" s="227"/>
      <c r="DG307" s="227"/>
      <c r="DH307" s="227"/>
      <c r="DI307" s="227"/>
      <c r="DJ307" s="227"/>
      <c r="DK307" s="227"/>
      <c r="DL307" s="227"/>
      <c r="DM307" s="227"/>
      <c r="DN307" s="227"/>
      <c r="DO307" s="227"/>
      <c r="DP307" s="227"/>
      <c r="DQ307" s="227"/>
      <c r="DR307" s="227"/>
      <c r="DS307" s="227"/>
      <c r="DT307" s="227"/>
      <c r="DU307" s="227"/>
      <c r="DV307" s="227"/>
      <c r="DW307" s="227"/>
      <c r="DX307" s="227"/>
      <c r="DY307" s="227"/>
      <c r="DZ307" s="227"/>
      <c r="EA307" s="227"/>
      <c r="EB307" s="227"/>
      <c r="EC307" s="227"/>
      <c r="ED307" s="227"/>
      <c r="EE307" s="227"/>
      <c r="EF307" s="227"/>
      <c r="EG307" s="227"/>
      <c r="EH307" s="227"/>
      <c r="EI307" s="227"/>
      <c r="EJ307" s="227"/>
      <c r="EK307" s="227"/>
      <c r="EL307" s="227"/>
      <c r="EM307" s="227"/>
      <c r="EN307" s="227"/>
      <c r="EO307" s="227"/>
      <c r="EP307" s="227"/>
      <c r="EQ307" s="227"/>
      <c r="ER307" s="227"/>
      <c r="ES307" s="227"/>
      <c r="ET307" s="227"/>
      <c r="EU307" s="227"/>
      <c r="EV307" s="227"/>
      <c r="EW307" s="227"/>
      <c r="EX307" s="227"/>
      <c r="EY307" s="227"/>
      <c r="EZ307" s="227"/>
      <c r="FA307" s="227"/>
      <c r="FB307" s="227"/>
      <c r="FC307" s="227"/>
      <c r="FD307" s="227"/>
      <c r="FE307" s="227"/>
      <c r="FF307" s="227"/>
    </row>
    <row r="308" spans="3:162" ht="20.100000000000001" customHeight="1" x14ac:dyDescent="0.15">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7"/>
      <c r="BK308" s="227"/>
      <c r="BL308" s="227"/>
      <c r="BM308" s="227"/>
      <c r="BN308" s="227"/>
      <c r="BO308" s="227"/>
      <c r="BP308" s="227"/>
      <c r="BQ308" s="227"/>
      <c r="BR308" s="227"/>
      <c r="BS308" s="227"/>
      <c r="BT308" s="227"/>
      <c r="BU308" s="227"/>
      <c r="BV308" s="227"/>
      <c r="BW308" s="227"/>
      <c r="BX308" s="227"/>
      <c r="BY308" s="227"/>
      <c r="BZ308" s="227"/>
      <c r="CA308" s="227"/>
      <c r="CB308" s="227"/>
      <c r="CC308" s="227"/>
      <c r="CD308" s="227"/>
      <c r="CE308" s="227"/>
      <c r="CF308" s="227"/>
      <c r="CG308" s="227"/>
      <c r="CH308" s="227"/>
      <c r="CI308" s="227"/>
      <c r="CJ308" s="227"/>
      <c r="CK308" s="227"/>
      <c r="CL308" s="227"/>
      <c r="CM308" s="227"/>
      <c r="CN308" s="227"/>
      <c r="CO308" s="227"/>
      <c r="CP308" s="227"/>
      <c r="CQ308" s="227"/>
      <c r="CR308" s="227"/>
      <c r="CS308" s="227"/>
      <c r="CT308" s="227"/>
      <c r="CU308" s="227"/>
      <c r="CV308" s="227"/>
      <c r="CW308" s="227"/>
      <c r="CX308" s="227"/>
      <c r="CY308" s="227"/>
      <c r="CZ308" s="227"/>
      <c r="DA308" s="227"/>
      <c r="DB308" s="227"/>
      <c r="DC308" s="227"/>
      <c r="DD308" s="227"/>
      <c r="DE308" s="227"/>
      <c r="DF308" s="227"/>
      <c r="DG308" s="227"/>
      <c r="DH308" s="227"/>
      <c r="DI308" s="227"/>
      <c r="DJ308" s="227"/>
      <c r="DK308" s="227"/>
      <c r="DL308" s="227"/>
      <c r="DM308" s="227"/>
      <c r="DN308" s="227"/>
      <c r="DO308" s="227"/>
      <c r="DP308" s="227"/>
      <c r="DQ308" s="227"/>
      <c r="DR308" s="227"/>
      <c r="DS308" s="227"/>
      <c r="DT308" s="227"/>
      <c r="DU308" s="227"/>
      <c r="DV308" s="227"/>
      <c r="DW308" s="227"/>
      <c r="DX308" s="227"/>
      <c r="DY308" s="227"/>
      <c r="DZ308" s="227"/>
      <c r="EA308" s="227"/>
      <c r="EB308" s="227"/>
      <c r="EC308" s="227"/>
      <c r="ED308" s="227"/>
      <c r="EE308" s="227"/>
      <c r="EF308" s="227"/>
      <c r="EG308" s="227"/>
      <c r="EH308" s="227"/>
      <c r="EI308" s="227"/>
      <c r="EJ308" s="227"/>
      <c r="EK308" s="227"/>
      <c r="EL308" s="227"/>
      <c r="EM308" s="227"/>
      <c r="EN308" s="227"/>
      <c r="EO308" s="227"/>
      <c r="EP308" s="227"/>
      <c r="EQ308" s="227"/>
      <c r="ER308" s="227"/>
      <c r="ES308" s="227"/>
      <c r="ET308" s="227"/>
      <c r="EU308" s="227"/>
      <c r="EV308" s="227"/>
      <c r="EW308" s="227"/>
      <c r="EX308" s="227"/>
      <c r="EY308" s="227"/>
      <c r="EZ308" s="227"/>
      <c r="FA308" s="227"/>
      <c r="FB308" s="227"/>
      <c r="FC308" s="227"/>
      <c r="FD308" s="227"/>
      <c r="FE308" s="227"/>
      <c r="FF308" s="227"/>
    </row>
    <row r="309" spans="3:162" ht="20.100000000000001" customHeight="1" x14ac:dyDescent="0.15">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7"/>
      <c r="BK309" s="227"/>
      <c r="BL309" s="227"/>
      <c r="BM309" s="227"/>
      <c r="BN309" s="227"/>
      <c r="BO309" s="227"/>
      <c r="BP309" s="227"/>
      <c r="BQ309" s="227"/>
      <c r="BR309" s="227"/>
      <c r="BS309" s="227"/>
      <c r="BT309" s="227"/>
      <c r="BU309" s="227"/>
      <c r="BV309" s="227"/>
      <c r="BW309" s="227"/>
      <c r="BX309" s="227"/>
      <c r="BY309" s="227"/>
      <c r="BZ309" s="227"/>
      <c r="CA309" s="227"/>
      <c r="CB309" s="227"/>
      <c r="CC309" s="227"/>
      <c r="CD309" s="227"/>
      <c r="CE309" s="227"/>
      <c r="CF309" s="227"/>
      <c r="CG309" s="227"/>
      <c r="CH309" s="227"/>
      <c r="CI309" s="227"/>
      <c r="CJ309" s="227"/>
      <c r="CK309" s="227"/>
      <c r="CL309" s="227"/>
      <c r="CM309" s="227"/>
      <c r="CN309" s="227"/>
      <c r="CO309" s="227"/>
      <c r="CP309" s="227"/>
      <c r="CQ309" s="227"/>
      <c r="CR309" s="227"/>
      <c r="CS309" s="227"/>
      <c r="CT309" s="227"/>
      <c r="CU309" s="227"/>
      <c r="CV309" s="227"/>
      <c r="CW309" s="227"/>
      <c r="CX309" s="227"/>
      <c r="CY309" s="227"/>
      <c r="CZ309" s="227"/>
      <c r="DA309" s="227"/>
      <c r="DB309" s="227"/>
      <c r="DC309" s="227"/>
      <c r="DD309" s="227"/>
      <c r="DE309" s="227"/>
      <c r="DF309" s="227"/>
      <c r="DG309" s="227"/>
      <c r="DH309" s="227"/>
      <c r="DI309" s="227"/>
      <c r="DJ309" s="227"/>
      <c r="DK309" s="227"/>
      <c r="DL309" s="227"/>
      <c r="DM309" s="227"/>
      <c r="DN309" s="227"/>
      <c r="DO309" s="227"/>
      <c r="DP309" s="227"/>
      <c r="DQ309" s="227"/>
      <c r="DR309" s="227"/>
      <c r="DS309" s="227"/>
      <c r="DT309" s="227"/>
      <c r="DU309" s="227"/>
      <c r="DV309" s="227"/>
      <c r="DW309" s="227"/>
      <c r="DX309" s="227"/>
      <c r="DY309" s="227"/>
      <c r="DZ309" s="227"/>
      <c r="EA309" s="227"/>
      <c r="EB309" s="227"/>
      <c r="EC309" s="227"/>
      <c r="ED309" s="227"/>
      <c r="EE309" s="227"/>
      <c r="EF309" s="227"/>
      <c r="EG309" s="227"/>
      <c r="EH309" s="227"/>
      <c r="EI309" s="227"/>
      <c r="EJ309" s="227"/>
      <c r="EK309" s="227"/>
      <c r="EL309" s="227"/>
      <c r="EM309" s="227"/>
      <c r="EN309" s="227"/>
      <c r="EO309" s="227"/>
      <c r="EP309" s="227"/>
      <c r="EQ309" s="227"/>
      <c r="ER309" s="227"/>
      <c r="ES309" s="227"/>
      <c r="ET309" s="227"/>
      <c r="EU309" s="227"/>
      <c r="EV309" s="227"/>
      <c r="EW309" s="227"/>
      <c r="EX309" s="227"/>
      <c r="EY309" s="227"/>
      <c r="EZ309" s="227"/>
      <c r="FA309" s="227"/>
      <c r="FB309" s="227"/>
      <c r="FC309" s="227"/>
      <c r="FD309" s="227"/>
      <c r="FE309" s="227"/>
      <c r="FF309" s="227"/>
    </row>
    <row r="310" spans="3:162" ht="20.100000000000001" customHeight="1" x14ac:dyDescent="0.15">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7"/>
      <c r="BK310" s="227"/>
      <c r="BL310" s="227"/>
      <c r="BM310" s="227"/>
      <c r="BN310" s="227"/>
      <c r="BO310" s="227"/>
      <c r="BP310" s="227"/>
      <c r="BQ310" s="227"/>
      <c r="BR310" s="227"/>
      <c r="BS310" s="227"/>
      <c r="BT310" s="227"/>
      <c r="BU310" s="227"/>
      <c r="BV310" s="227"/>
      <c r="BW310" s="227"/>
      <c r="BX310" s="227"/>
      <c r="BY310" s="227"/>
      <c r="BZ310" s="227"/>
      <c r="CA310" s="227"/>
      <c r="CB310" s="227"/>
      <c r="CC310" s="227"/>
      <c r="CD310" s="227"/>
      <c r="CE310" s="227"/>
      <c r="CF310" s="227"/>
      <c r="CG310" s="227"/>
      <c r="CH310" s="227"/>
      <c r="CI310" s="227"/>
      <c r="CJ310" s="227"/>
      <c r="CK310" s="227"/>
      <c r="CL310" s="227"/>
      <c r="CM310" s="227"/>
      <c r="CN310" s="227"/>
      <c r="CO310" s="227"/>
      <c r="CP310" s="227"/>
      <c r="CQ310" s="227"/>
      <c r="CR310" s="227"/>
      <c r="CS310" s="227"/>
      <c r="CT310" s="227"/>
      <c r="CU310" s="227"/>
      <c r="CV310" s="227"/>
      <c r="CW310" s="227"/>
      <c r="CX310" s="227"/>
      <c r="CY310" s="227"/>
      <c r="CZ310" s="227"/>
      <c r="DA310" s="227"/>
      <c r="DB310" s="227"/>
      <c r="DC310" s="227"/>
      <c r="DD310" s="227"/>
      <c r="DE310" s="227"/>
      <c r="DF310" s="227"/>
      <c r="DG310" s="227"/>
      <c r="DH310" s="227"/>
      <c r="DI310" s="227"/>
      <c r="DJ310" s="227"/>
      <c r="DK310" s="227"/>
      <c r="DL310" s="227"/>
      <c r="DM310" s="227"/>
      <c r="DN310" s="227"/>
      <c r="DO310" s="227"/>
      <c r="DP310" s="227"/>
      <c r="DQ310" s="227"/>
      <c r="DR310" s="227"/>
      <c r="DS310" s="227"/>
      <c r="DT310" s="227"/>
      <c r="DU310" s="227"/>
      <c r="DV310" s="227"/>
      <c r="DW310" s="227"/>
      <c r="DX310" s="227"/>
      <c r="DY310" s="227"/>
      <c r="DZ310" s="227"/>
      <c r="EA310" s="227"/>
      <c r="EB310" s="227"/>
      <c r="EC310" s="227"/>
      <c r="ED310" s="227"/>
      <c r="EE310" s="227"/>
      <c r="EF310" s="227"/>
      <c r="EG310" s="227"/>
      <c r="EH310" s="227"/>
      <c r="EI310" s="227"/>
      <c r="EJ310" s="227"/>
      <c r="EK310" s="227"/>
      <c r="EL310" s="227"/>
      <c r="EM310" s="227"/>
      <c r="EN310" s="227"/>
      <c r="EO310" s="227"/>
      <c r="EP310" s="227"/>
      <c r="EQ310" s="227"/>
      <c r="ER310" s="227"/>
      <c r="ES310" s="227"/>
      <c r="ET310" s="227"/>
      <c r="EU310" s="227"/>
      <c r="EV310" s="227"/>
      <c r="EW310" s="227"/>
      <c r="EX310" s="227"/>
      <c r="EY310" s="227"/>
      <c r="EZ310" s="227"/>
      <c r="FA310" s="227"/>
      <c r="FB310" s="227"/>
      <c r="FC310" s="227"/>
      <c r="FD310" s="227"/>
      <c r="FE310" s="227"/>
      <c r="FF310" s="227"/>
    </row>
    <row r="311" spans="3:162" ht="20.100000000000001" customHeight="1" x14ac:dyDescent="0.15">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7"/>
      <c r="BK311" s="227"/>
      <c r="BL311" s="227"/>
      <c r="BM311" s="227"/>
      <c r="BN311" s="227"/>
      <c r="BO311" s="227"/>
      <c r="BP311" s="227"/>
      <c r="BQ311" s="227"/>
      <c r="BR311" s="227"/>
      <c r="BS311" s="227"/>
      <c r="BT311" s="227"/>
      <c r="BU311" s="227"/>
      <c r="BV311" s="227"/>
      <c r="BW311" s="227"/>
      <c r="BX311" s="227"/>
      <c r="BY311" s="227"/>
      <c r="BZ311" s="227"/>
      <c r="CA311" s="227"/>
      <c r="CB311" s="227"/>
      <c r="CC311" s="227"/>
      <c r="CD311" s="227"/>
      <c r="CE311" s="227"/>
      <c r="CF311" s="227"/>
      <c r="CG311" s="227"/>
      <c r="CH311" s="227"/>
      <c r="CI311" s="227"/>
      <c r="CJ311" s="227"/>
      <c r="CK311" s="227"/>
      <c r="CL311" s="227"/>
      <c r="CM311" s="227"/>
      <c r="CN311" s="227"/>
      <c r="CO311" s="227"/>
      <c r="CP311" s="227"/>
      <c r="CQ311" s="227"/>
      <c r="CR311" s="227"/>
      <c r="CS311" s="227"/>
      <c r="CT311" s="227"/>
      <c r="CU311" s="227"/>
      <c r="CV311" s="227"/>
      <c r="CW311" s="227"/>
      <c r="CX311" s="227"/>
      <c r="CY311" s="227"/>
      <c r="CZ311" s="227"/>
      <c r="DA311" s="227"/>
      <c r="DB311" s="227"/>
      <c r="DC311" s="227"/>
      <c r="DD311" s="227"/>
      <c r="DE311" s="227"/>
      <c r="DF311" s="227"/>
      <c r="DG311" s="227"/>
      <c r="DH311" s="227"/>
      <c r="DI311" s="227"/>
      <c r="DJ311" s="227"/>
      <c r="DK311" s="227"/>
      <c r="DL311" s="227"/>
      <c r="DM311" s="227"/>
      <c r="DN311" s="227"/>
      <c r="DO311" s="227"/>
      <c r="DP311" s="227"/>
      <c r="DQ311" s="227"/>
      <c r="DR311" s="227"/>
      <c r="DS311" s="227"/>
      <c r="DT311" s="227"/>
      <c r="DU311" s="227"/>
      <c r="DV311" s="227"/>
      <c r="DW311" s="227"/>
      <c r="DX311" s="227"/>
      <c r="DY311" s="227"/>
      <c r="DZ311" s="227"/>
      <c r="EA311" s="227"/>
      <c r="EB311" s="227"/>
      <c r="EC311" s="227"/>
      <c r="ED311" s="227"/>
      <c r="EE311" s="227"/>
      <c r="EF311" s="227"/>
      <c r="EG311" s="227"/>
      <c r="EH311" s="227"/>
      <c r="EI311" s="227"/>
      <c r="EJ311" s="227"/>
      <c r="EK311" s="227"/>
      <c r="EL311" s="227"/>
      <c r="EM311" s="227"/>
      <c r="EN311" s="227"/>
      <c r="EO311" s="227"/>
      <c r="EP311" s="227"/>
      <c r="EQ311" s="227"/>
      <c r="ER311" s="227"/>
      <c r="ES311" s="227"/>
      <c r="ET311" s="227"/>
      <c r="EU311" s="227"/>
      <c r="EV311" s="227"/>
      <c r="EW311" s="227"/>
      <c r="EX311" s="227"/>
      <c r="EY311" s="227"/>
      <c r="EZ311" s="227"/>
      <c r="FA311" s="227"/>
      <c r="FB311" s="227"/>
      <c r="FC311" s="227"/>
      <c r="FD311" s="227"/>
      <c r="FE311" s="227"/>
      <c r="FF311" s="227"/>
    </row>
    <row r="312" spans="3:162" ht="20.100000000000001" customHeight="1" x14ac:dyDescent="0.15">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7"/>
      <c r="BK312" s="227"/>
      <c r="BL312" s="227"/>
      <c r="BM312" s="227"/>
      <c r="BN312" s="227"/>
      <c r="BO312" s="227"/>
      <c r="BP312" s="227"/>
      <c r="BQ312" s="227"/>
      <c r="BR312" s="227"/>
      <c r="BS312" s="227"/>
      <c r="BT312" s="227"/>
      <c r="BU312" s="227"/>
      <c r="BV312" s="227"/>
      <c r="BW312" s="227"/>
      <c r="BX312" s="227"/>
      <c r="BY312" s="227"/>
      <c r="BZ312" s="227"/>
      <c r="CA312" s="227"/>
      <c r="CB312" s="227"/>
      <c r="CC312" s="227"/>
      <c r="CD312" s="227"/>
      <c r="CE312" s="227"/>
      <c r="CF312" s="227"/>
      <c r="CG312" s="227"/>
      <c r="CH312" s="227"/>
      <c r="CI312" s="227"/>
      <c r="CJ312" s="227"/>
      <c r="CK312" s="227"/>
      <c r="CL312" s="227"/>
      <c r="CM312" s="227"/>
      <c r="CN312" s="227"/>
      <c r="CO312" s="227"/>
      <c r="CP312" s="227"/>
      <c r="CQ312" s="227"/>
      <c r="CR312" s="227"/>
      <c r="CS312" s="227"/>
      <c r="CT312" s="227"/>
      <c r="CU312" s="227"/>
      <c r="CV312" s="227"/>
      <c r="CW312" s="227"/>
      <c r="CX312" s="227"/>
      <c r="CY312" s="227"/>
      <c r="CZ312" s="227"/>
      <c r="DA312" s="227"/>
      <c r="DB312" s="227"/>
      <c r="DC312" s="227"/>
      <c r="DD312" s="227"/>
      <c r="DE312" s="227"/>
      <c r="DF312" s="227"/>
      <c r="DG312" s="227"/>
      <c r="DH312" s="227"/>
      <c r="DI312" s="227"/>
      <c r="DJ312" s="227"/>
      <c r="DK312" s="227"/>
      <c r="DL312" s="227"/>
      <c r="DM312" s="227"/>
      <c r="DN312" s="227"/>
      <c r="DO312" s="227"/>
      <c r="DP312" s="227"/>
      <c r="DQ312" s="227"/>
      <c r="DR312" s="227"/>
      <c r="DS312" s="227"/>
      <c r="DT312" s="227"/>
      <c r="DU312" s="227"/>
      <c r="DV312" s="227"/>
      <c r="DW312" s="227"/>
      <c r="DX312" s="227"/>
      <c r="DY312" s="227"/>
      <c r="DZ312" s="227"/>
      <c r="EA312" s="227"/>
      <c r="EB312" s="227"/>
      <c r="EC312" s="227"/>
      <c r="ED312" s="227"/>
      <c r="EE312" s="227"/>
      <c r="EF312" s="227"/>
      <c r="EG312" s="227"/>
      <c r="EH312" s="227"/>
      <c r="EI312" s="227"/>
      <c r="EJ312" s="227"/>
      <c r="EK312" s="227"/>
      <c r="EL312" s="227"/>
      <c r="EM312" s="227"/>
      <c r="EN312" s="227"/>
      <c r="EO312" s="227"/>
      <c r="EP312" s="227"/>
      <c r="EQ312" s="227"/>
      <c r="ER312" s="227"/>
      <c r="ES312" s="227"/>
      <c r="ET312" s="227"/>
      <c r="EU312" s="227"/>
      <c r="EV312" s="227"/>
      <c r="EW312" s="227"/>
      <c r="EX312" s="227"/>
      <c r="EY312" s="227"/>
      <c r="EZ312" s="227"/>
      <c r="FA312" s="227"/>
      <c r="FB312" s="227"/>
      <c r="FC312" s="227"/>
      <c r="FD312" s="227"/>
      <c r="FE312" s="227"/>
      <c r="FF312" s="227"/>
    </row>
    <row r="313" spans="3:162" ht="20.100000000000001" customHeight="1" x14ac:dyDescent="0.15">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7"/>
      <c r="BK313" s="227"/>
      <c r="BL313" s="227"/>
      <c r="BM313" s="227"/>
      <c r="BN313" s="227"/>
      <c r="BO313" s="227"/>
      <c r="BP313" s="227"/>
      <c r="BQ313" s="227"/>
      <c r="BR313" s="227"/>
      <c r="BS313" s="227"/>
      <c r="BT313" s="227"/>
      <c r="BU313" s="227"/>
      <c r="BV313" s="227"/>
      <c r="BW313" s="227"/>
      <c r="BX313" s="227"/>
      <c r="BY313" s="227"/>
      <c r="BZ313" s="227"/>
      <c r="CA313" s="227"/>
      <c r="CB313" s="227"/>
      <c r="CC313" s="227"/>
      <c r="CD313" s="227"/>
      <c r="CE313" s="227"/>
      <c r="CF313" s="227"/>
      <c r="CG313" s="227"/>
      <c r="CH313" s="227"/>
      <c r="CI313" s="227"/>
      <c r="CJ313" s="227"/>
      <c r="CK313" s="227"/>
      <c r="CL313" s="227"/>
      <c r="CM313" s="227"/>
      <c r="CN313" s="227"/>
      <c r="CO313" s="227"/>
      <c r="CP313" s="227"/>
      <c r="CQ313" s="227"/>
      <c r="CR313" s="227"/>
      <c r="CS313" s="227"/>
      <c r="CT313" s="227"/>
      <c r="CU313" s="227"/>
      <c r="CV313" s="227"/>
      <c r="CW313" s="227"/>
      <c r="CX313" s="227"/>
      <c r="CY313" s="227"/>
      <c r="CZ313" s="227"/>
      <c r="DA313" s="227"/>
      <c r="DB313" s="227"/>
      <c r="DC313" s="227"/>
      <c r="DD313" s="227"/>
      <c r="DE313" s="227"/>
      <c r="DF313" s="227"/>
      <c r="DG313" s="227"/>
      <c r="DH313" s="227"/>
      <c r="DI313" s="227"/>
      <c r="DJ313" s="227"/>
      <c r="DK313" s="227"/>
      <c r="DL313" s="227"/>
      <c r="DM313" s="227"/>
      <c r="DN313" s="227"/>
      <c r="DO313" s="227"/>
      <c r="DP313" s="227"/>
      <c r="DQ313" s="227"/>
      <c r="DR313" s="227"/>
      <c r="DS313" s="227"/>
      <c r="DT313" s="227"/>
      <c r="DU313" s="227"/>
      <c r="DV313" s="227"/>
      <c r="DW313" s="227"/>
      <c r="DX313" s="227"/>
      <c r="DY313" s="227"/>
      <c r="DZ313" s="227"/>
      <c r="EA313" s="227"/>
      <c r="EB313" s="227"/>
      <c r="EC313" s="227"/>
      <c r="ED313" s="227"/>
      <c r="EE313" s="227"/>
      <c r="EF313" s="227"/>
      <c r="EG313" s="227"/>
      <c r="EH313" s="227"/>
      <c r="EI313" s="227"/>
      <c r="EJ313" s="227"/>
      <c r="EK313" s="227"/>
      <c r="EL313" s="227"/>
      <c r="EM313" s="227"/>
      <c r="EN313" s="227"/>
      <c r="EO313" s="227"/>
      <c r="EP313" s="227"/>
      <c r="EQ313" s="227"/>
      <c r="ER313" s="227"/>
      <c r="ES313" s="227"/>
      <c r="ET313" s="227"/>
      <c r="EU313" s="227"/>
      <c r="EV313" s="227"/>
      <c r="EW313" s="227"/>
      <c r="EX313" s="227"/>
      <c r="EY313" s="227"/>
      <c r="EZ313" s="227"/>
      <c r="FA313" s="227"/>
      <c r="FB313" s="227"/>
      <c r="FC313" s="227"/>
      <c r="FD313" s="227"/>
      <c r="FE313" s="227"/>
      <c r="FF313" s="227"/>
    </row>
    <row r="314" spans="3:162" ht="20.100000000000001" customHeight="1" x14ac:dyDescent="0.15">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7"/>
      <c r="BK314" s="227"/>
      <c r="BL314" s="227"/>
      <c r="BM314" s="227"/>
      <c r="BN314" s="227"/>
      <c r="BO314" s="227"/>
      <c r="BP314" s="227"/>
      <c r="BQ314" s="227"/>
      <c r="BR314" s="227"/>
      <c r="BS314" s="227"/>
      <c r="BT314" s="227"/>
      <c r="BU314" s="227"/>
      <c r="BV314" s="227"/>
      <c r="BW314" s="227"/>
      <c r="BX314" s="227"/>
      <c r="BY314" s="227"/>
      <c r="BZ314" s="227"/>
      <c r="CA314" s="227"/>
      <c r="CB314" s="227"/>
      <c r="CC314" s="227"/>
      <c r="CD314" s="227"/>
      <c r="CE314" s="227"/>
      <c r="CF314" s="227"/>
      <c r="CG314" s="227"/>
      <c r="CH314" s="227"/>
      <c r="CI314" s="227"/>
      <c r="CJ314" s="227"/>
      <c r="CK314" s="227"/>
      <c r="CL314" s="227"/>
      <c r="CM314" s="227"/>
      <c r="CN314" s="227"/>
      <c r="CO314" s="227"/>
      <c r="CP314" s="227"/>
      <c r="CQ314" s="227"/>
      <c r="CR314" s="227"/>
      <c r="CS314" s="227"/>
      <c r="CT314" s="227"/>
      <c r="CU314" s="227"/>
      <c r="CV314" s="227"/>
      <c r="CW314" s="227"/>
      <c r="CX314" s="227"/>
      <c r="CY314" s="227"/>
      <c r="CZ314" s="227"/>
      <c r="DA314" s="227"/>
      <c r="DB314" s="227"/>
      <c r="DC314" s="227"/>
      <c r="DD314" s="227"/>
      <c r="DE314" s="227"/>
      <c r="DF314" s="227"/>
      <c r="DG314" s="227"/>
      <c r="DH314" s="227"/>
      <c r="DI314" s="227"/>
      <c r="DJ314" s="227"/>
      <c r="DK314" s="227"/>
      <c r="DL314" s="227"/>
      <c r="DM314" s="227"/>
      <c r="DN314" s="227"/>
      <c r="DO314" s="227"/>
      <c r="DP314" s="227"/>
      <c r="DQ314" s="227"/>
      <c r="DR314" s="227"/>
      <c r="DS314" s="227"/>
      <c r="DT314" s="227"/>
      <c r="DU314" s="227"/>
      <c r="DV314" s="227"/>
      <c r="DW314" s="227"/>
      <c r="DX314" s="227"/>
      <c r="DY314" s="227"/>
      <c r="DZ314" s="227"/>
      <c r="EA314" s="227"/>
      <c r="EB314" s="227"/>
      <c r="EC314" s="227"/>
      <c r="ED314" s="227"/>
      <c r="EE314" s="227"/>
      <c r="EF314" s="227"/>
      <c r="EG314" s="227"/>
      <c r="EH314" s="227"/>
      <c r="EI314" s="227"/>
      <c r="EJ314" s="227"/>
      <c r="EK314" s="227"/>
      <c r="EL314" s="227"/>
      <c r="EM314" s="227"/>
      <c r="EN314" s="227"/>
      <c r="EO314" s="227"/>
      <c r="EP314" s="227"/>
      <c r="EQ314" s="227"/>
      <c r="ER314" s="227"/>
      <c r="ES314" s="227"/>
      <c r="ET314" s="227"/>
      <c r="EU314" s="227"/>
      <c r="EV314" s="227"/>
      <c r="EW314" s="227"/>
      <c r="EX314" s="227"/>
      <c r="EY314" s="227"/>
      <c r="EZ314" s="227"/>
      <c r="FA314" s="227"/>
      <c r="FB314" s="227"/>
      <c r="FC314" s="227"/>
      <c r="FD314" s="227"/>
      <c r="FE314" s="227"/>
      <c r="FF314" s="227"/>
    </row>
    <row r="315" spans="3:162" ht="20.100000000000001" customHeight="1" x14ac:dyDescent="0.15">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7"/>
      <c r="BK315" s="227"/>
      <c r="BL315" s="227"/>
      <c r="BM315" s="227"/>
      <c r="BN315" s="227"/>
      <c r="BO315" s="227"/>
      <c r="BP315" s="227"/>
      <c r="BQ315" s="227"/>
      <c r="BR315" s="227"/>
      <c r="BS315" s="227"/>
      <c r="BT315" s="227"/>
      <c r="BU315" s="227"/>
      <c r="BV315" s="227"/>
      <c r="BW315" s="227"/>
      <c r="BX315" s="227"/>
      <c r="BY315" s="227"/>
      <c r="BZ315" s="227"/>
      <c r="CA315" s="227"/>
      <c r="CB315" s="227"/>
      <c r="CC315" s="227"/>
      <c r="CD315" s="227"/>
      <c r="CE315" s="227"/>
      <c r="CF315" s="227"/>
      <c r="CG315" s="227"/>
      <c r="CH315" s="227"/>
      <c r="CI315" s="227"/>
      <c r="CJ315" s="227"/>
      <c r="CK315" s="227"/>
      <c r="CL315" s="227"/>
      <c r="CM315" s="227"/>
      <c r="CN315" s="227"/>
      <c r="CO315" s="227"/>
      <c r="CP315" s="227"/>
      <c r="CQ315" s="227"/>
      <c r="CR315" s="227"/>
      <c r="CS315" s="227"/>
      <c r="CT315" s="227"/>
      <c r="CU315" s="227"/>
      <c r="CV315" s="227"/>
      <c r="CW315" s="227"/>
      <c r="CX315" s="227"/>
      <c r="CY315" s="227"/>
      <c r="CZ315" s="227"/>
      <c r="DA315" s="227"/>
      <c r="DB315" s="227"/>
      <c r="DC315" s="227"/>
      <c r="DD315" s="227"/>
      <c r="DE315" s="227"/>
      <c r="DF315" s="227"/>
      <c r="DG315" s="227"/>
      <c r="DH315" s="227"/>
      <c r="DI315" s="227"/>
      <c r="DJ315" s="227"/>
      <c r="DK315" s="227"/>
      <c r="DL315" s="227"/>
      <c r="DM315" s="227"/>
      <c r="DN315" s="227"/>
      <c r="DO315" s="227"/>
      <c r="DP315" s="227"/>
      <c r="DQ315" s="227"/>
      <c r="DR315" s="227"/>
      <c r="DS315" s="227"/>
      <c r="DT315" s="227"/>
      <c r="DU315" s="227"/>
      <c r="DV315" s="227"/>
      <c r="DW315" s="227"/>
      <c r="DX315" s="227"/>
      <c r="DY315" s="227"/>
      <c r="DZ315" s="227"/>
      <c r="EA315" s="227"/>
      <c r="EB315" s="227"/>
      <c r="EC315" s="227"/>
      <c r="ED315" s="227"/>
      <c r="EE315" s="227"/>
      <c r="EF315" s="227"/>
      <c r="EG315" s="227"/>
      <c r="EH315" s="227"/>
      <c r="EI315" s="227"/>
      <c r="EJ315" s="227"/>
      <c r="EK315" s="227"/>
      <c r="EL315" s="227"/>
      <c r="EM315" s="227"/>
      <c r="EN315" s="227"/>
      <c r="EO315" s="227"/>
      <c r="EP315" s="227"/>
      <c r="EQ315" s="227"/>
      <c r="ER315" s="227"/>
      <c r="ES315" s="227"/>
      <c r="ET315" s="227"/>
      <c r="EU315" s="227"/>
      <c r="EV315" s="227"/>
      <c r="EW315" s="227"/>
      <c r="EX315" s="227"/>
      <c r="EY315" s="227"/>
      <c r="EZ315" s="227"/>
      <c r="FA315" s="227"/>
      <c r="FB315" s="227"/>
      <c r="FC315" s="227"/>
      <c r="FD315" s="227"/>
      <c r="FE315" s="227"/>
      <c r="FF315" s="227"/>
    </row>
    <row r="316" spans="3:162" ht="20.100000000000001" customHeight="1" x14ac:dyDescent="0.15">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7"/>
      <c r="BK316" s="227"/>
      <c r="BL316" s="227"/>
      <c r="BM316" s="227"/>
      <c r="BN316" s="227"/>
      <c r="BO316" s="227"/>
      <c r="BP316" s="227"/>
      <c r="BQ316" s="227"/>
      <c r="BR316" s="227"/>
      <c r="BS316" s="227"/>
      <c r="BT316" s="227"/>
      <c r="BU316" s="227"/>
      <c r="BV316" s="227"/>
      <c r="BW316" s="227"/>
      <c r="BX316" s="227"/>
      <c r="BY316" s="227"/>
      <c r="BZ316" s="227"/>
      <c r="CA316" s="227"/>
      <c r="CB316" s="227"/>
      <c r="CC316" s="227"/>
      <c r="CD316" s="227"/>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row>
    <row r="317" spans="3:162" ht="20.100000000000001" customHeight="1" x14ac:dyDescent="0.15">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7"/>
      <c r="BK317" s="227"/>
      <c r="BL317" s="227"/>
      <c r="BM317" s="227"/>
      <c r="BN317" s="227"/>
      <c r="BO317" s="227"/>
      <c r="BP317" s="227"/>
      <c r="BQ317" s="227"/>
      <c r="BR317" s="227"/>
      <c r="BS317" s="227"/>
      <c r="BT317" s="227"/>
      <c r="BU317" s="227"/>
      <c r="BV317" s="227"/>
      <c r="BW317" s="227"/>
      <c r="BX317" s="227"/>
      <c r="BY317" s="227"/>
      <c r="BZ317" s="227"/>
      <c r="CA317" s="227"/>
      <c r="CB317" s="227"/>
      <c r="CC317" s="227"/>
      <c r="CD317" s="227"/>
      <c r="CE317" s="227"/>
      <c r="CF317" s="227"/>
      <c r="CG317" s="227"/>
      <c r="CH317" s="227"/>
      <c r="CI317" s="227"/>
      <c r="CJ317" s="227"/>
      <c r="CK317" s="227"/>
      <c r="CL317" s="227"/>
      <c r="CM317" s="227"/>
      <c r="CN317" s="227"/>
      <c r="CO317" s="227"/>
      <c r="CP317" s="227"/>
      <c r="CQ317" s="227"/>
      <c r="CR317" s="227"/>
      <c r="CS317" s="227"/>
      <c r="CT317" s="227"/>
      <c r="CU317" s="227"/>
      <c r="CV317" s="227"/>
      <c r="CW317" s="227"/>
      <c r="CX317" s="227"/>
      <c r="CY317" s="227"/>
      <c r="CZ317" s="227"/>
      <c r="DA317" s="227"/>
      <c r="DB317" s="227"/>
      <c r="DC317" s="227"/>
      <c r="DD317" s="227"/>
      <c r="DE317" s="227"/>
      <c r="DF317" s="227"/>
      <c r="DG317" s="227"/>
      <c r="DH317" s="227"/>
      <c r="DI317" s="227"/>
      <c r="DJ317" s="227"/>
      <c r="DK317" s="227"/>
      <c r="DL317" s="227"/>
      <c r="DM317" s="227"/>
      <c r="DN317" s="227"/>
      <c r="DO317" s="227"/>
      <c r="DP317" s="227"/>
      <c r="DQ317" s="227"/>
      <c r="DR317" s="227"/>
      <c r="DS317" s="227"/>
      <c r="DT317" s="227"/>
      <c r="DU317" s="227"/>
      <c r="DV317" s="227"/>
      <c r="DW317" s="227"/>
      <c r="DX317" s="227"/>
      <c r="DY317" s="227"/>
      <c r="DZ317" s="227"/>
      <c r="EA317" s="227"/>
      <c r="EB317" s="227"/>
      <c r="EC317" s="227"/>
      <c r="ED317" s="227"/>
      <c r="EE317" s="227"/>
      <c r="EF317" s="227"/>
      <c r="EG317" s="227"/>
      <c r="EH317" s="227"/>
      <c r="EI317" s="227"/>
      <c r="EJ317" s="227"/>
      <c r="EK317" s="227"/>
      <c r="EL317" s="227"/>
      <c r="EM317" s="227"/>
      <c r="EN317" s="227"/>
      <c r="EO317" s="227"/>
      <c r="EP317" s="227"/>
      <c r="EQ317" s="227"/>
      <c r="ER317" s="227"/>
      <c r="ES317" s="227"/>
      <c r="ET317" s="227"/>
      <c r="EU317" s="227"/>
      <c r="EV317" s="227"/>
      <c r="EW317" s="227"/>
      <c r="EX317" s="227"/>
      <c r="EY317" s="227"/>
      <c r="EZ317" s="227"/>
      <c r="FA317" s="227"/>
      <c r="FB317" s="227"/>
      <c r="FC317" s="227"/>
      <c r="FD317" s="227"/>
      <c r="FE317" s="227"/>
      <c r="FF317" s="227"/>
    </row>
    <row r="318" spans="3:162" ht="20.100000000000001" customHeight="1" x14ac:dyDescent="0.15">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7"/>
      <c r="BK318" s="227"/>
      <c r="BL318" s="227"/>
      <c r="BM318" s="227"/>
      <c r="BN318" s="227"/>
      <c r="BO318" s="227"/>
      <c r="BP318" s="227"/>
      <c r="BQ318" s="227"/>
      <c r="BR318" s="227"/>
      <c r="BS318" s="227"/>
      <c r="BT318" s="227"/>
      <c r="BU318" s="227"/>
      <c r="BV318" s="227"/>
      <c r="BW318" s="227"/>
      <c r="BX318" s="227"/>
      <c r="BY318" s="227"/>
      <c r="BZ318" s="227"/>
      <c r="CA318" s="227"/>
      <c r="CB318" s="227"/>
      <c r="CC318" s="227"/>
      <c r="CD318" s="227"/>
      <c r="CE318" s="227"/>
      <c r="CF318" s="227"/>
      <c r="CG318" s="227"/>
      <c r="CH318" s="227"/>
      <c r="CI318" s="227"/>
      <c r="CJ318" s="227"/>
      <c r="CK318" s="227"/>
      <c r="CL318" s="227"/>
      <c r="CM318" s="227"/>
      <c r="CN318" s="227"/>
      <c r="CO318" s="227"/>
      <c r="CP318" s="227"/>
      <c r="CQ318" s="227"/>
      <c r="CR318" s="227"/>
      <c r="CS318" s="227"/>
      <c r="CT318" s="227"/>
      <c r="CU318" s="227"/>
      <c r="CV318" s="227"/>
      <c r="CW318" s="227"/>
      <c r="CX318" s="227"/>
      <c r="CY318" s="227"/>
      <c r="CZ318" s="227"/>
      <c r="DA318" s="227"/>
      <c r="DB318" s="227"/>
      <c r="DC318" s="227"/>
      <c r="DD318" s="227"/>
      <c r="DE318" s="227"/>
      <c r="DF318" s="227"/>
      <c r="DG318" s="227"/>
      <c r="DH318" s="227"/>
      <c r="DI318" s="227"/>
      <c r="DJ318" s="227"/>
      <c r="DK318" s="227"/>
      <c r="DL318" s="227"/>
      <c r="DM318" s="227"/>
      <c r="DN318" s="227"/>
      <c r="DO318" s="227"/>
      <c r="DP318" s="227"/>
      <c r="DQ318" s="227"/>
      <c r="DR318" s="227"/>
      <c r="DS318" s="227"/>
      <c r="DT318" s="227"/>
      <c r="DU318" s="227"/>
      <c r="DV318" s="227"/>
      <c r="DW318" s="227"/>
      <c r="DX318" s="227"/>
      <c r="DY318" s="227"/>
      <c r="DZ318" s="227"/>
      <c r="EA318" s="227"/>
      <c r="EB318" s="227"/>
      <c r="EC318" s="227"/>
      <c r="ED318" s="227"/>
      <c r="EE318" s="227"/>
      <c r="EF318" s="227"/>
      <c r="EG318" s="227"/>
      <c r="EH318" s="227"/>
      <c r="EI318" s="227"/>
      <c r="EJ318" s="227"/>
      <c r="EK318" s="227"/>
      <c r="EL318" s="227"/>
      <c r="EM318" s="227"/>
      <c r="EN318" s="227"/>
      <c r="EO318" s="227"/>
      <c r="EP318" s="227"/>
      <c r="EQ318" s="227"/>
      <c r="ER318" s="227"/>
      <c r="ES318" s="227"/>
      <c r="ET318" s="227"/>
      <c r="EU318" s="227"/>
      <c r="EV318" s="227"/>
      <c r="EW318" s="227"/>
      <c r="EX318" s="227"/>
      <c r="EY318" s="227"/>
      <c r="EZ318" s="227"/>
      <c r="FA318" s="227"/>
      <c r="FB318" s="227"/>
      <c r="FC318" s="227"/>
      <c r="FD318" s="227"/>
      <c r="FE318" s="227"/>
      <c r="FF318" s="227"/>
    </row>
    <row r="319" spans="3:162" ht="20.100000000000001" customHeight="1" x14ac:dyDescent="0.15">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7"/>
      <c r="BK319" s="227"/>
      <c r="BL319" s="227"/>
      <c r="BM319" s="227"/>
      <c r="BN319" s="227"/>
      <c r="BO319" s="227"/>
      <c r="BP319" s="227"/>
      <c r="BQ319" s="227"/>
      <c r="BR319" s="227"/>
      <c r="BS319" s="227"/>
      <c r="BT319" s="227"/>
      <c r="BU319" s="227"/>
      <c r="BV319" s="227"/>
      <c r="BW319" s="227"/>
      <c r="BX319" s="227"/>
      <c r="BY319" s="227"/>
      <c r="BZ319" s="227"/>
      <c r="CA319" s="227"/>
      <c r="CB319" s="227"/>
      <c r="CC319" s="227"/>
      <c r="CD319" s="227"/>
      <c r="CE319" s="227"/>
      <c r="CF319" s="227"/>
      <c r="CG319" s="227"/>
      <c r="CH319" s="227"/>
      <c r="CI319" s="227"/>
      <c r="CJ319" s="227"/>
      <c r="CK319" s="227"/>
      <c r="CL319" s="227"/>
      <c r="CM319" s="227"/>
      <c r="CN319" s="227"/>
      <c r="CO319" s="227"/>
      <c r="CP319" s="227"/>
      <c r="CQ319" s="227"/>
      <c r="CR319" s="227"/>
      <c r="CS319" s="227"/>
      <c r="CT319" s="227"/>
      <c r="CU319" s="227"/>
      <c r="CV319" s="227"/>
      <c r="CW319" s="227"/>
      <c r="CX319" s="227"/>
      <c r="CY319" s="227"/>
      <c r="CZ319" s="227"/>
      <c r="DA319" s="227"/>
      <c r="DB319" s="227"/>
      <c r="DC319" s="227"/>
      <c r="DD319" s="227"/>
      <c r="DE319" s="227"/>
      <c r="DF319" s="227"/>
      <c r="DG319" s="227"/>
      <c r="DH319" s="227"/>
      <c r="DI319" s="227"/>
      <c r="DJ319" s="227"/>
      <c r="DK319" s="227"/>
      <c r="DL319" s="227"/>
      <c r="DM319" s="227"/>
      <c r="DN319" s="227"/>
      <c r="DO319" s="227"/>
      <c r="DP319" s="227"/>
      <c r="DQ319" s="227"/>
      <c r="DR319" s="227"/>
      <c r="DS319" s="227"/>
      <c r="DT319" s="227"/>
      <c r="DU319" s="227"/>
      <c r="DV319" s="227"/>
      <c r="DW319" s="227"/>
      <c r="DX319" s="227"/>
      <c r="DY319" s="227"/>
      <c r="DZ319" s="227"/>
      <c r="EA319" s="227"/>
      <c r="EB319" s="227"/>
      <c r="EC319" s="227"/>
      <c r="ED319" s="227"/>
      <c r="EE319" s="227"/>
      <c r="EF319" s="227"/>
      <c r="EG319" s="227"/>
      <c r="EH319" s="227"/>
      <c r="EI319" s="227"/>
      <c r="EJ319" s="227"/>
      <c r="EK319" s="227"/>
      <c r="EL319" s="227"/>
      <c r="EM319" s="227"/>
      <c r="EN319" s="227"/>
      <c r="EO319" s="227"/>
      <c r="EP319" s="227"/>
      <c r="EQ319" s="227"/>
      <c r="ER319" s="227"/>
      <c r="ES319" s="227"/>
      <c r="ET319" s="227"/>
      <c r="EU319" s="227"/>
      <c r="EV319" s="227"/>
      <c r="EW319" s="227"/>
      <c r="EX319" s="227"/>
      <c r="EY319" s="227"/>
      <c r="EZ319" s="227"/>
      <c r="FA319" s="227"/>
      <c r="FB319" s="227"/>
      <c r="FC319" s="227"/>
      <c r="FD319" s="227"/>
      <c r="FE319" s="227"/>
      <c r="FF319" s="227"/>
    </row>
    <row r="320" spans="3:162" ht="20.100000000000001" customHeight="1" x14ac:dyDescent="0.15">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7"/>
      <c r="BK320" s="227"/>
      <c r="BL320" s="227"/>
      <c r="BM320" s="227"/>
      <c r="BN320" s="227"/>
      <c r="BO320" s="227"/>
      <c r="BP320" s="227"/>
      <c r="BQ320" s="227"/>
      <c r="BR320" s="227"/>
      <c r="BS320" s="227"/>
      <c r="BT320" s="227"/>
      <c r="BU320" s="227"/>
      <c r="BV320" s="227"/>
      <c r="BW320" s="227"/>
      <c r="BX320" s="227"/>
      <c r="BY320" s="227"/>
      <c r="BZ320" s="227"/>
      <c r="CA320" s="227"/>
      <c r="CB320" s="227"/>
      <c r="CC320" s="227"/>
      <c r="CD320" s="227"/>
      <c r="CE320" s="227"/>
      <c r="CF320" s="227"/>
      <c r="CG320" s="227"/>
      <c r="CH320" s="227"/>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row>
    <row r="321" spans="3:162" ht="20.100000000000001" customHeight="1" x14ac:dyDescent="0.15">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7"/>
      <c r="BK321" s="227"/>
      <c r="BL321" s="227"/>
      <c r="BM321" s="227"/>
      <c r="BN321" s="227"/>
      <c r="BO321" s="227"/>
      <c r="BP321" s="227"/>
      <c r="BQ321" s="227"/>
      <c r="BR321" s="227"/>
      <c r="BS321" s="227"/>
      <c r="BT321" s="227"/>
      <c r="BU321" s="227"/>
      <c r="BV321" s="227"/>
      <c r="BW321" s="227"/>
      <c r="BX321" s="227"/>
      <c r="BY321" s="227"/>
      <c r="BZ321" s="227"/>
      <c r="CA321" s="227"/>
      <c r="CB321" s="227"/>
      <c r="CC321" s="227"/>
      <c r="CD321" s="227"/>
      <c r="CE321" s="227"/>
      <c r="CF321" s="227"/>
      <c r="CG321" s="227"/>
      <c r="CH321" s="227"/>
      <c r="CI321" s="227"/>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row>
    <row r="322" spans="3:162" ht="20.100000000000001" customHeight="1" x14ac:dyDescent="0.15">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7"/>
      <c r="BK322" s="227"/>
      <c r="BL322" s="227"/>
      <c r="BM322" s="227"/>
      <c r="BN322" s="227"/>
      <c r="BO322" s="227"/>
      <c r="BP322" s="227"/>
      <c r="BQ322" s="227"/>
      <c r="BR322" s="227"/>
      <c r="BS322" s="227"/>
      <c r="BT322" s="227"/>
      <c r="BU322" s="227"/>
      <c r="BV322" s="227"/>
      <c r="BW322" s="227"/>
      <c r="BX322" s="227"/>
      <c r="BY322" s="227"/>
      <c r="BZ322" s="227"/>
      <c r="CA322" s="227"/>
      <c r="CB322" s="227"/>
      <c r="CC322" s="227"/>
      <c r="CD322" s="227"/>
      <c r="CE322" s="227"/>
      <c r="CF322" s="227"/>
      <c r="CG322" s="227"/>
      <c r="CH322" s="227"/>
      <c r="CI322" s="227"/>
      <c r="CJ322" s="227"/>
      <c r="CK322" s="227"/>
      <c r="CL322" s="227"/>
      <c r="CM322" s="227"/>
      <c r="CN322" s="227"/>
      <c r="CO322" s="227"/>
      <c r="CP322" s="227"/>
      <c r="CQ322" s="227"/>
      <c r="CR322" s="227"/>
      <c r="CS322" s="227"/>
      <c r="CT322" s="227"/>
      <c r="CU322" s="227"/>
      <c r="CV322" s="227"/>
      <c r="CW322" s="227"/>
      <c r="CX322" s="227"/>
      <c r="CY322" s="227"/>
      <c r="CZ322" s="227"/>
      <c r="DA322" s="227"/>
      <c r="DB322" s="227"/>
      <c r="DC322" s="227"/>
      <c r="DD322" s="227"/>
      <c r="DE322" s="227"/>
      <c r="DF322" s="227"/>
      <c r="DG322" s="227"/>
      <c r="DH322" s="227"/>
      <c r="DI322" s="227"/>
      <c r="DJ322" s="227"/>
      <c r="DK322" s="227"/>
      <c r="DL322" s="227"/>
      <c r="DM322" s="227"/>
      <c r="DN322" s="227"/>
      <c r="DO322" s="227"/>
      <c r="DP322" s="227"/>
      <c r="DQ322" s="227"/>
      <c r="DR322" s="227"/>
      <c r="DS322" s="227"/>
      <c r="DT322" s="227"/>
      <c r="DU322" s="227"/>
      <c r="DV322" s="227"/>
      <c r="DW322" s="227"/>
      <c r="DX322" s="227"/>
      <c r="DY322" s="227"/>
      <c r="DZ322" s="227"/>
      <c r="EA322" s="227"/>
      <c r="EB322" s="227"/>
      <c r="EC322" s="227"/>
      <c r="ED322" s="227"/>
      <c r="EE322" s="227"/>
      <c r="EF322" s="227"/>
      <c r="EG322" s="227"/>
      <c r="EH322" s="227"/>
      <c r="EI322" s="227"/>
      <c r="EJ322" s="227"/>
      <c r="EK322" s="227"/>
      <c r="EL322" s="227"/>
      <c r="EM322" s="227"/>
      <c r="EN322" s="227"/>
      <c r="EO322" s="227"/>
      <c r="EP322" s="227"/>
      <c r="EQ322" s="227"/>
      <c r="ER322" s="227"/>
      <c r="ES322" s="227"/>
      <c r="ET322" s="227"/>
      <c r="EU322" s="227"/>
      <c r="EV322" s="227"/>
      <c r="EW322" s="227"/>
      <c r="EX322" s="227"/>
      <c r="EY322" s="227"/>
      <c r="EZ322" s="227"/>
      <c r="FA322" s="227"/>
      <c r="FB322" s="227"/>
      <c r="FC322" s="227"/>
      <c r="FD322" s="227"/>
      <c r="FE322" s="227"/>
      <c r="FF322" s="227"/>
    </row>
    <row r="323" spans="3:162" ht="20.100000000000001" customHeight="1" x14ac:dyDescent="0.15">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7"/>
      <c r="BK323" s="227"/>
      <c r="BL323" s="227"/>
      <c r="BM323" s="227"/>
      <c r="BN323" s="227"/>
      <c r="BO323" s="227"/>
      <c r="BP323" s="227"/>
      <c r="BQ323" s="227"/>
      <c r="BR323" s="227"/>
      <c r="BS323" s="227"/>
      <c r="BT323" s="227"/>
      <c r="BU323" s="227"/>
      <c r="BV323" s="227"/>
      <c r="BW323" s="227"/>
      <c r="BX323" s="227"/>
      <c r="BY323" s="227"/>
      <c r="BZ323" s="227"/>
      <c r="CA323" s="227"/>
      <c r="CB323" s="227"/>
      <c r="CC323" s="227"/>
      <c r="CD323" s="227"/>
      <c r="CE323" s="227"/>
      <c r="CF323" s="227"/>
      <c r="CG323" s="227"/>
      <c r="CH323" s="227"/>
      <c r="CI323" s="227"/>
      <c r="CJ323" s="227"/>
      <c r="CK323" s="227"/>
      <c r="CL323" s="227"/>
      <c r="CM323" s="227"/>
      <c r="CN323" s="227"/>
      <c r="CO323" s="227"/>
      <c r="CP323" s="227"/>
      <c r="CQ323" s="227"/>
      <c r="CR323" s="227"/>
      <c r="CS323" s="227"/>
      <c r="CT323" s="227"/>
      <c r="CU323" s="227"/>
      <c r="CV323" s="227"/>
      <c r="CW323" s="227"/>
      <c r="CX323" s="227"/>
      <c r="CY323" s="227"/>
      <c r="CZ323" s="227"/>
      <c r="DA323" s="227"/>
      <c r="DB323" s="227"/>
      <c r="DC323" s="227"/>
      <c r="DD323" s="227"/>
      <c r="DE323" s="227"/>
      <c r="DF323" s="227"/>
      <c r="DG323" s="227"/>
      <c r="DH323" s="227"/>
      <c r="DI323" s="227"/>
      <c r="DJ323" s="227"/>
      <c r="DK323" s="227"/>
      <c r="DL323" s="227"/>
      <c r="DM323" s="227"/>
      <c r="DN323" s="227"/>
      <c r="DO323" s="227"/>
      <c r="DP323" s="227"/>
      <c r="DQ323" s="227"/>
      <c r="DR323" s="227"/>
      <c r="DS323" s="227"/>
      <c r="DT323" s="227"/>
      <c r="DU323" s="227"/>
      <c r="DV323" s="227"/>
      <c r="DW323" s="227"/>
      <c r="DX323" s="227"/>
      <c r="DY323" s="227"/>
      <c r="DZ323" s="227"/>
      <c r="EA323" s="227"/>
      <c r="EB323" s="227"/>
      <c r="EC323" s="227"/>
      <c r="ED323" s="227"/>
      <c r="EE323" s="227"/>
      <c r="EF323" s="227"/>
      <c r="EG323" s="227"/>
      <c r="EH323" s="227"/>
      <c r="EI323" s="227"/>
      <c r="EJ323" s="227"/>
      <c r="EK323" s="227"/>
      <c r="EL323" s="227"/>
      <c r="EM323" s="227"/>
      <c r="EN323" s="227"/>
      <c r="EO323" s="227"/>
      <c r="EP323" s="227"/>
      <c r="EQ323" s="227"/>
      <c r="ER323" s="227"/>
      <c r="ES323" s="227"/>
      <c r="ET323" s="227"/>
      <c r="EU323" s="227"/>
      <c r="EV323" s="227"/>
      <c r="EW323" s="227"/>
      <c r="EX323" s="227"/>
      <c r="EY323" s="227"/>
      <c r="EZ323" s="227"/>
      <c r="FA323" s="227"/>
      <c r="FB323" s="227"/>
      <c r="FC323" s="227"/>
      <c r="FD323" s="227"/>
      <c r="FE323" s="227"/>
      <c r="FF323" s="227"/>
    </row>
    <row r="324" spans="3:162" ht="20.100000000000001" customHeight="1" x14ac:dyDescent="0.15">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7"/>
      <c r="BK324" s="227"/>
      <c r="BL324" s="227"/>
      <c r="BM324" s="227"/>
      <c r="BN324" s="227"/>
      <c r="BO324" s="227"/>
      <c r="BP324" s="227"/>
      <c r="BQ324" s="227"/>
      <c r="BR324" s="227"/>
      <c r="BS324" s="227"/>
      <c r="BT324" s="227"/>
      <c r="BU324" s="227"/>
      <c r="BV324" s="227"/>
      <c r="BW324" s="227"/>
      <c r="BX324" s="227"/>
      <c r="BY324" s="227"/>
      <c r="BZ324" s="227"/>
      <c r="CA324" s="227"/>
      <c r="CB324" s="227"/>
      <c r="CC324" s="227"/>
      <c r="CD324" s="227"/>
      <c r="CE324" s="227"/>
      <c r="CF324" s="227"/>
      <c r="CG324" s="227"/>
      <c r="CH324" s="227"/>
      <c r="CI324" s="227"/>
      <c r="CJ324" s="227"/>
      <c r="CK324" s="227"/>
      <c r="CL324" s="227"/>
      <c r="CM324" s="227"/>
      <c r="CN324" s="227"/>
      <c r="CO324" s="227"/>
      <c r="CP324" s="227"/>
      <c r="CQ324" s="227"/>
      <c r="CR324" s="227"/>
      <c r="CS324" s="227"/>
      <c r="CT324" s="227"/>
      <c r="CU324" s="227"/>
      <c r="CV324" s="227"/>
      <c r="CW324" s="227"/>
      <c r="CX324" s="227"/>
      <c r="CY324" s="227"/>
      <c r="CZ324" s="227"/>
      <c r="DA324" s="227"/>
      <c r="DB324" s="227"/>
      <c r="DC324" s="227"/>
      <c r="DD324" s="227"/>
      <c r="DE324" s="227"/>
      <c r="DF324" s="227"/>
      <c r="DG324" s="227"/>
      <c r="DH324" s="227"/>
      <c r="DI324" s="227"/>
      <c r="DJ324" s="227"/>
      <c r="DK324" s="227"/>
      <c r="DL324" s="227"/>
      <c r="DM324" s="227"/>
      <c r="DN324" s="227"/>
      <c r="DO324" s="227"/>
      <c r="DP324" s="227"/>
      <c r="DQ324" s="227"/>
      <c r="DR324" s="227"/>
      <c r="DS324" s="227"/>
      <c r="DT324" s="227"/>
      <c r="DU324" s="227"/>
      <c r="DV324" s="227"/>
      <c r="DW324" s="227"/>
      <c r="DX324" s="227"/>
      <c r="DY324" s="227"/>
      <c r="DZ324" s="227"/>
      <c r="EA324" s="227"/>
      <c r="EB324" s="227"/>
      <c r="EC324" s="227"/>
      <c r="ED324" s="227"/>
      <c r="EE324" s="227"/>
      <c r="EF324" s="227"/>
      <c r="EG324" s="227"/>
      <c r="EH324" s="227"/>
      <c r="EI324" s="227"/>
      <c r="EJ324" s="227"/>
      <c r="EK324" s="227"/>
      <c r="EL324" s="227"/>
      <c r="EM324" s="227"/>
      <c r="EN324" s="227"/>
      <c r="EO324" s="227"/>
      <c r="EP324" s="227"/>
      <c r="EQ324" s="227"/>
      <c r="ER324" s="227"/>
      <c r="ES324" s="227"/>
      <c r="ET324" s="227"/>
      <c r="EU324" s="227"/>
      <c r="EV324" s="227"/>
      <c r="EW324" s="227"/>
      <c r="EX324" s="227"/>
      <c r="EY324" s="227"/>
      <c r="EZ324" s="227"/>
      <c r="FA324" s="227"/>
      <c r="FB324" s="227"/>
      <c r="FC324" s="227"/>
      <c r="FD324" s="227"/>
      <c r="FE324" s="227"/>
      <c r="FF324" s="227"/>
    </row>
    <row r="325" spans="3:162" ht="20.100000000000001" customHeight="1" x14ac:dyDescent="0.15">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7"/>
      <c r="BK325" s="227"/>
      <c r="BL325" s="227"/>
      <c r="BM325" s="227"/>
      <c r="BN325" s="227"/>
      <c r="BO325" s="227"/>
      <c r="BP325" s="227"/>
      <c r="BQ325" s="227"/>
      <c r="BR325" s="227"/>
      <c r="BS325" s="227"/>
      <c r="BT325" s="227"/>
      <c r="BU325" s="227"/>
      <c r="BV325" s="227"/>
      <c r="BW325" s="227"/>
      <c r="BX325" s="227"/>
      <c r="BY325" s="227"/>
      <c r="BZ325" s="227"/>
      <c r="CA325" s="227"/>
      <c r="CB325" s="227"/>
      <c r="CC325" s="227"/>
      <c r="CD325" s="227"/>
      <c r="CE325" s="227"/>
      <c r="CF325" s="227"/>
      <c r="CG325" s="227"/>
      <c r="CH325" s="227"/>
      <c r="CI325" s="227"/>
      <c r="CJ325" s="227"/>
      <c r="CK325" s="227"/>
      <c r="CL325" s="227"/>
      <c r="CM325" s="227"/>
      <c r="CN325" s="227"/>
      <c r="CO325" s="227"/>
      <c r="CP325" s="227"/>
      <c r="CQ325" s="227"/>
      <c r="CR325" s="227"/>
      <c r="CS325" s="227"/>
      <c r="CT325" s="227"/>
      <c r="CU325" s="227"/>
      <c r="CV325" s="227"/>
      <c r="CW325" s="227"/>
      <c r="CX325" s="227"/>
      <c r="CY325" s="227"/>
      <c r="CZ325" s="227"/>
      <c r="DA325" s="227"/>
      <c r="DB325" s="227"/>
      <c r="DC325" s="227"/>
      <c r="DD325" s="227"/>
      <c r="DE325" s="227"/>
      <c r="DF325" s="227"/>
      <c r="DG325" s="227"/>
      <c r="DH325" s="227"/>
      <c r="DI325" s="227"/>
      <c r="DJ325" s="227"/>
      <c r="DK325" s="227"/>
      <c r="DL325" s="227"/>
      <c r="DM325" s="227"/>
      <c r="DN325" s="227"/>
      <c r="DO325" s="227"/>
      <c r="DP325" s="227"/>
      <c r="DQ325" s="227"/>
      <c r="DR325" s="227"/>
      <c r="DS325" s="227"/>
      <c r="DT325" s="227"/>
      <c r="DU325" s="227"/>
      <c r="DV325" s="227"/>
      <c r="DW325" s="227"/>
      <c r="DX325" s="227"/>
      <c r="DY325" s="227"/>
      <c r="DZ325" s="227"/>
      <c r="EA325" s="227"/>
      <c r="EB325" s="227"/>
      <c r="EC325" s="227"/>
      <c r="ED325" s="227"/>
      <c r="EE325" s="227"/>
      <c r="EF325" s="227"/>
      <c r="EG325" s="227"/>
      <c r="EH325" s="227"/>
      <c r="EI325" s="227"/>
      <c r="EJ325" s="227"/>
      <c r="EK325" s="227"/>
      <c r="EL325" s="227"/>
      <c r="EM325" s="227"/>
      <c r="EN325" s="227"/>
      <c r="EO325" s="227"/>
      <c r="EP325" s="227"/>
      <c r="EQ325" s="227"/>
      <c r="ER325" s="227"/>
      <c r="ES325" s="227"/>
      <c r="ET325" s="227"/>
      <c r="EU325" s="227"/>
      <c r="EV325" s="227"/>
      <c r="EW325" s="227"/>
      <c r="EX325" s="227"/>
      <c r="EY325" s="227"/>
      <c r="EZ325" s="227"/>
      <c r="FA325" s="227"/>
      <c r="FB325" s="227"/>
      <c r="FC325" s="227"/>
      <c r="FD325" s="227"/>
      <c r="FE325" s="227"/>
      <c r="FF325" s="227"/>
    </row>
    <row r="326" spans="3:162" ht="20.100000000000001" customHeight="1" x14ac:dyDescent="0.15">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7"/>
      <c r="BK326" s="227"/>
      <c r="BL326" s="227"/>
      <c r="BM326" s="227"/>
      <c r="BN326" s="227"/>
      <c r="BO326" s="227"/>
      <c r="BP326" s="227"/>
      <c r="BQ326" s="227"/>
      <c r="BR326" s="227"/>
      <c r="BS326" s="227"/>
      <c r="BT326" s="227"/>
      <c r="BU326" s="227"/>
      <c r="BV326" s="227"/>
      <c r="BW326" s="227"/>
      <c r="BX326" s="227"/>
      <c r="BY326" s="227"/>
      <c r="BZ326" s="227"/>
      <c r="CA326" s="227"/>
      <c r="CB326" s="227"/>
      <c r="CC326" s="227"/>
      <c r="CD326" s="227"/>
      <c r="CE326" s="227"/>
      <c r="CF326" s="227"/>
      <c r="CG326" s="227"/>
      <c r="CH326" s="227"/>
      <c r="CI326" s="227"/>
      <c r="CJ326" s="227"/>
      <c r="CK326" s="227"/>
      <c r="CL326" s="227"/>
      <c r="CM326" s="227"/>
      <c r="CN326" s="227"/>
      <c r="CO326" s="227"/>
      <c r="CP326" s="227"/>
      <c r="CQ326" s="227"/>
      <c r="CR326" s="227"/>
      <c r="CS326" s="227"/>
      <c r="CT326" s="227"/>
      <c r="CU326" s="227"/>
      <c r="CV326" s="227"/>
      <c r="CW326" s="227"/>
      <c r="CX326" s="227"/>
      <c r="CY326" s="227"/>
      <c r="CZ326" s="227"/>
      <c r="DA326" s="227"/>
      <c r="DB326" s="227"/>
      <c r="DC326" s="227"/>
      <c r="DD326" s="227"/>
      <c r="DE326" s="227"/>
      <c r="DF326" s="227"/>
      <c r="DG326" s="227"/>
      <c r="DH326" s="227"/>
      <c r="DI326" s="227"/>
      <c r="DJ326" s="227"/>
      <c r="DK326" s="227"/>
      <c r="DL326" s="227"/>
      <c r="DM326" s="227"/>
      <c r="DN326" s="227"/>
      <c r="DO326" s="227"/>
      <c r="DP326" s="227"/>
      <c r="DQ326" s="227"/>
      <c r="DR326" s="227"/>
      <c r="DS326" s="227"/>
      <c r="DT326" s="227"/>
      <c r="DU326" s="227"/>
      <c r="DV326" s="227"/>
      <c r="DW326" s="227"/>
      <c r="DX326" s="227"/>
      <c r="DY326" s="227"/>
      <c r="DZ326" s="227"/>
      <c r="EA326" s="227"/>
      <c r="EB326" s="227"/>
      <c r="EC326" s="227"/>
      <c r="ED326" s="227"/>
      <c r="EE326" s="227"/>
      <c r="EF326" s="227"/>
      <c r="EG326" s="227"/>
      <c r="EH326" s="227"/>
      <c r="EI326" s="227"/>
      <c r="EJ326" s="227"/>
      <c r="EK326" s="227"/>
      <c r="EL326" s="227"/>
      <c r="EM326" s="227"/>
      <c r="EN326" s="227"/>
      <c r="EO326" s="227"/>
      <c r="EP326" s="227"/>
      <c r="EQ326" s="227"/>
      <c r="ER326" s="227"/>
      <c r="ES326" s="227"/>
      <c r="ET326" s="227"/>
      <c r="EU326" s="227"/>
      <c r="EV326" s="227"/>
      <c r="EW326" s="227"/>
      <c r="EX326" s="227"/>
      <c r="EY326" s="227"/>
      <c r="EZ326" s="227"/>
      <c r="FA326" s="227"/>
      <c r="FB326" s="227"/>
      <c r="FC326" s="227"/>
      <c r="FD326" s="227"/>
      <c r="FE326" s="227"/>
      <c r="FF326" s="227"/>
    </row>
    <row r="327" spans="3:162" ht="20.100000000000001" customHeight="1" x14ac:dyDescent="0.15">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7"/>
      <c r="BK327" s="227"/>
      <c r="BL327" s="227"/>
      <c r="BM327" s="227"/>
      <c r="BN327" s="227"/>
      <c r="BO327" s="227"/>
      <c r="BP327" s="227"/>
      <c r="BQ327" s="227"/>
      <c r="BR327" s="227"/>
      <c r="BS327" s="227"/>
      <c r="BT327" s="227"/>
      <c r="BU327" s="227"/>
      <c r="BV327" s="227"/>
      <c r="BW327" s="227"/>
      <c r="BX327" s="227"/>
      <c r="BY327" s="227"/>
      <c r="BZ327" s="227"/>
      <c r="CA327" s="227"/>
      <c r="CB327" s="227"/>
      <c r="CC327" s="227"/>
      <c r="CD327" s="227"/>
      <c r="CE327" s="227"/>
      <c r="CF327" s="227"/>
      <c r="CG327" s="227"/>
      <c r="CH327" s="227"/>
      <c r="CI327" s="227"/>
      <c r="CJ327" s="227"/>
      <c r="CK327" s="227"/>
      <c r="CL327" s="227"/>
      <c r="CM327" s="227"/>
      <c r="CN327" s="227"/>
      <c r="CO327" s="227"/>
      <c r="CP327" s="227"/>
      <c r="CQ327" s="227"/>
      <c r="CR327" s="227"/>
      <c r="CS327" s="227"/>
      <c r="CT327" s="227"/>
      <c r="CU327" s="227"/>
      <c r="CV327" s="227"/>
      <c r="CW327" s="227"/>
      <c r="CX327" s="227"/>
      <c r="CY327" s="227"/>
      <c r="CZ327" s="227"/>
      <c r="DA327" s="227"/>
      <c r="DB327" s="227"/>
      <c r="DC327" s="227"/>
      <c r="DD327" s="227"/>
      <c r="DE327" s="227"/>
      <c r="DF327" s="227"/>
      <c r="DG327" s="227"/>
      <c r="DH327" s="227"/>
      <c r="DI327" s="227"/>
      <c r="DJ327" s="227"/>
      <c r="DK327" s="227"/>
      <c r="DL327" s="227"/>
      <c r="DM327" s="227"/>
      <c r="DN327" s="227"/>
      <c r="DO327" s="227"/>
      <c r="DP327" s="227"/>
      <c r="DQ327" s="227"/>
      <c r="DR327" s="227"/>
      <c r="DS327" s="227"/>
      <c r="DT327" s="227"/>
      <c r="DU327" s="227"/>
      <c r="DV327" s="227"/>
      <c r="DW327" s="227"/>
      <c r="DX327" s="227"/>
      <c r="DY327" s="227"/>
      <c r="DZ327" s="227"/>
      <c r="EA327" s="227"/>
      <c r="EB327" s="227"/>
      <c r="EC327" s="227"/>
      <c r="ED327" s="227"/>
      <c r="EE327" s="227"/>
      <c r="EF327" s="227"/>
      <c r="EG327" s="227"/>
      <c r="EH327" s="227"/>
      <c r="EI327" s="227"/>
      <c r="EJ327" s="227"/>
      <c r="EK327" s="227"/>
      <c r="EL327" s="227"/>
      <c r="EM327" s="227"/>
      <c r="EN327" s="227"/>
      <c r="EO327" s="227"/>
      <c r="EP327" s="227"/>
      <c r="EQ327" s="227"/>
      <c r="ER327" s="227"/>
      <c r="ES327" s="227"/>
      <c r="ET327" s="227"/>
      <c r="EU327" s="227"/>
      <c r="EV327" s="227"/>
      <c r="EW327" s="227"/>
      <c r="EX327" s="227"/>
      <c r="EY327" s="227"/>
      <c r="EZ327" s="227"/>
      <c r="FA327" s="227"/>
      <c r="FB327" s="227"/>
      <c r="FC327" s="227"/>
      <c r="FD327" s="227"/>
      <c r="FE327" s="227"/>
      <c r="FF327" s="227"/>
    </row>
    <row r="328" spans="3:162" ht="20.100000000000001" customHeight="1" x14ac:dyDescent="0.15">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7"/>
      <c r="BK328" s="227"/>
      <c r="BL328" s="227"/>
      <c r="BM328" s="227"/>
      <c r="BN328" s="227"/>
      <c r="BO328" s="227"/>
      <c r="BP328" s="227"/>
      <c r="BQ328" s="227"/>
      <c r="BR328" s="227"/>
      <c r="BS328" s="227"/>
      <c r="BT328" s="227"/>
      <c r="BU328" s="227"/>
      <c r="BV328" s="227"/>
      <c r="BW328" s="227"/>
      <c r="BX328" s="227"/>
      <c r="BY328" s="227"/>
      <c r="BZ328" s="227"/>
      <c r="CA328" s="227"/>
      <c r="CB328" s="227"/>
      <c r="CC328" s="227"/>
      <c r="CD328" s="227"/>
      <c r="CE328" s="227"/>
      <c r="CF328" s="227"/>
      <c r="CG328" s="227"/>
      <c r="CH328" s="227"/>
      <c r="CI328" s="227"/>
      <c r="CJ328" s="227"/>
      <c r="CK328" s="227"/>
      <c r="CL328" s="227"/>
      <c r="CM328" s="227"/>
      <c r="CN328" s="227"/>
      <c r="CO328" s="227"/>
      <c r="CP328" s="227"/>
      <c r="CQ328" s="227"/>
      <c r="CR328" s="227"/>
      <c r="CS328" s="227"/>
      <c r="CT328" s="227"/>
      <c r="CU328" s="227"/>
      <c r="CV328" s="227"/>
      <c r="CW328" s="227"/>
      <c r="CX328" s="227"/>
      <c r="CY328" s="227"/>
      <c r="CZ328" s="227"/>
      <c r="DA328" s="227"/>
      <c r="DB328" s="227"/>
      <c r="DC328" s="227"/>
      <c r="DD328" s="227"/>
      <c r="DE328" s="227"/>
      <c r="DF328" s="227"/>
      <c r="DG328" s="227"/>
      <c r="DH328" s="227"/>
      <c r="DI328" s="227"/>
      <c r="DJ328" s="227"/>
      <c r="DK328" s="227"/>
      <c r="DL328" s="227"/>
      <c r="DM328" s="227"/>
      <c r="DN328" s="227"/>
      <c r="DO328" s="227"/>
      <c r="DP328" s="227"/>
      <c r="DQ328" s="227"/>
      <c r="DR328" s="227"/>
      <c r="DS328" s="227"/>
      <c r="DT328" s="227"/>
      <c r="DU328" s="227"/>
      <c r="DV328" s="227"/>
      <c r="DW328" s="227"/>
      <c r="DX328" s="227"/>
      <c r="DY328" s="227"/>
      <c r="DZ328" s="227"/>
      <c r="EA328" s="227"/>
      <c r="EB328" s="227"/>
      <c r="EC328" s="227"/>
      <c r="ED328" s="227"/>
      <c r="EE328" s="227"/>
      <c r="EF328" s="227"/>
      <c r="EG328" s="227"/>
      <c r="EH328" s="227"/>
      <c r="EI328" s="227"/>
      <c r="EJ328" s="227"/>
      <c r="EK328" s="227"/>
      <c r="EL328" s="227"/>
      <c r="EM328" s="227"/>
      <c r="EN328" s="227"/>
      <c r="EO328" s="227"/>
      <c r="EP328" s="227"/>
      <c r="EQ328" s="227"/>
      <c r="ER328" s="227"/>
      <c r="ES328" s="227"/>
      <c r="ET328" s="227"/>
      <c r="EU328" s="227"/>
      <c r="EV328" s="227"/>
      <c r="EW328" s="227"/>
      <c r="EX328" s="227"/>
      <c r="EY328" s="227"/>
      <c r="EZ328" s="227"/>
      <c r="FA328" s="227"/>
      <c r="FB328" s="227"/>
      <c r="FC328" s="227"/>
      <c r="FD328" s="227"/>
      <c r="FE328" s="227"/>
      <c r="FF328" s="227"/>
    </row>
    <row r="329" spans="3:162" ht="20.100000000000001" customHeight="1" x14ac:dyDescent="0.15">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7"/>
      <c r="BK329" s="227"/>
      <c r="BL329" s="227"/>
      <c r="BM329" s="227"/>
      <c r="BN329" s="227"/>
      <c r="BO329" s="227"/>
      <c r="BP329" s="227"/>
      <c r="BQ329" s="227"/>
      <c r="BR329" s="227"/>
      <c r="BS329" s="227"/>
      <c r="BT329" s="227"/>
      <c r="BU329" s="227"/>
      <c r="BV329" s="227"/>
      <c r="BW329" s="227"/>
      <c r="BX329" s="227"/>
      <c r="BY329" s="227"/>
      <c r="BZ329" s="227"/>
      <c r="CA329" s="227"/>
      <c r="CB329" s="227"/>
      <c r="CC329" s="227"/>
      <c r="CD329" s="227"/>
      <c r="CE329" s="227"/>
      <c r="CF329" s="227"/>
      <c r="CG329" s="227"/>
      <c r="CH329" s="227"/>
      <c r="CI329" s="227"/>
      <c r="CJ329" s="227"/>
      <c r="CK329" s="227"/>
      <c r="CL329" s="227"/>
      <c r="CM329" s="227"/>
      <c r="CN329" s="227"/>
      <c r="CO329" s="227"/>
      <c r="CP329" s="227"/>
      <c r="CQ329" s="227"/>
      <c r="CR329" s="227"/>
      <c r="CS329" s="227"/>
      <c r="CT329" s="227"/>
      <c r="CU329" s="227"/>
      <c r="CV329" s="227"/>
      <c r="CW329" s="227"/>
      <c r="CX329" s="227"/>
      <c r="CY329" s="227"/>
      <c r="CZ329" s="227"/>
      <c r="DA329" s="227"/>
      <c r="DB329" s="227"/>
      <c r="DC329" s="227"/>
      <c r="DD329" s="227"/>
      <c r="DE329" s="227"/>
      <c r="DF329" s="227"/>
      <c r="DG329" s="227"/>
      <c r="DH329" s="227"/>
      <c r="DI329" s="227"/>
      <c r="DJ329" s="227"/>
      <c r="DK329" s="227"/>
      <c r="DL329" s="227"/>
      <c r="DM329" s="227"/>
      <c r="DN329" s="227"/>
      <c r="DO329" s="227"/>
      <c r="DP329" s="227"/>
      <c r="DQ329" s="227"/>
      <c r="DR329" s="227"/>
      <c r="DS329" s="227"/>
      <c r="DT329" s="227"/>
      <c r="DU329" s="227"/>
      <c r="DV329" s="227"/>
      <c r="DW329" s="227"/>
      <c r="DX329" s="227"/>
      <c r="DY329" s="227"/>
      <c r="DZ329" s="227"/>
      <c r="EA329" s="227"/>
      <c r="EB329" s="227"/>
      <c r="EC329" s="227"/>
      <c r="ED329" s="227"/>
      <c r="EE329" s="227"/>
      <c r="EF329" s="227"/>
      <c r="EG329" s="227"/>
      <c r="EH329" s="227"/>
      <c r="EI329" s="227"/>
      <c r="EJ329" s="227"/>
      <c r="EK329" s="227"/>
      <c r="EL329" s="227"/>
      <c r="EM329" s="227"/>
      <c r="EN329" s="227"/>
      <c r="EO329" s="227"/>
      <c r="EP329" s="227"/>
      <c r="EQ329" s="227"/>
      <c r="ER329" s="227"/>
      <c r="ES329" s="227"/>
      <c r="ET329" s="227"/>
      <c r="EU329" s="227"/>
      <c r="EV329" s="227"/>
      <c r="EW329" s="227"/>
      <c r="EX329" s="227"/>
      <c r="EY329" s="227"/>
      <c r="EZ329" s="227"/>
      <c r="FA329" s="227"/>
      <c r="FB329" s="227"/>
      <c r="FC329" s="227"/>
      <c r="FD329" s="227"/>
      <c r="FE329" s="227"/>
      <c r="FF329" s="227"/>
    </row>
    <row r="330" spans="3:162" ht="20.100000000000001" customHeight="1" x14ac:dyDescent="0.15">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7"/>
      <c r="BK330" s="227"/>
      <c r="BL330" s="227"/>
      <c r="BM330" s="227"/>
      <c r="BN330" s="227"/>
      <c r="BO330" s="227"/>
      <c r="BP330" s="227"/>
      <c r="BQ330" s="227"/>
      <c r="BR330" s="227"/>
      <c r="BS330" s="227"/>
      <c r="BT330" s="227"/>
      <c r="BU330" s="227"/>
      <c r="BV330" s="227"/>
      <c r="BW330" s="227"/>
      <c r="BX330" s="227"/>
      <c r="BY330" s="227"/>
      <c r="BZ330" s="227"/>
      <c r="CA330" s="227"/>
      <c r="CB330" s="227"/>
      <c r="CC330" s="227"/>
      <c r="CD330" s="227"/>
      <c r="CE330" s="227"/>
      <c r="CF330" s="227"/>
      <c r="CG330" s="227"/>
      <c r="CH330" s="227"/>
      <c r="CI330" s="227"/>
      <c r="CJ330" s="227"/>
      <c r="CK330" s="227"/>
      <c r="CL330" s="227"/>
      <c r="CM330" s="227"/>
      <c r="CN330" s="227"/>
      <c r="CO330" s="227"/>
      <c r="CP330" s="227"/>
      <c r="CQ330" s="227"/>
      <c r="CR330" s="227"/>
      <c r="CS330" s="227"/>
      <c r="CT330" s="227"/>
      <c r="CU330" s="227"/>
      <c r="CV330" s="227"/>
      <c r="CW330" s="227"/>
      <c r="CX330" s="227"/>
      <c r="CY330" s="227"/>
      <c r="CZ330" s="227"/>
      <c r="DA330" s="227"/>
      <c r="DB330" s="227"/>
      <c r="DC330" s="227"/>
      <c r="DD330" s="227"/>
      <c r="DE330" s="227"/>
      <c r="DF330" s="227"/>
      <c r="DG330" s="227"/>
      <c r="DH330" s="227"/>
      <c r="DI330" s="227"/>
      <c r="DJ330" s="227"/>
      <c r="DK330" s="227"/>
      <c r="DL330" s="227"/>
      <c r="DM330" s="227"/>
      <c r="DN330" s="227"/>
      <c r="DO330" s="227"/>
      <c r="DP330" s="227"/>
      <c r="DQ330" s="227"/>
      <c r="DR330" s="227"/>
      <c r="DS330" s="227"/>
      <c r="DT330" s="227"/>
      <c r="DU330" s="227"/>
      <c r="DV330" s="227"/>
      <c r="DW330" s="227"/>
      <c r="DX330" s="227"/>
      <c r="DY330" s="227"/>
      <c r="DZ330" s="227"/>
      <c r="EA330" s="227"/>
      <c r="EB330" s="227"/>
      <c r="EC330" s="227"/>
      <c r="ED330" s="227"/>
      <c r="EE330" s="227"/>
      <c r="EF330" s="227"/>
      <c r="EG330" s="227"/>
      <c r="EH330" s="227"/>
      <c r="EI330" s="227"/>
      <c r="EJ330" s="227"/>
      <c r="EK330" s="227"/>
      <c r="EL330" s="227"/>
      <c r="EM330" s="227"/>
      <c r="EN330" s="227"/>
      <c r="EO330" s="227"/>
      <c r="EP330" s="227"/>
      <c r="EQ330" s="227"/>
      <c r="ER330" s="227"/>
      <c r="ES330" s="227"/>
      <c r="ET330" s="227"/>
      <c r="EU330" s="227"/>
      <c r="EV330" s="227"/>
      <c r="EW330" s="227"/>
      <c r="EX330" s="227"/>
      <c r="EY330" s="227"/>
      <c r="EZ330" s="227"/>
      <c r="FA330" s="227"/>
      <c r="FB330" s="227"/>
      <c r="FC330" s="227"/>
      <c r="FD330" s="227"/>
      <c r="FE330" s="227"/>
      <c r="FF330" s="227"/>
    </row>
    <row r="331" spans="3:162" ht="20.100000000000001" customHeight="1" x14ac:dyDescent="0.15">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27"/>
      <c r="AC331" s="227"/>
      <c r="AD331" s="227"/>
      <c r="AE331" s="227"/>
      <c r="AF331" s="227"/>
      <c r="AG331" s="227"/>
      <c r="AH331" s="227"/>
      <c r="AI331" s="227"/>
      <c r="AJ331" s="227"/>
      <c r="AK331" s="227"/>
      <c r="AL331" s="227"/>
      <c r="AM331" s="227"/>
      <c r="AN331" s="227"/>
      <c r="AO331" s="227"/>
      <c r="AP331" s="227"/>
      <c r="AQ331" s="227"/>
      <c r="AR331" s="227"/>
      <c r="AS331" s="227"/>
      <c r="AT331" s="227"/>
      <c r="AU331" s="227"/>
      <c r="AV331" s="227"/>
      <c r="AW331" s="227"/>
      <c r="AX331" s="227"/>
      <c r="AY331" s="227"/>
      <c r="AZ331" s="227"/>
      <c r="BA331" s="227"/>
      <c r="BB331" s="227"/>
      <c r="BC331" s="227"/>
      <c r="BD331" s="227"/>
      <c r="BE331" s="227"/>
      <c r="BF331" s="227"/>
      <c r="BG331" s="227"/>
      <c r="BH331" s="227"/>
      <c r="BI331" s="227"/>
      <c r="BJ331" s="227"/>
      <c r="BK331" s="227"/>
      <c r="BL331" s="227"/>
      <c r="BM331" s="227"/>
      <c r="BN331" s="227"/>
      <c r="BO331" s="227"/>
      <c r="BP331" s="227"/>
      <c r="BQ331" s="227"/>
      <c r="BR331" s="227"/>
      <c r="BS331" s="227"/>
      <c r="BT331" s="227"/>
      <c r="BU331" s="227"/>
      <c r="BV331" s="227"/>
      <c r="BW331" s="227"/>
      <c r="BX331" s="227"/>
      <c r="BY331" s="227"/>
      <c r="BZ331" s="227"/>
      <c r="CA331" s="227"/>
      <c r="CB331" s="227"/>
      <c r="CC331" s="227"/>
      <c r="CD331" s="227"/>
      <c r="CE331" s="227"/>
      <c r="CF331" s="227"/>
      <c r="CG331" s="227"/>
      <c r="CH331" s="227"/>
      <c r="CI331" s="227"/>
      <c r="CJ331" s="227"/>
      <c r="CK331" s="227"/>
      <c r="CL331" s="227"/>
      <c r="CM331" s="227"/>
      <c r="CN331" s="227"/>
      <c r="CO331" s="227"/>
      <c r="CP331" s="227"/>
      <c r="CQ331" s="227"/>
      <c r="CR331" s="227"/>
      <c r="CS331" s="227"/>
      <c r="CT331" s="227"/>
      <c r="CU331" s="227"/>
      <c r="CV331" s="227"/>
      <c r="CW331" s="227"/>
      <c r="CX331" s="227"/>
      <c r="CY331" s="227"/>
      <c r="CZ331" s="227"/>
      <c r="DA331" s="227"/>
      <c r="DB331" s="227"/>
      <c r="DC331" s="227"/>
      <c r="DD331" s="227"/>
      <c r="DE331" s="227"/>
      <c r="DF331" s="227"/>
      <c r="DG331" s="227"/>
      <c r="DH331" s="227"/>
      <c r="DI331" s="227"/>
      <c r="DJ331" s="227"/>
      <c r="DK331" s="227"/>
      <c r="DL331" s="227"/>
      <c r="DM331" s="227"/>
      <c r="DN331" s="227"/>
      <c r="DO331" s="227"/>
      <c r="DP331" s="227"/>
      <c r="DQ331" s="227"/>
      <c r="DR331" s="227"/>
      <c r="DS331" s="227"/>
      <c r="DT331" s="227"/>
      <c r="DU331" s="227"/>
      <c r="DV331" s="227"/>
      <c r="DW331" s="227"/>
      <c r="DX331" s="227"/>
      <c r="DY331" s="227"/>
      <c r="DZ331" s="227"/>
      <c r="EA331" s="227"/>
      <c r="EB331" s="227"/>
      <c r="EC331" s="227"/>
      <c r="ED331" s="227"/>
      <c r="EE331" s="227"/>
      <c r="EF331" s="227"/>
      <c r="EG331" s="227"/>
      <c r="EH331" s="227"/>
      <c r="EI331" s="227"/>
      <c r="EJ331" s="227"/>
      <c r="EK331" s="227"/>
      <c r="EL331" s="227"/>
      <c r="EM331" s="227"/>
      <c r="EN331" s="227"/>
      <c r="EO331" s="227"/>
      <c r="EP331" s="227"/>
      <c r="EQ331" s="227"/>
      <c r="ER331" s="227"/>
      <c r="ES331" s="227"/>
      <c r="ET331" s="227"/>
      <c r="EU331" s="227"/>
      <c r="EV331" s="227"/>
      <c r="EW331" s="227"/>
      <c r="EX331" s="227"/>
      <c r="EY331" s="227"/>
      <c r="EZ331" s="227"/>
      <c r="FA331" s="227"/>
      <c r="FB331" s="227"/>
      <c r="FC331" s="227"/>
      <c r="FD331" s="227"/>
      <c r="FE331" s="227"/>
      <c r="FF331" s="227"/>
    </row>
    <row r="332" spans="3:162" ht="20.100000000000001" customHeight="1" x14ac:dyDescent="0.15">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7"/>
      <c r="BK332" s="227"/>
      <c r="BL332" s="227"/>
      <c r="BM332" s="227"/>
      <c r="BN332" s="227"/>
      <c r="BO332" s="227"/>
      <c r="BP332" s="227"/>
      <c r="BQ332" s="227"/>
      <c r="BR332" s="227"/>
      <c r="BS332" s="227"/>
      <c r="BT332" s="227"/>
      <c r="BU332" s="227"/>
      <c r="BV332" s="227"/>
      <c r="BW332" s="227"/>
      <c r="BX332" s="227"/>
      <c r="BY332" s="227"/>
      <c r="BZ332" s="227"/>
      <c r="CA332" s="227"/>
      <c r="CB332" s="227"/>
      <c r="CC332" s="227"/>
      <c r="CD332" s="227"/>
      <c r="CE332" s="227"/>
      <c r="CF332" s="227"/>
      <c r="CG332" s="227"/>
      <c r="CH332" s="227"/>
      <c r="CI332" s="227"/>
      <c r="CJ332" s="227"/>
      <c r="CK332" s="227"/>
      <c r="CL332" s="227"/>
      <c r="CM332" s="227"/>
      <c r="CN332" s="227"/>
      <c r="CO332" s="227"/>
      <c r="CP332" s="227"/>
      <c r="CQ332" s="227"/>
      <c r="CR332" s="227"/>
      <c r="CS332" s="227"/>
      <c r="CT332" s="227"/>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row>
    <row r="333" spans="3:162" ht="20.100000000000001" customHeight="1" x14ac:dyDescent="0.15">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7"/>
      <c r="BK333" s="227"/>
      <c r="BL333" s="227"/>
      <c r="BM333" s="227"/>
      <c r="BN333" s="227"/>
      <c r="BO333" s="227"/>
      <c r="BP333" s="227"/>
      <c r="BQ333" s="227"/>
      <c r="BR333" s="227"/>
      <c r="BS333" s="227"/>
      <c r="BT333" s="227"/>
      <c r="BU333" s="227"/>
      <c r="BV333" s="227"/>
      <c r="BW333" s="227"/>
      <c r="BX333" s="227"/>
      <c r="BY333" s="227"/>
      <c r="BZ333" s="227"/>
      <c r="CA333" s="227"/>
      <c r="CB333" s="227"/>
      <c r="CC333" s="227"/>
      <c r="CD333" s="227"/>
      <c r="CE333" s="227"/>
      <c r="CF333" s="227"/>
      <c r="CG333" s="227"/>
      <c r="CH333" s="227"/>
      <c r="CI333" s="227"/>
      <c r="CJ333" s="227"/>
      <c r="CK333" s="227"/>
      <c r="CL333" s="227"/>
      <c r="CM333" s="227"/>
      <c r="CN333" s="227"/>
      <c r="CO333" s="227"/>
      <c r="CP333" s="227"/>
      <c r="CQ333" s="227"/>
      <c r="CR333" s="227"/>
      <c r="CS333" s="227"/>
      <c r="CT333" s="227"/>
      <c r="CU333" s="227"/>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row>
    <row r="334" spans="3:162" ht="20.100000000000001" customHeight="1" x14ac:dyDescent="0.15">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7"/>
      <c r="BK334" s="227"/>
      <c r="BL334" s="227"/>
      <c r="BM334" s="227"/>
      <c r="BN334" s="227"/>
      <c r="BO334" s="227"/>
      <c r="BP334" s="227"/>
      <c r="BQ334" s="227"/>
      <c r="BR334" s="227"/>
      <c r="BS334" s="227"/>
      <c r="BT334" s="227"/>
      <c r="BU334" s="227"/>
      <c r="BV334" s="227"/>
      <c r="BW334" s="227"/>
      <c r="BX334" s="227"/>
      <c r="BY334" s="227"/>
      <c r="BZ334" s="227"/>
      <c r="CA334" s="227"/>
      <c r="CB334" s="227"/>
      <c r="CC334" s="227"/>
      <c r="CD334" s="227"/>
      <c r="CE334" s="227"/>
      <c r="CF334" s="227"/>
      <c r="CG334" s="227"/>
      <c r="CH334" s="227"/>
      <c r="CI334" s="227"/>
      <c r="CJ334" s="227"/>
      <c r="CK334" s="227"/>
      <c r="CL334" s="227"/>
      <c r="CM334" s="227"/>
      <c r="CN334" s="227"/>
      <c r="CO334" s="227"/>
      <c r="CP334" s="227"/>
      <c r="CQ334" s="227"/>
      <c r="CR334" s="227"/>
      <c r="CS334" s="227"/>
      <c r="CT334" s="227"/>
      <c r="CU334" s="227"/>
      <c r="CV334" s="227"/>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row>
    <row r="335" spans="3:162" ht="20.100000000000001" customHeight="1" x14ac:dyDescent="0.15">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27"/>
      <c r="AC335" s="227"/>
      <c r="AD335" s="227"/>
      <c r="AE335" s="227"/>
      <c r="AF335" s="227"/>
      <c r="AG335" s="227"/>
      <c r="AH335" s="227"/>
      <c r="AI335" s="227"/>
      <c r="AJ335" s="227"/>
      <c r="AK335" s="227"/>
      <c r="AL335" s="227"/>
      <c r="AM335" s="227"/>
      <c r="AN335" s="227"/>
      <c r="AO335" s="227"/>
      <c r="AP335" s="227"/>
      <c r="AQ335" s="227"/>
      <c r="AR335" s="227"/>
      <c r="AS335" s="227"/>
      <c r="AT335" s="227"/>
      <c r="AU335" s="227"/>
      <c r="AV335" s="227"/>
      <c r="AW335" s="227"/>
      <c r="AX335" s="227"/>
      <c r="AY335" s="227"/>
      <c r="AZ335" s="227"/>
      <c r="BA335" s="227"/>
      <c r="BB335" s="227"/>
      <c r="BC335" s="227"/>
      <c r="BD335" s="227"/>
      <c r="BE335" s="227"/>
      <c r="BF335" s="227"/>
      <c r="BG335" s="227"/>
      <c r="BH335" s="227"/>
      <c r="BI335" s="227"/>
      <c r="BJ335" s="227"/>
      <c r="BK335" s="227"/>
      <c r="BL335" s="227"/>
      <c r="BM335" s="227"/>
      <c r="BN335" s="227"/>
      <c r="BO335" s="227"/>
      <c r="BP335" s="227"/>
      <c r="BQ335" s="227"/>
      <c r="BR335" s="227"/>
      <c r="BS335" s="227"/>
      <c r="BT335" s="227"/>
      <c r="BU335" s="227"/>
      <c r="BV335" s="227"/>
      <c r="BW335" s="227"/>
      <c r="BX335" s="227"/>
      <c r="BY335" s="227"/>
      <c r="BZ335" s="227"/>
      <c r="CA335" s="227"/>
      <c r="CB335" s="227"/>
      <c r="CC335" s="227"/>
      <c r="CD335" s="227"/>
      <c r="CE335" s="227"/>
      <c r="CF335" s="227"/>
      <c r="CG335" s="227"/>
      <c r="CH335" s="227"/>
      <c r="CI335" s="227"/>
      <c r="CJ335" s="227"/>
      <c r="CK335" s="227"/>
      <c r="CL335" s="227"/>
      <c r="CM335" s="227"/>
      <c r="CN335" s="227"/>
      <c r="CO335" s="227"/>
      <c r="CP335" s="227"/>
      <c r="CQ335" s="227"/>
      <c r="CR335" s="227"/>
      <c r="CS335" s="227"/>
      <c r="CT335" s="227"/>
      <c r="CU335" s="227"/>
      <c r="CV335" s="227"/>
      <c r="CW335" s="227"/>
      <c r="CX335" s="227"/>
      <c r="CY335" s="227"/>
      <c r="CZ335" s="227"/>
      <c r="DA335" s="227"/>
      <c r="DB335" s="227"/>
      <c r="DC335" s="227"/>
      <c r="DD335" s="227"/>
      <c r="DE335" s="227"/>
      <c r="DF335" s="227"/>
      <c r="DG335" s="227"/>
      <c r="DH335" s="227"/>
      <c r="DI335" s="227"/>
      <c r="DJ335" s="227"/>
      <c r="DK335" s="227"/>
      <c r="DL335" s="227"/>
      <c r="DM335" s="227"/>
      <c r="DN335" s="227"/>
      <c r="DO335" s="227"/>
      <c r="DP335" s="227"/>
      <c r="DQ335" s="227"/>
      <c r="DR335" s="227"/>
      <c r="DS335" s="227"/>
      <c r="DT335" s="227"/>
      <c r="DU335" s="227"/>
      <c r="DV335" s="227"/>
      <c r="DW335" s="227"/>
      <c r="DX335" s="227"/>
      <c r="DY335" s="227"/>
      <c r="DZ335" s="227"/>
      <c r="EA335" s="227"/>
      <c r="EB335" s="227"/>
      <c r="EC335" s="227"/>
      <c r="ED335" s="227"/>
      <c r="EE335" s="227"/>
      <c r="EF335" s="227"/>
      <c r="EG335" s="227"/>
      <c r="EH335" s="227"/>
      <c r="EI335" s="227"/>
      <c r="EJ335" s="227"/>
      <c r="EK335" s="227"/>
      <c r="EL335" s="227"/>
      <c r="EM335" s="227"/>
      <c r="EN335" s="227"/>
      <c r="EO335" s="227"/>
      <c r="EP335" s="227"/>
      <c r="EQ335" s="227"/>
      <c r="ER335" s="227"/>
      <c r="ES335" s="227"/>
      <c r="ET335" s="227"/>
      <c r="EU335" s="227"/>
      <c r="EV335" s="227"/>
      <c r="EW335" s="227"/>
      <c r="EX335" s="227"/>
      <c r="EY335" s="227"/>
      <c r="EZ335" s="227"/>
      <c r="FA335" s="227"/>
      <c r="FB335" s="227"/>
      <c r="FC335" s="227"/>
      <c r="FD335" s="227"/>
      <c r="FE335" s="227"/>
      <c r="FF335" s="227"/>
    </row>
    <row r="336" spans="3:162" ht="20.100000000000001" customHeight="1" x14ac:dyDescent="0.15">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27"/>
      <c r="AC336" s="227"/>
      <c r="AD336" s="227"/>
      <c r="AE336" s="227"/>
      <c r="AF336" s="227"/>
      <c r="AG336" s="227"/>
      <c r="AH336" s="227"/>
      <c r="AI336" s="227"/>
      <c r="AJ336" s="227"/>
      <c r="AK336" s="227"/>
      <c r="AL336" s="227"/>
      <c r="AM336" s="227"/>
      <c r="AN336" s="227"/>
      <c r="AO336" s="227"/>
      <c r="AP336" s="227"/>
      <c r="AQ336" s="227"/>
      <c r="AR336" s="227"/>
      <c r="AS336" s="227"/>
      <c r="AT336" s="227"/>
      <c r="AU336" s="227"/>
      <c r="AV336" s="227"/>
      <c r="AW336" s="227"/>
      <c r="AX336" s="227"/>
      <c r="AY336" s="227"/>
      <c r="AZ336" s="227"/>
      <c r="BA336" s="227"/>
      <c r="BB336" s="227"/>
      <c r="BC336" s="227"/>
      <c r="BD336" s="227"/>
      <c r="BE336" s="227"/>
      <c r="BF336" s="227"/>
      <c r="BG336" s="227"/>
      <c r="BH336" s="227"/>
      <c r="BI336" s="227"/>
      <c r="BJ336" s="227"/>
      <c r="BK336" s="227"/>
      <c r="BL336" s="227"/>
      <c r="BM336" s="227"/>
      <c r="BN336" s="227"/>
      <c r="BO336" s="227"/>
      <c r="BP336" s="227"/>
      <c r="BQ336" s="227"/>
      <c r="BR336" s="227"/>
      <c r="BS336" s="227"/>
      <c r="BT336" s="227"/>
      <c r="BU336" s="227"/>
      <c r="BV336" s="227"/>
      <c r="BW336" s="227"/>
      <c r="BX336" s="227"/>
      <c r="BY336" s="227"/>
      <c r="BZ336" s="227"/>
      <c r="CA336" s="227"/>
      <c r="CB336" s="227"/>
      <c r="CC336" s="227"/>
      <c r="CD336" s="227"/>
      <c r="CE336" s="227"/>
      <c r="CF336" s="227"/>
      <c r="CG336" s="227"/>
      <c r="CH336" s="227"/>
      <c r="CI336" s="227"/>
      <c r="CJ336" s="227"/>
      <c r="CK336" s="227"/>
      <c r="CL336" s="227"/>
      <c r="CM336" s="227"/>
      <c r="CN336" s="227"/>
      <c r="CO336" s="227"/>
      <c r="CP336" s="227"/>
      <c r="CQ336" s="227"/>
      <c r="CR336" s="227"/>
      <c r="CS336" s="227"/>
      <c r="CT336" s="227"/>
      <c r="CU336" s="227"/>
      <c r="CV336" s="227"/>
      <c r="CW336" s="227"/>
      <c r="CX336" s="227"/>
      <c r="CY336" s="227"/>
      <c r="CZ336" s="227"/>
      <c r="DA336" s="227"/>
      <c r="DB336" s="227"/>
      <c r="DC336" s="227"/>
      <c r="DD336" s="227"/>
      <c r="DE336" s="227"/>
      <c r="DF336" s="227"/>
      <c r="DG336" s="227"/>
      <c r="DH336" s="227"/>
      <c r="DI336" s="227"/>
      <c r="DJ336" s="227"/>
      <c r="DK336" s="227"/>
      <c r="DL336" s="227"/>
      <c r="DM336" s="227"/>
      <c r="DN336" s="227"/>
      <c r="DO336" s="227"/>
      <c r="DP336" s="227"/>
      <c r="DQ336" s="227"/>
      <c r="DR336" s="227"/>
      <c r="DS336" s="227"/>
      <c r="DT336" s="227"/>
      <c r="DU336" s="227"/>
      <c r="DV336" s="227"/>
      <c r="DW336" s="227"/>
      <c r="DX336" s="227"/>
      <c r="DY336" s="227"/>
      <c r="DZ336" s="227"/>
      <c r="EA336" s="227"/>
      <c r="EB336" s="227"/>
      <c r="EC336" s="227"/>
      <c r="ED336" s="227"/>
      <c r="EE336" s="227"/>
      <c r="EF336" s="227"/>
      <c r="EG336" s="227"/>
      <c r="EH336" s="227"/>
      <c r="EI336" s="227"/>
      <c r="EJ336" s="227"/>
      <c r="EK336" s="227"/>
      <c r="EL336" s="227"/>
      <c r="EM336" s="227"/>
      <c r="EN336" s="227"/>
      <c r="EO336" s="227"/>
      <c r="EP336" s="227"/>
      <c r="EQ336" s="227"/>
      <c r="ER336" s="227"/>
      <c r="ES336" s="227"/>
      <c r="ET336" s="227"/>
      <c r="EU336" s="227"/>
      <c r="EV336" s="227"/>
      <c r="EW336" s="227"/>
      <c r="EX336" s="227"/>
      <c r="EY336" s="227"/>
      <c r="EZ336" s="227"/>
      <c r="FA336" s="227"/>
      <c r="FB336" s="227"/>
      <c r="FC336" s="227"/>
      <c r="FD336" s="227"/>
      <c r="FE336" s="227"/>
      <c r="FF336" s="227"/>
    </row>
    <row r="337" spans="3:162" ht="20.100000000000001" customHeight="1" x14ac:dyDescent="0.15">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7"/>
      <c r="BK337" s="227"/>
      <c r="BL337" s="227"/>
      <c r="BM337" s="227"/>
      <c r="BN337" s="227"/>
      <c r="BO337" s="227"/>
      <c r="BP337" s="227"/>
      <c r="BQ337" s="227"/>
      <c r="BR337" s="227"/>
      <c r="BS337" s="227"/>
      <c r="BT337" s="227"/>
      <c r="BU337" s="227"/>
      <c r="BV337" s="227"/>
      <c r="BW337" s="227"/>
      <c r="BX337" s="227"/>
      <c r="BY337" s="227"/>
      <c r="BZ337" s="227"/>
      <c r="CA337" s="227"/>
      <c r="CB337" s="227"/>
      <c r="CC337" s="227"/>
      <c r="CD337" s="227"/>
      <c r="CE337" s="227"/>
      <c r="CF337" s="227"/>
      <c r="CG337" s="227"/>
      <c r="CH337" s="227"/>
      <c r="CI337" s="227"/>
      <c r="CJ337" s="227"/>
      <c r="CK337" s="227"/>
      <c r="CL337" s="227"/>
      <c r="CM337" s="227"/>
      <c r="CN337" s="227"/>
      <c r="CO337" s="227"/>
      <c r="CP337" s="227"/>
      <c r="CQ337" s="227"/>
      <c r="CR337" s="227"/>
      <c r="CS337" s="227"/>
      <c r="CT337" s="227"/>
      <c r="CU337" s="227"/>
      <c r="CV337" s="227"/>
      <c r="CW337" s="227"/>
      <c r="CX337" s="227"/>
      <c r="CY337" s="22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row>
    <row r="338" spans="3:162" ht="20.100000000000001" customHeight="1" x14ac:dyDescent="0.15">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27"/>
      <c r="AC338" s="227"/>
      <c r="AD338" s="227"/>
      <c r="AE338" s="227"/>
      <c r="AF338" s="227"/>
      <c r="AG338" s="227"/>
      <c r="AH338" s="227"/>
      <c r="AI338" s="227"/>
      <c r="AJ338" s="227"/>
      <c r="AK338" s="227"/>
      <c r="AL338" s="227"/>
      <c r="AM338" s="227"/>
      <c r="AN338" s="227"/>
      <c r="AO338" s="227"/>
      <c r="AP338" s="227"/>
      <c r="AQ338" s="227"/>
      <c r="AR338" s="227"/>
      <c r="AS338" s="227"/>
      <c r="AT338" s="227"/>
      <c r="AU338" s="227"/>
      <c r="AV338" s="227"/>
      <c r="AW338" s="227"/>
      <c r="AX338" s="227"/>
      <c r="AY338" s="227"/>
      <c r="AZ338" s="227"/>
      <c r="BA338" s="227"/>
      <c r="BB338" s="227"/>
      <c r="BC338" s="227"/>
      <c r="BD338" s="227"/>
      <c r="BE338" s="227"/>
      <c r="BF338" s="227"/>
      <c r="BG338" s="227"/>
      <c r="BH338" s="227"/>
      <c r="BI338" s="227"/>
      <c r="BJ338" s="227"/>
      <c r="BK338" s="227"/>
      <c r="BL338" s="227"/>
      <c r="BM338" s="227"/>
      <c r="BN338" s="227"/>
      <c r="BO338" s="227"/>
      <c r="BP338" s="227"/>
      <c r="BQ338" s="227"/>
      <c r="BR338" s="227"/>
      <c r="BS338" s="227"/>
      <c r="BT338" s="227"/>
      <c r="BU338" s="227"/>
      <c r="BV338" s="227"/>
      <c r="BW338" s="227"/>
      <c r="BX338" s="227"/>
      <c r="BY338" s="227"/>
      <c r="BZ338" s="227"/>
      <c r="CA338" s="227"/>
      <c r="CB338" s="227"/>
      <c r="CC338" s="227"/>
      <c r="CD338" s="227"/>
      <c r="CE338" s="227"/>
      <c r="CF338" s="227"/>
      <c r="CG338" s="227"/>
      <c r="CH338" s="227"/>
      <c r="CI338" s="227"/>
      <c r="CJ338" s="227"/>
      <c r="CK338" s="227"/>
      <c r="CL338" s="227"/>
      <c r="CM338" s="227"/>
      <c r="CN338" s="227"/>
      <c r="CO338" s="227"/>
      <c r="CP338" s="227"/>
      <c r="CQ338" s="227"/>
      <c r="CR338" s="227"/>
      <c r="CS338" s="227"/>
      <c r="CT338" s="227"/>
      <c r="CU338" s="227"/>
      <c r="CV338" s="227"/>
      <c r="CW338" s="227"/>
      <c r="CX338" s="227"/>
      <c r="CY338" s="227"/>
      <c r="CZ338" s="227"/>
      <c r="DA338" s="227"/>
      <c r="DB338" s="227"/>
      <c r="DC338" s="227"/>
      <c r="DD338" s="227"/>
      <c r="DE338" s="227"/>
      <c r="DF338" s="227"/>
      <c r="DG338" s="227"/>
      <c r="DH338" s="227"/>
      <c r="DI338" s="227"/>
      <c r="DJ338" s="227"/>
      <c r="DK338" s="227"/>
      <c r="DL338" s="227"/>
      <c r="DM338" s="227"/>
      <c r="DN338" s="227"/>
      <c r="DO338" s="227"/>
      <c r="DP338" s="227"/>
      <c r="DQ338" s="227"/>
      <c r="DR338" s="227"/>
      <c r="DS338" s="227"/>
      <c r="DT338" s="227"/>
      <c r="DU338" s="227"/>
      <c r="DV338" s="227"/>
      <c r="DW338" s="227"/>
      <c r="DX338" s="227"/>
      <c r="DY338" s="227"/>
      <c r="DZ338" s="227"/>
      <c r="EA338" s="227"/>
      <c r="EB338" s="227"/>
      <c r="EC338" s="227"/>
      <c r="ED338" s="227"/>
      <c r="EE338" s="227"/>
      <c r="EF338" s="227"/>
      <c r="EG338" s="227"/>
      <c r="EH338" s="227"/>
      <c r="EI338" s="227"/>
      <c r="EJ338" s="227"/>
      <c r="EK338" s="227"/>
      <c r="EL338" s="227"/>
      <c r="EM338" s="227"/>
      <c r="EN338" s="227"/>
      <c r="EO338" s="227"/>
      <c r="EP338" s="227"/>
      <c r="EQ338" s="227"/>
      <c r="ER338" s="227"/>
      <c r="ES338" s="227"/>
      <c r="ET338" s="227"/>
      <c r="EU338" s="227"/>
      <c r="EV338" s="227"/>
      <c r="EW338" s="227"/>
      <c r="EX338" s="227"/>
      <c r="EY338" s="227"/>
      <c r="EZ338" s="227"/>
      <c r="FA338" s="227"/>
      <c r="FB338" s="227"/>
      <c r="FC338" s="227"/>
      <c r="FD338" s="227"/>
      <c r="FE338" s="227"/>
      <c r="FF338" s="227"/>
    </row>
    <row r="339" spans="3:162" ht="20.100000000000001" customHeight="1" x14ac:dyDescent="0.15">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AX339" s="227"/>
      <c r="AY339" s="227"/>
      <c r="AZ339" s="227"/>
      <c r="BA339" s="227"/>
      <c r="BB339" s="227"/>
      <c r="BC339" s="227"/>
      <c r="BD339" s="227"/>
      <c r="BE339" s="227"/>
      <c r="BF339" s="227"/>
      <c r="BG339" s="227"/>
      <c r="BH339" s="227"/>
      <c r="BI339" s="227"/>
      <c r="BJ339" s="227"/>
      <c r="BK339" s="227"/>
      <c r="BL339" s="227"/>
      <c r="BM339" s="227"/>
      <c r="BN339" s="227"/>
      <c r="BO339" s="227"/>
      <c r="BP339" s="227"/>
      <c r="BQ339" s="227"/>
      <c r="BR339" s="227"/>
      <c r="BS339" s="227"/>
      <c r="BT339" s="227"/>
      <c r="BU339" s="227"/>
      <c r="BV339" s="227"/>
      <c r="BW339" s="227"/>
      <c r="BX339" s="227"/>
      <c r="BY339" s="227"/>
      <c r="BZ339" s="227"/>
      <c r="CA339" s="227"/>
      <c r="CB339" s="227"/>
      <c r="CC339" s="227"/>
      <c r="CD339" s="227"/>
      <c r="CE339" s="227"/>
      <c r="CF339" s="227"/>
      <c r="CG339" s="227"/>
      <c r="CH339" s="227"/>
      <c r="CI339" s="227"/>
      <c r="CJ339" s="227"/>
      <c r="CK339" s="227"/>
      <c r="CL339" s="227"/>
      <c r="CM339" s="227"/>
      <c r="CN339" s="227"/>
      <c r="CO339" s="227"/>
      <c r="CP339" s="227"/>
      <c r="CQ339" s="227"/>
      <c r="CR339" s="227"/>
      <c r="CS339" s="227"/>
      <c r="CT339" s="227"/>
      <c r="CU339" s="227"/>
      <c r="CV339" s="227"/>
      <c r="CW339" s="227"/>
      <c r="CX339" s="227"/>
      <c r="CY339" s="227"/>
      <c r="CZ339" s="227"/>
      <c r="DA339" s="227"/>
      <c r="DB339" s="227"/>
      <c r="DC339" s="227"/>
      <c r="DD339" s="227"/>
      <c r="DE339" s="227"/>
      <c r="DF339" s="227"/>
      <c r="DG339" s="227"/>
      <c r="DH339" s="227"/>
      <c r="DI339" s="227"/>
      <c r="DJ339" s="227"/>
      <c r="DK339" s="227"/>
      <c r="DL339" s="227"/>
      <c r="DM339" s="227"/>
      <c r="DN339" s="227"/>
      <c r="DO339" s="227"/>
      <c r="DP339" s="227"/>
      <c r="DQ339" s="227"/>
      <c r="DR339" s="227"/>
      <c r="DS339" s="227"/>
      <c r="DT339" s="227"/>
      <c r="DU339" s="227"/>
      <c r="DV339" s="227"/>
      <c r="DW339" s="227"/>
      <c r="DX339" s="227"/>
      <c r="DY339" s="227"/>
      <c r="DZ339" s="227"/>
      <c r="EA339" s="227"/>
      <c r="EB339" s="227"/>
      <c r="EC339" s="227"/>
      <c r="ED339" s="227"/>
      <c r="EE339" s="227"/>
      <c r="EF339" s="227"/>
      <c r="EG339" s="227"/>
      <c r="EH339" s="227"/>
      <c r="EI339" s="227"/>
      <c r="EJ339" s="227"/>
      <c r="EK339" s="227"/>
      <c r="EL339" s="227"/>
      <c r="EM339" s="227"/>
      <c r="EN339" s="227"/>
      <c r="EO339" s="227"/>
      <c r="EP339" s="227"/>
      <c r="EQ339" s="227"/>
      <c r="ER339" s="227"/>
      <c r="ES339" s="227"/>
      <c r="ET339" s="227"/>
      <c r="EU339" s="227"/>
      <c r="EV339" s="227"/>
      <c r="EW339" s="227"/>
      <c r="EX339" s="227"/>
      <c r="EY339" s="227"/>
      <c r="EZ339" s="227"/>
      <c r="FA339" s="227"/>
      <c r="FB339" s="227"/>
      <c r="FC339" s="227"/>
      <c r="FD339" s="227"/>
      <c r="FE339" s="227"/>
      <c r="FF339" s="227"/>
    </row>
    <row r="340" spans="3:162" ht="20.100000000000001" customHeight="1" x14ac:dyDescent="0.15">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27"/>
      <c r="AC340" s="227"/>
      <c r="AD340" s="227"/>
      <c r="AE340" s="227"/>
      <c r="AF340" s="227"/>
      <c r="AG340" s="227"/>
      <c r="AH340" s="227"/>
      <c r="AI340" s="227"/>
      <c r="AJ340" s="227"/>
      <c r="AK340" s="227"/>
      <c r="AL340" s="227"/>
      <c r="AM340" s="227"/>
      <c r="AN340" s="227"/>
      <c r="AO340" s="227"/>
      <c r="AP340" s="227"/>
      <c r="AQ340" s="227"/>
      <c r="AR340" s="227"/>
      <c r="AS340" s="227"/>
      <c r="AT340" s="227"/>
      <c r="AU340" s="227"/>
      <c r="AV340" s="227"/>
      <c r="AW340" s="227"/>
      <c r="AX340" s="227"/>
      <c r="AY340" s="227"/>
      <c r="AZ340" s="227"/>
      <c r="BA340" s="227"/>
      <c r="BB340" s="227"/>
      <c r="BC340" s="227"/>
      <c r="BD340" s="227"/>
      <c r="BE340" s="227"/>
      <c r="BF340" s="227"/>
      <c r="BG340" s="227"/>
      <c r="BH340" s="227"/>
      <c r="BI340" s="227"/>
      <c r="BJ340" s="227"/>
      <c r="BK340" s="227"/>
      <c r="BL340" s="227"/>
      <c r="BM340" s="227"/>
      <c r="BN340" s="227"/>
      <c r="BO340" s="227"/>
      <c r="BP340" s="227"/>
      <c r="BQ340" s="227"/>
      <c r="BR340" s="227"/>
      <c r="BS340" s="227"/>
      <c r="BT340" s="227"/>
      <c r="BU340" s="227"/>
      <c r="BV340" s="227"/>
      <c r="BW340" s="227"/>
      <c r="BX340" s="227"/>
      <c r="BY340" s="227"/>
      <c r="BZ340" s="227"/>
      <c r="CA340" s="227"/>
      <c r="CB340" s="227"/>
      <c r="CC340" s="227"/>
      <c r="CD340" s="227"/>
      <c r="CE340" s="227"/>
      <c r="CF340" s="227"/>
      <c r="CG340" s="227"/>
      <c r="CH340" s="227"/>
      <c r="CI340" s="227"/>
      <c r="CJ340" s="227"/>
      <c r="CK340" s="227"/>
      <c r="CL340" s="227"/>
      <c r="CM340" s="227"/>
      <c r="CN340" s="227"/>
      <c r="CO340" s="227"/>
      <c r="CP340" s="227"/>
      <c r="CQ340" s="227"/>
      <c r="CR340" s="227"/>
      <c r="CS340" s="227"/>
      <c r="CT340" s="227"/>
      <c r="CU340" s="227"/>
      <c r="CV340" s="227"/>
      <c r="CW340" s="227"/>
      <c r="CX340" s="227"/>
      <c r="CY340" s="227"/>
      <c r="CZ340" s="227"/>
      <c r="DA340" s="227"/>
      <c r="DB340" s="227"/>
      <c r="DC340" s="227"/>
      <c r="DD340" s="227"/>
      <c r="DE340" s="227"/>
      <c r="DF340" s="227"/>
      <c r="DG340" s="227"/>
      <c r="DH340" s="227"/>
      <c r="DI340" s="227"/>
      <c r="DJ340" s="227"/>
      <c r="DK340" s="227"/>
      <c r="DL340" s="227"/>
      <c r="DM340" s="227"/>
      <c r="DN340" s="227"/>
      <c r="DO340" s="227"/>
      <c r="DP340" s="227"/>
      <c r="DQ340" s="227"/>
      <c r="DR340" s="227"/>
      <c r="DS340" s="227"/>
      <c r="DT340" s="227"/>
      <c r="DU340" s="227"/>
      <c r="DV340" s="227"/>
      <c r="DW340" s="227"/>
      <c r="DX340" s="227"/>
      <c r="DY340" s="227"/>
      <c r="DZ340" s="227"/>
      <c r="EA340" s="227"/>
      <c r="EB340" s="227"/>
      <c r="EC340" s="227"/>
      <c r="ED340" s="227"/>
      <c r="EE340" s="227"/>
      <c r="EF340" s="227"/>
      <c r="EG340" s="227"/>
      <c r="EH340" s="227"/>
      <c r="EI340" s="227"/>
      <c r="EJ340" s="227"/>
      <c r="EK340" s="227"/>
      <c r="EL340" s="227"/>
      <c r="EM340" s="227"/>
      <c r="EN340" s="227"/>
      <c r="EO340" s="227"/>
      <c r="EP340" s="227"/>
      <c r="EQ340" s="227"/>
      <c r="ER340" s="227"/>
      <c r="ES340" s="227"/>
      <c r="ET340" s="227"/>
      <c r="EU340" s="227"/>
      <c r="EV340" s="227"/>
      <c r="EW340" s="227"/>
      <c r="EX340" s="227"/>
      <c r="EY340" s="227"/>
      <c r="EZ340" s="227"/>
      <c r="FA340" s="227"/>
      <c r="FB340" s="227"/>
      <c r="FC340" s="227"/>
      <c r="FD340" s="227"/>
      <c r="FE340" s="227"/>
      <c r="FF340" s="227"/>
    </row>
    <row r="341" spans="3:162" ht="20.100000000000001" customHeight="1" x14ac:dyDescent="0.15">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27"/>
      <c r="AC341" s="227"/>
      <c r="AD341" s="227"/>
      <c r="AE341" s="227"/>
      <c r="AF341" s="227"/>
      <c r="AG341" s="227"/>
      <c r="AH341" s="227"/>
      <c r="AI341" s="227"/>
      <c r="AJ341" s="227"/>
      <c r="AK341" s="227"/>
      <c r="AL341" s="227"/>
      <c r="AM341" s="227"/>
      <c r="AN341" s="227"/>
      <c r="AO341" s="227"/>
      <c r="AP341" s="227"/>
      <c r="AQ341" s="227"/>
      <c r="AR341" s="227"/>
      <c r="AS341" s="227"/>
      <c r="AT341" s="227"/>
      <c r="AU341" s="227"/>
      <c r="AV341" s="227"/>
      <c r="AW341" s="227"/>
      <c r="AX341" s="227"/>
      <c r="AY341" s="227"/>
      <c r="AZ341" s="227"/>
      <c r="BA341" s="227"/>
      <c r="BB341" s="227"/>
      <c r="BC341" s="227"/>
      <c r="BD341" s="227"/>
      <c r="BE341" s="227"/>
      <c r="BF341" s="227"/>
      <c r="BG341" s="227"/>
      <c r="BH341" s="227"/>
      <c r="BI341" s="227"/>
      <c r="BJ341" s="227"/>
      <c r="BK341" s="227"/>
      <c r="BL341" s="227"/>
      <c r="BM341" s="227"/>
      <c r="BN341" s="227"/>
      <c r="BO341" s="227"/>
      <c r="BP341" s="227"/>
      <c r="BQ341" s="227"/>
      <c r="BR341" s="227"/>
      <c r="BS341" s="227"/>
      <c r="BT341" s="227"/>
      <c r="BU341" s="227"/>
      <c r="BV341" s="227"/>
      <c r="BW341" s="227"/>
      <c r="BX341" s="227"/>
      <c r="BY341" s="227"/>
      <c r="BZ341" s="227"/>
      <c r="CA341" s="227"/>
      <c r="CB341" s="227"/>
      <c r="CC341" s="227"/>
      <c r="CD341" s="227"/>
      <c r="CE341" s="227"/>
      <c r="CF341" s="227"/>
      <c r="CG341" s="227"/>
      <c r="CH341" s="227"/>
      <c r="CI341" s="227"/>
      <c r="CJ341" s="227"/>
      <c r="CK341" s="227"/>
      <c r="CL341" s="227"/>
      <c r="CM341" s="227"/>
      <c r="CN341" s="227"/>
      <c r="CO341" s="227"/>
      <c r="CP341" s="227"/>
      <c r="CQ341" s="227"/>
      <c r="CR341" s="227"/>
      <c r="CS341" s="227"/>
      <c r="CT341" s="227"/>
      <c r="CU341" s="227"/>
      <c r="CV341" s="227"/>
      <c r="CW341" s="227"/>
      <c r="CX341" s="227"/>
      <c r="CY341" s="227"/>
      <c r="CZ341" s="227"/>
      <c r="DA341" s="227"/>
      <c r="DB341" s="227"/>
      <c r="DC341" s="227"/>
      <c r="DD341" s="227"/>
      <c r="DE341" s="227"/>
      <c r="DF341" s="227"/>
      <c r="DG341" s="227"/>
      <c r="DH341" s="227"/>
      <c r="DI341" s="227"/>
      <c r="DJ341" s="227"/>
      <c r="DK341" s="227"/>
      <c r="DL341" s="227"/>
      <c r="DM341" s="227"/>
      <c r="DN341" s="227"/>
      <c r="DO341" s="227"/>
      <c r="DP341" s="227"/>
      <c r="DQ341" s="227"/>
      <c r="DR341" s="227"/>
      <c r="DS341" s="227"/>
      <c r="DT341" s="227"/>
      <c r="DU341" s="227"/>
      <c r="DV341" s="227"/>
      <c r="DW341" s="227"/>
      <c r="DX341" s="227"/>
      <c r="DY341" s="227"/>
      <c r="DZ341" s="227"/>
      <c r="EA341" s="227"/>
      <c r="EB341" s="227"/>
      <c r="EC341" s="227"/>
      <c r="ED341" s="227"/>
      <c r="EE341" s="227"/>
      <c r="EF341" s="227"/>
      <c r="EG341" s="227"/>
      <c r="EH341" s="227"/>
      <c r="EI341" s="227"/>
      <c r="EJ341" s="227"/>
      <c r="EK341" s="227"/>
      <c r="EL341" s="227"/>
      <c r="EM341" s="227"/>
      <c r="EN341" s="227"/>
      <c r="EO341" s="227"/>
      <c r="EP341" s="227"/>
      <c r="EQ341" s="227"/>
      <c r="ER341" s="227"/>
      <c r="ES341" s="227"/>
      <c r="ET341" s="227"/>
      <c r="EU341" s="227"/>
      <c r="EV341" s="227"/>
      <c r="EW341" s="227"/>
      <c r="EX341" s="227"/>
      <c r="EY341" s="227"/>
      <c r="EZ341" s="227"/>
      <c r="FA341" s="227"/>
      <c r="FB341" s="227"/>
      <c r="FC341" s="227"/>
      <c r="FD341" s="227"/>
      <c r="FE341" s="227"/>
      <c r="FF341" s="227"/>
    </row>
  </sheetData>
  <mergeCells count="5">
    <mergeCell ref="AN3:AN4"/>
    <mergeCell ref="AO3:AO4"/>
    <mergeCell ref="AP3:AP4"/>
    <mergeCell ref="A42:B42"/>
    <mergeCell ref="A43:B43"/>
  </mergeCells>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pageSetUpPr fitToPage="1"/>
  </sheetPr>
  <dimension ref="B1:AI50"/>
  <sheetViews>
    <sheetView showGridLines="0" topLeftCell="A4" workbookViewId="0">
      <selection activeCell="M23" sqref="M23"/>
    </sheetView>
  </sheetViews>
  <sheetFormatPr defaultRowHeight="12" x14ac:dyDescent="0.15"/>
  <cols>
    <col min="2" max="2" width="22.42578125" customWidth="1"/>
    <col min="3" max="4" width="12.85546875" customWidth="1"/>
    <col min="5" max="10" width="1.7109375" customWidth="1"/>
    <col min="11" max="11" width="10" customWidth="1"/>
    <col min="17" max="17" width="9.140625" customWidth="1"/>
    <col min="18" max="35" width="12.28515625" customWidth="1"/>
  </cols>
  <sheetData>
    <row r="1" spans="2:35" x14ac:dyDescent="0.15">
      <c r="K1" t="s">
        <v>664</v>
      </c>
      <c r="L1" t="s">
        <v>665</v>
      </c>
    </row>
    <row r="2" spans="2:35" x14ac:dyDescent="0.15">
      <c r="K2" t="s">
        <v>666</v>
      </c>
      <c r="L2">
        <v>1</v>
      </c>
    </row>
    <row r="3" spans="2:35" x14ac:dyDescent="0.15">
      <c r="K3" t="s">
        <v>667</v>
      </c>
      <c r="L3" t="s">
        <v>668</v>
      </c>
    </row>
    <row r="4" spans="2:35" x14ac:dyDescent="0.15">
      <c r="K4" t="s">
        <v>669</v>
      </c>
      <c r="L4" t="s">
        <v>670</v>
      </c>
      <c r="M4" t="s">
        <v>670</v>
      </c>
    </row>
    <row r="5" spans="2:35" x14ac:dyDescent="0.15">
      <c r="B5" t="s">
        <v>665</v>
      </c>
      <c r="K5" t="s">
        <v>671</v>
      </c>
      <c r="L5" t="s">
        <v>670</v>
      </c>
    </row>
    <row r="6" spans="2:35" x14ac:dyDescent="0.15">
      <c r="B6" s="377" t="s">
        <v>672</v>
      </c>
      <c r="C6" s="18" t="s">
        <v>734</v>
      </c>
      <c r="D6" s="18" t="s">
        <v>735</v>
      </c>
    </row>
    <row r="7" spans="2:35" x14ac:dyDescent="0.15">
      <c r="B7" t="s">
        <v>673</v>
      </c>
      <c r="C7" s="378">
        <f>+SUMIFS(AD:AD,$P:$P,$B$6)</f>
        <v>486573</v>
      </c>
      <c r="D7" s="378">
        <f>+SUMIFS(U:U,$P:$P,$B$6)</f>
        <v>485595</v>
      </c>
      <c r="K7" t="s">
        <v>674</v>
      </c>
      <c r="L7" t="s">
        <v>675</v>
      </c>
    </row>
    <row r="8" spans="2:35" x14ac:dyDescent="0.15">
      <c r="B8" t="s">
        <v>676</v>
      </c>
      <c r="C8" s="378">
        <f>+SUMIFS(AG:AG,$P:$P,$B$6)</f>
        <v>338518</v>
      </c>
      <c r="D8" s="378">
        <f>+SUMIFS(X:X,$P:$P,$B$6)</f>
        <v>315379</v>
      </c>
      <c r="K8" t="s">
        <v>670</v>
      </c>
      <c r="L8" t="s">
        <v>677</v>
      </c>
    </row>
    <row r="9" spans="2:35" x14ac:dyDescent="0.15">
      <c r="B9" t="s">
        <v>736</v>
      </c>
      <c r="C9" s="380">
        <f>C8/C7</f>
        <v>0.69571883355632147</v>
      </c>
      <c r="D9" s="380">
        <f>D8/D7</f>
        <v>0.64946920787899376</v>
      </c>
      <c r="K9" t="s">
        <v>678</v>
      </c>
      <c r="L9" t="s">
        <v>679</v>
      </c>
    </row>
    <row r="11" spans="2:35" x14ac:dyDescent="0.15">
      <c r="R11">
        <v>0</v>
      </c>
      <c r="S11">
        <v>0</v>
      </c>
      <c r="T11">
        <v>0</v>
      </c>
      <c r="U11">
        <v>0</v>
      </c>
      <c r="V11">
        <v>0</v>
      </c>
      <c r="W11">
        <v>0</v>
      </c>
      <c r="X11">
        <v>0</v>
      </c>
      <c r="Y11">
        <v>0</v>
      </c>
      <c r="Z11">
        <v>0</v>
      </c>
      <c r="AA11">
        <v>14003</v>
      </c>
      <c r="AB11">
        <v>14003</v>
      </c>
      <c r="AC11">
        <v>14003</v>
      </c>
      <c r="AD11">
        <v>14003</v>
      </c>
      <c r="AE11">
        <v>14003</v>
      </c>
      <c r="AF11">
        <v>14003</v>
      </c>
      <c r="AG11">
        <v>14003</v>
      </c>
      <c r="AH11">
        <v>14003</v>
      </c>
      <c r="AI11">
        <v>14003</v>
      </c>
    </row>
    <row r="12" spans="2:35" x14ac:dyDescent="0.15">
      <c r="Q12" t="s">
        <v>680</v>
      </c>
      <c r="R12" t="s">
        <v>681</v>
      </c>
      <c r="S12" t="s">
        <v>681</v>
      </c>
      <c r="T12" t="s">
        <v>681</v>
      </c>
      <c r="U12" t="s">
        <v>681</v>
      </c>
      <c r="V12" t="s">
        <v>681</v>
      </c>
      <c r="W12" t="s">
        <v>681</v>
      </c>
      <c r="X12" t="s">
        <v>681</v>
      </c>
      <c r="Y12" t="s">
        <v>681</v>
      </c>
      <c r="Z12" t="s">
        <v>681</v>
      </c>
      <c r="AA12" t="s">
        <v>682</v>
      </c>
      <c r="AB12" t="s">
        <v>682</v>
      </c>
      <c r="AC12" t="s">
        <v>682</v>
      </c>
      <c r="AD12" t="s">
        <v>682</v>
      </c>
      <c r="AE12" t="s">
        <v>682</v>
      </c>
      <c r="AF12" t="s">
        <v>682</v>
      </c>
      <c r="AG12" t="s">
        <v>682</v>
      </c>
      <c r="AH12" t="s">
        <v>682</v>
      </c>
      <c r="AI12" t="s">
        <v>682</v>
      </c>
    </row>
    <row r="13" spans="2:35" x14ac:dyDescent="0.15">
      <c r="R13">
        <v>18</v>
      </c>
      <c r="S13">
        <v>19</v>
      </c>
      <c r="T13">
        <v>20</v>
      </c>
      <c r="U13">
        <v>21</v>
      </c>
      <c r="V13">
        <v>57</v>
      </c>
      <c r="W13">
        <v>58</v>
      </c>
      <c r="X13">
        <v>59</v>
      </c>
      <c r="Y13">
        <v>233</v>
      </c>
      <c r="Z13">
        <v>249</v>
      </c>
      <c r="AA13">
        <v>18</v>
      </c>
      <c r="AB13">
        <v>19</v>
      </c>
      <c r="AC13">
        <v>20</v>
      </c>
      <c r="AD13">
        <v>21</v>
      </c>
      <c r="AE13">
        <v>57</v>
      </c>
      <c r="AF13">
        <v>58</v>
      </c>
      <c r="AG13">
        <v>59</v>
      </c>
      <c r="AH13">
        <v>233</v>
      </c>
      <c r="AI13">
        <v>249</v>
      </c>
    </row>
    <row r="14" spans="2:35" x14ac:dyDescent="0.15">
      <c r="K14" t="s">
        <v>683</v>
      </c>
      <c r="L14" t="s">
        <v>684</v>
      </c>
      <c r="M14" t="s">
        <v>685</v>
      </c>
      <c r="N14" t="s">
        <v>686</v>
      </c>
      <c r="O14" t="s">
        <v>687</v>
      </c>
      <c r="P14" t="s">
        <v>688</v>
      </c>
      <c r="Q14" t="s">
        <v>689</v>
      </c>
      <c r="R14" t="s">
        <v>690</v>
      </c>
      <c r="S14" t="s">
        <v>691</v>
      </c>
      <c r="T14" t="s">
        <v>692</v>
      </c>
      <c r="U14" t="s">
        <v>673</v>
      </c>
      <c r="V14" t="s">
        <v>693</v>
      </c>
      <c r="W14" t="s">
        <v>694</v>
      </c>
      <c r="X14" t="s">
        <v>676</v>
      </c>
      <c r="Y14" t="s">
        <v>695</v>
      </c>
      <c r="Z14" t="s">
        <v>696</v>
      </c>
      <c r="AA14" t="s">
        <v>690</v>
      </c>
      <c r="AB14" t="s">
        <v>691</v>
      </c>
      <c r="AC14" t="s">
        <v>692</v>
      </c>
      <c r="AD14" t="s">
        <v>673</v>
      </c>
      <c r="AE14" t="s">
        <v>693</v>
      </c>
      <c r="AF14" t="s">
        <v>694</v>
      </c>
      <c r="AG14" t="s">
        <v>676</v>
      </c>
      <c r="AH14" t="s">
        <v>695</v>
      </c>
      <c r="AI14" t="s">
        <v>696</v>
      </c>
    </row>
    <row r="15" spans="2:35" x14ac:dyDescent="0.15">
      <c r="K15">
        <v>4</v>
      </c>
      <c r="L15" t="s">
        <v>697</v>
      </c>
      <c r="M15">
        <v>1</v>
      </c>
      <c r="N15" t="s">
        <v>698</v>
      </c>
      <c r="O15">
        <v>1985000000</v>
      </c>
      <c r="P15" t="s">
        <v>699</v>
      </c>
      <c r="R15" t="s">
        <v>670</v>
      </c>
      <c r="S15" t="s">
        <v>670</v>
      </c>
      <c r="T15" t="s">
        <v>670</v>
      </c>
      <c r="U15" t="s">
        <v>670</v>
      </c>
      <c r="V15" t="s">
        <v>670</v>
      </c>
      <c r="W15" t="s">
        <v>670</v>
      </c>
      <c r="X15" t="s">
        <v>670</v>
      </c>
      <c r="Y15" t="s">
        <v>670</v>
      </c>
      <c r="Z15" t="s">
        <v>670</v>
      </c>
      <c r="AA15" t="s">
        <v>670</v>
      </c>
      <c r="AB15" t="s">
        <v>670</v>
      </c>
      <c r="AC15" t="s">
        <v>670</v>
      </c>
      <c r="AD15" t="s">
        <v>670</v>
      </c>
      <c r="AE15" t="s">
        <v>670</v>
      </c>
      <c r="AF15" t="s">
        <v>670</v>
      </c>
      <c r="AG15" t="s">
        <v>670</v>
      </c>
      <c r="AH15" t="s">
        <v>670</v>
      </c>
      <c r="AI15" t="s">
        <v>670</v>
      </c>
    </row>
    <row r="16" spans="2:35" x14ac:dyDescent="0.15">
      <c r="K16">
        <v>4</v>
      </c>
      <c r="L16" t="s">
        <v>697</v>
      </c>
      <c r="M16">
        <v>1</v>
      </c>
      <c r="N16" t="s">
        <v>698</v>
      </c>
      <c r="O16">
        <v>1986000000</v>
      </c>
      <c r="P16" t="s">
        <v>700</v>
      </c>
      <c r="R16" t="s">
        <v>670</v>
      </c>
      <c r="S16" t="s">
        <v>670</v>
      </c>
      <c r="T16" t="s">
        <v>670</v>
      </c>
      <c r="U16" t="s">
        <v>670</v>
      </c>
      <c r="V16" t="s">
        <v>670</v>
      </c>
      <c r="W16" t="s">
        <v>670</v>
      </c>
      <c r="X16" t="s">
        <v>670</v>
      </c>
      <c r="Y16" t="s">
        <v>670</v>
      </c>
      <c r="Z16" t="s">
        <v>670</v>
      </c>
      <c r="AA16" t="s">
        <v>670</v>
      </c>
      <c r="AB16" t="s">
        <v>670</v>
      </c>
      <c r="AC16" t="s">
        <v>670</v>
      </c>
      <c r="AD16" t="s">
        <v>670</v>
      </c>
      <c r="AE16" t="s">
        <v>670</v>
      </c>
      <c r="AF16" t="s">
        <v>670</v>
      </c>
      <c r="AG16" t="s">
        <v>670</v>
      </c>
      <c r="AH16" t="s">
        <v>670</v>
      </c>
      <c r="AI16" t="s">
        <v>670</v>
      </c>
    </row>
    <row r="17" spans="11:35" x14ac:dyDescent="0.15">
      <c r="K17">
        <v>4</v>
      </c>
      <c r="L17" t="s">
        <v>697</v>
      </c>
      <c r="M17">
        <v>1</v>
      </c>
      <c r="N17" t="s">
        <v>698</v>
      </c>
      <c r="O17">
        <v>1987000000</v>
      </c>
      <c r="P17" t="s">
        <v>701</v>
      </c>
      <c r="R17" t="s">
        <v>670</v>
      </c>
      <c r="S17" t="s">
        <v>670</v>
      </c>
      <c r="T17" t="s">
        <v>670</v>
      </c>
      <c r="U17" t="s">
        <v>670</v>
      </c>
      <c r="V17" t="s">
        <v>670</v>
      </c>
      <c r="W17" t="s">
        <v>670</v>
      </c>
      <c r="X17" t="s">
        <v>670</v>
      </c>
      <c r="Y17" t="s">
        <v>670</v>
      </c>
      <c r="Z17" t="s">
        <v>670</v>
      </c>
      <c r="AA17" t="s">
        <v>670</v>
      </c>
      <c r="AB17" t="s">
        <v>670</v>
      </c>
      <c r="AC17" t="s">
        <v>670</v>
      </c>
      <c r="AD17" t="s">
        <v>670</v>
      </c>
      <c r="AE17" t="s">
        <v>670</v>
      </c>
      <c r="AF17" t="s">
        <v>670</v>
      </c>
      <c r="AG17" t="s">
        <v>670</v>
      </c>
      <c r="AH17" t="s">
        <v>670</v>
      </c>
      <c r="AI17" t="s">
        <v>670</v>
      </c>
    </row>
    <row r="18" spans="11:35" x14ac:dyDescent="0.15">
      <c r="K18">
        <v>4</v>
      </c>
      <c r="L18" t="s">
        <v>697</v>
      </c>
      <c r="M18">
        <v>1</v>
      </c>
      <c r="N18" t="s">
        <v>698</v>
      </c>
      <c r="O18">
        <v>1988000000</v>
      </c>
      <c r="P18" t="s">
        <v>702</v>
      </c>
      <c r="R18" t="s">
        <v>670</v>
      </c>
      <c r="S18" t="s">
        <v>670</v>
      </c>
      <c r="T18" t="s">
        <v>670</v>
      </c>
      <c r="U18" t="s">
        <v>670</v>
      </c>
      <c r="V18" t="s">
        <v>670</v>
      </c>
      <c r="W18" t="s">
        <v>670</v>
      </c>
      <c r="X18" t="s">
        <v>670</v>
      </c>
      <c r="Y18" t="s">
        <v>670</v>
      </c>
      <c r="Z18" t="s">
        <v>670</v>
      </c>
      <c r="AA18" t="s">
        <v>670</v>
      </c>
      <c r="AB18" t="s">
        <v>670</v>
      </c>
      <c r="AC18" t="s">
        <v>670</v>
      </c>
      <c r="AD18" t="s">
        <v>670</v>
      </c>
      <c r="AE18" t="s">
        <v>670</v>
      </c>
      <c r="AF18" t="s">
        <v>670</v>
      </c>
      <c r="AG18" t="s">
        <v>670</v>
      </c>
      <c r="AH18" t="s">
        <v>670</v>
      </c>
      <c r="AI18" t="s">
        <v>670</v>
      </c>
    </row>
    <row r="19" spans="11:35" x14ac:dyDescent="0.15">
      <c r="K19">
        <v>4</v>
      </c>
      <c r="L19" t="s">
        <v>697</v>
      </c>
      <c r="M19">
        <v>1</v>
      </c>
      <c r="N19" t="s">
        <v>698</v>
      </c>
      <c r="O19">
        <v>1989000000</v>
      </c>
      <c r="P19" t="s">
        <v>703</v>
      </c>
      <c r="R19" t="s">
        <v>670</v>
      </c>
      <c r="S19" t="s">
        <v>670</v>
      </c>
      <c r="T19" t="s">
        <v>670</v>
      </c>
      <c r="U19" t="s">
        <v>670</v>
      </c>
      <c r="V19" t="s">
        <v>670</v>
      </c>
      <c r="W19" t="s">
        <v>670</v>
      </c>
      <c r="X19" t="s">
        <v>670</v>
      </c>
      <c r="Y19" t="s">
        <v>670</v>
      </c>
      <c r="Z19" t="s">
        <v>670</v>
      </c>
      <c r="AA19" t="s">
        <v>670</v>
      </c>
      <c r="AB19" t="s">
        <v>670</v>
      </c>
      <c r="AC19" t="s">
        <v>670</v>
      </c>
      <c r="AD19" t="s">
        <v>670</v>
      </c>
      <c r="AE19" t="s">
        <v>670</v>
      </c>
      <c r="AF19" t="s">
        <v>670</v>
      </c>
      <c r="AG19" t="s">
        <v>670</v>
      </c>
      <c r="AH19" t="s">
        <v>670</v>
      </c>
      <c r="AI19" t="s">
        <v>670</v>
      </c>
    </row>
    <row r="20" spans="11:35" x14ac:dyDescent="0.15">
      <c r="K20">
        <v>4</v>
      </c>
      <c r="L20" t="s">
        <v>697</v>
      </c>
      <c r="M20">
        <v>1</v>
      </c>
      <c r="N20" t="s">
        <v>698</v>
      </c>
      <c r="O20">
        <v>1990000000</v>
      </c>
      <c r="P20" t="s">
        <v>704</v>
      </c>
      <c r="R20" t="s">
        <v>670</v>
      </c>
      <c r="S20" t="s">
        <v>670</v>
      </c>
      <c r="T20" t="s">
        <v>670</v>
      </c>
      <c r="U20" t="s">
        <v>670</v>
      </c>
      <c r="V20" t="s">
        <v>670</v>
      </c>
      <c r="W20" t="s">
        <v>670</v>
      </c>
      <c r="X20" t="s">
        <v>670</v>
      </c>
      <c r="Y20" t="s">
        <v>670</v>
      </c>
      <c r="Z20" t="s">
        <v>670</v>
      </c>
      <c r="AA20" t="s">
        <v>670</v>
      </c>
      <c r="AB20" t="s">
        <v>670</v>
      </c>
      <c r="AC20" t="s">
        <v>670</v>
      </c>
      <c r="AD20" t="s">
        <v>670</v>
      </c>
      <c r="AE20" t="s">
        <v>670</v>
      </c>
      <c r="AF20" t="s">
        <v>670</v>
      </c>
      <c r="AG20" t="s">
        <v>670</v>
      </c>
      <c r="AH20" t="s">
        <v>670</v>
      </c>
      <c r="AI20" t="s">
        <v>670</v>
      </c>
    </row>
    <row r="21" spans="11:35" x14ac:dyDescent="0.15">
      <c r="K21">
        <v>4</v>
      </c>
      <c r="L21" t="s">
        <v>697</v>
      </c>
      <c r="M21">
        <v>1</v>
      </c>
      <c r="N21" t="s">
        <v>698</v>
      </c>
      <c r="O21">
        <v>1991000000</v>
      </c>
      <c r="P21" t="s">
        <v>705</v>
      </c>
      <c r="R21" t="s">
        <v>670</v>
      </c>
      <c r="S21" t="s">
        <v>670</v>
      </c>
      <c r="T21" t="s">
        <v>670</v>
      </c>
      <c r="U21" t="s">
        <v>670</v>
      </c>
      <c r="V21" t="s">
        <v>670</v>
      </c>
      <c r="W21" t="s">
        <v>670</v>
      </c>
      <c r="X21" t="s">
        <v>670</v>
      </c>
      <c r="Y21" t="s">
        <v>670</v>
      </c>
      <c r="Z21" t="s">
        <v>670</v>
      </c>
      <c r="AA21" t="s">
        <v>670</v>
      </c>
      <c r="AB21" t="s">
        <v>670</v>
      </c>
      <c r="AC21" t="s">
        <v>670</v>
      </c>
      <c r="AD21" t="s">
        <v>670</v>
      </c>
      <c r="AE21" t="s">
        <v>670</v>
      </c>
      <c r="AF21" t="s">
        <v>670</v>
      </c>
      <c r="AG21" t="s">
        <v>670</v>
      </c>
      <c r="AH21" t="s">
        <v>670</v>
      </c>
      <c r="AI21" t="s">
        <v>670</v>
      </c>
    </row>
    <row r="22" spans="11:35" x14ac:dyDescent="0.15">
      <c r="K22">
        <v>4</v>
      </c>
      <c r="L22" t="s">
        <v>697</v>
      </c>
      <c r="M22">
        <v>1</v>
      </c>
      <c r="N22" t="s">
        <v>698</v>
      </c>
      <c r="O22">
        <v>1992000000</v>
      </c>
      <c r="P22" t="s">
        <v>706</v>
      </c>
      <c r="R22" t="s">
        <v>670</v>
      </c>
      <c r="S22" t="s">
        <v>670</v>
      </c>
      <c r="T22" t="s">
        <v>670</v>
      </c>
      <c r="U22" t="s">
        <v>670</v>
      </c>
      <c r="V22" t="s">
        <v>670</v>
      </c>
      <c r="W22" t="s">
        <v>670</v>
      </c>
      <c r="X22" t="s">
        <v>670</v>
      </c>
      <c r="Y22" t="s">
        <v>670</v>
      </c>
      <c r="Z22" t="s">
        <v>670</v>
      </c>
      <c r="AA22" t="s">
        <v>670</v>
      </c>
      <c r="AB22" t="s">
        <v>670</v>
      </c>
      <c r="AC22" t="s">
        <v>670</v>
      </c>
      <c r="AD22" t="s">
        <v>670</v>
      </c>
      <c r="AE22" t="s">
        <v>670</v>
      </c>
      <c r="AF22" t="s">
        <v>670</v>
      </c>
      <c r="AG22" t="s">
        <v>670</v>
      </c>
      <c r="AH22" t="s">
        <v>670</v>
      </c>
      <c r="AI22" t="s">
        <v>670</v>
      </c>
    </row>
    <row r="23" spans="11:35" x14ac:dyDescent="0.15">
      <c r="K23">
        <v>4</v>
      </c>
      <c r="L23" t="s">
        <v>697</v>
      </c>
      <c r="M23">
        <v>1</v>
      </c>
      <c r="N23" t="s">
        <v>698</v>
      </c>
      <c r="O23">
        <v>1993000000</v>
      </c>
      <c r="P23" t="s">
        <v>707</v>
      </c>
      <c r="R23" t="s">
        <v>670</v>
      </c>
      <c r="S23" t="s">
        <v>670</v>
      </c>
      <c r="T23" t="s">
        <v>670</v>
      </c>
      <c r="U23" t="s">
        <v>670</v>
      </c>
      <c r="V23" t="s">
        <v>670</v>
      </c>
      <c r="W23" t="s">
        <v>670</v>
      </c>
      <c r="X23" t="s">
        <v>670</v>
      </c>
      <c r="Y23" t="s">
        <v>670</v>
      </c>
      <c r="Z23" t="s">
        <v>670</v>
      </c>
      <c r="AA23" t="s">
        <v>670</v>
      </c>
      <c r="AB23" t="s">
        <v>670</v>
      </c>
      <c r="AC23" t="s">
        <v>670</v>
      </c>
      <c r="AD23" t="s">
        <v>670</v>
      </c>
      <c r="AE23" t="s">
        <v>670</v>
      </c>
      <c r="AF23" t="s">
        <v>670</v>
      </c>
      <c r="AG23" t="s">
        <v>670</v>
      </c>
      <c r="AH23" t="s">
        <v>670</v>
      </c>
      <c r="AI23" t="s">
        <v>670</v>
      </c>
    </row>
    <row r="24" spans="11:35" x14ac:dyDescent="0.15">
      <c r="K24">
        <v>4</v>
      </c>
      <c r="L24" t="s">
        <v>697</v>
      </c>
      <c r="M24">
        <v>1</v>
      </c>
      <c r="N24" t="s">
        <v>698</v>
      </c>
      <c r="O24">
        <v>1994000000</v>
      </c>
      <c r="P24" t="s">
        <v>708</v>
      </c>
      <c r="R24" t="s">
        <v>670</v>
      </c>
      <c r="S24" t="s">
        <v>670</v>
      </c>
      <c r="T24" t="s">
        <v>670</v>
      </c>
      <c r="U24" t="s">
        <v>670</v>
      </c>
      <c r="V24" t="s">
        <v>670</v>
      </c>
      <c r="W24" t="s">
        <v>670</v>
      </c>
      <c r="X24" t="s">
        <v>670</v>
      </c>
      <c r="Y24" t="s">
        <v>670</v>
      </c>
      <c r="Z24" t="s">
        <v>670</v>
      </c>
      <c r="AA24" t="s">
        <v>670</v>
      </c>
      <c r="AB24" t="s">
        <v>670</v>
      </c>
      <c r="AC24" t="s">
        <v>670</v>
      </c>
      <c r="AD24" t="s">
        <v>670</v>
      </c>
      <c r="AE24" t="s">
        <v>670</v>
      </c>
      <c r="AF24" t="s">
        <v>670</v>
      </c>
      <c r="AG24" t="s">
        <v>670</v>
      </c>
      <c r="AH24" t="s">
        <v>670</v>
      </c>
      <c r="AI24" t="s">
        <v>670</v>
      </c>
    </row>
    <row r="25" spans="11:35" x14ac:dyDescent="0.15">
      <c r="K25">
        <v>4</v>
      </c>
      <c r="L25" t="s">
        <v>697</v>
      </c>
      <c r="M25">
        <v>1</v>
      </c>
      <c r="N25" t="s">
        <v>698</v>
      </c>
      <c r="O25">
        <v>1995000000</v>
      </c>
      <c r="P25" t="s">
        <v>709</v>
      </c>
      <c r="R25" t="s">
        <v>670</v>
      </c>
      <c r="S25" t="s">
        <v>670</v>
      </c>
      <c r="T25" t="s">
        <v>670</v>
      </c>
      <c r="U25" t="s">
        <v>670</v>
      </c>
      <c r="V25" t="s">
        <v>670</v>
      </c>
      <c r="W25" t="s">
        <v>670</v>
      </c>
      <c r="X25" t="s">
        <v>670</v>
      </c>
      <c r="Y25" t="s">
        <v>670</v>
      </c>
      <c r="Z25" t="s">
        <v>670</v>
      </c>
      <c r="AA25" t="s">
        <v>670</v>
      </c>
      <c r="AB25" t="s">
        <v>670</v>
      </c>
      <c r="AC25" t="s">
        <v>670</v>
      </c>
      <c r="AD25" t="s">
        <v>670</v>
      </c>
      <c r="AE25" t="s">
        <v>670</v>
      </c>
      <c r="AF25" t="s">
        <v>670</v>
      </c>
      <c r="AG25" t="s">
        <v>670</v>
      </c>
      <c r="AH25" t="s">
        <v>670</v>
      </c>
      <c r="AI25" t="s">
        <v>670</v>
      </c>
    </row>
    <row r="26" spans="11:35" x14ac:dyDescent="0.15">
      <c r="K26">
        <v>4</v>
      </c>
      <c r="L26" t="s">
        <v>697</v>
      </c>
      <c r="M26">
        <v>1</v>
      </c>
      <c r="N26" t="s">
        <v>698</v>
      </c>
      <c r="O26">
        <v>1996000000</v>
      </c>
      <c r="P26" t="s">
        <v>710</v>
      </c>
      <c r="R26" t="s">
        <v>670</v>
      </c>
      <c r="S26" t="s">
        <v>670</v>
      </c>
      <c r="T26" t="s">
        <v>670</v>
      </c>
      <c r="U26" t="s">
        <v>670</v>
      </c>
      <c r="V26" t="s">
        <v>670</v>
      </c>
      <c r="W26" t="s">
        <v>670</v>
      </c>
      <c r="X26" t="s">
        <v>670</v>
      </c>
      <c r="Y26" t="s">
        <v>670</v>
      </c>
      <c r="Z26" t="s">
        <v>670</v>
      </c>
      <c r="AA26" t="s">
        <v>670</v>
      </c>
      <c r="AB26" t="s">
        <v>670</v>
      </c>
      <c r="AC26" t="s">
        <v>670</v>
      </c>
      <c r="AD26" t="s">
        <v>670</v>
      </c>
      <c r="AE26" t="s">
        <v>670</v>
      </c>
      <c r="AF26" t="s">
        <v>670</v>
      </c>
      <c r="AG26" t="s">
        <v>670</v>
      </c>
      <c r="AH26" t="s">
        <v>670</v>
      </c>
      <c r="AI26" t="s">
        <v>670</v>
      </c>
    </row>
    <row r="27" spans="11:35" x14ac:dyDescent="0.15">
      <c r="K27">
        <v>4</v>
      </c>
      <c r="L27" t="s">
        <v>697</v>
      </c>
      <c r="M27">
        <v>1</v>
      </c>
      <c r="N27" t="s">
        <v>698</v>
      </c>
      <c r="O27">
        <v>1997000000</v>
      </c>
      <c r="P27" t="s">
        <v>711</v>
      </c>
      <c r="R27" t="s">
        <v>670</v>
      </c>
      <c r="S27" t="s">
        <v>670</v>
      </c>
      <c r="T27" t="s">
        <v>670</v>
      </c>
      <c r="U27" t="s">
        <v>670</v>
      </c>
      <c r="V27" t="s">
        <v>670</v>
      </c>
      <c r="W27" t="s">
        <v>670</v>
      </c>
      <c r="X27" t="s">
        <v>670</v>
      </c>
      <c r="Y27" t="s">
        <v>670</v>
      </c>
      <c r="Z27" t="s">
        <v>670</v>
      </c>
      <c r="AA27" t="s">
        <v>670</v>
      </c>
      <c r="AB27" t="s">
        <v>670</v>
      </c>
      <c r="AC27" t="s">
        <v>670</v>
      </c>
      <c r="AD27" t="s">
        <v>670</v>
      </c>
      <c r="AE27" t="s">
        <v>670</v>
      </c>
      <c r="AF27" t="s">
        <v>670</v>
      </c>
      <c r="AG27" t="s">
        <v>670</v>
      </c>
      <c r="AH27" t="s">
        <v>670</v>
      </c>
      <c r="AI27" t="s">
        <v>670</v>
      </c>
    </row>
    <row r="28" spans="11:35" x14ac:dyDescent="0.15">
      <c r="K28">
        <v>4</v>
      </c>
      <c r="L28" t="s">
        <v>697</v>
      </c>
      <c r="M28">
        <v>1</v>
      </c>
      <c r="N28" t="s">
        <v>698</v>
      </c>
      <c r="O28">
        <v>1998000000</v>
      </c>
      <c r="P28" t="s">
        <v>712</v>
      </c>
      <c r="R28" t="s">
        <v>670</v>
      </c>
      <c r="S28" t="s">
        <v>670</v>
      </c>
      <c r="T28" t="s">
        <v>670</v>
      </c>
      <c r="U28" t="s">
        <v>670</v>
      </c>
      <c r="V28" t="s">
        <v>670</v>
      </c>
      <c r="W28" t="s">
        <v>670</v>
      </c>
      <c r="X28" t="s">
        <v>670</v>
      </c>
      <c r="Y28" t="s">
        <v>670</v>
      </c>
      <c r="Z28" t="s">
        <v>670</v>
      </c>
      <c r="AA28" t="s">
        <v>670</v>
      </c>
      <c r="AB28" t="s">
        <v>670</v>
      </c>
      <c r="AC28" t="s">
        <v>670</v>
      </c>
      <c r="AD28" t="s">
        <v>670</v>
      </c>
      <c r="AE28" t="s">
        <v>670</v>
      </c>
      <c r="AF28" t="s">
        <v>670</v>
      </c>
      <c r="AG28" t="s">
        <v>670</v>
      </c>
      <c r="AH28" t="s">
        <v>670</v>
      </c>
      <c r="AI28" t="s">
        <v>670</v>
      </c>
    </row>
    <row r="29" spans="11:35" x14ac:dyDescent="0.15">
      <c r="K29">
        <v>4</v>
      </c>
      <c r="L29" t="s">
        <v>697</v>
      </c>
      <c r="M29">
        <v>1</v>
      </c>
      <c r="N29" t="s">
        <v>698</v>
      </c>
      <c r="O29">
        <v>1999000000</v>
      </c>
      <c r="P29" t="s">
        <v>713</v>
      </c>
      <c r="R29" t="s">
        <v>670</v>
      </c>
      <c r="S29" t="s">
        <v>670</v>
      </c>
      <c r="T29" t="s">
        <v>670</v>
      </c>
      <c r="U29" t="s">
        <v>670</v>
      </c>
      <c r="V29" t="s">
        <v>670</v>
      </c>
      <c r="W29" t="s">
        <v>670</v>
      </c>
      <c r="X29" t="s">
        <v>670</v>
      </c>
      <c r="Y29" t="s">
        <v>670</v>
      </c>
      <c r="Z29" t="s">
        <v>670</v>
      </c>
      <c r="AA29" t="s">
        <v>670</v>
      </c>
      <c r="AB29" t="s">
        <v>670</v>
      </c>
      <c r="AC29" t="s">
        <v>670</v>
      </c>
      <c r="AD29" t="s">
        <v>670</v>
      </c>
      <c r="AE29" t="s">
        <v>670</v>
      </c>
      <c r="AF29" t="s">
        <v>670</v>
      </c>
      <c r="AG29" t="s">
        <v>670</v>
      </c>
      <c r="AH29" t="s">
        <v>670</v>
      </c>
      <c r="AI29" t="s">
        <v>670</v>
      </c>
    </row>
    <row r="30" spans="11:35" x14ac:dyDescent="0.15">
      <c r="K30">
        <v>4</v>
      </c>
      <c r="L30" t="s">
        <v>697</v>
      </c>
      <c r="M30">
        <v>1</v>
      </c>
      <c r="N30" t="s">
        <v>698</v>
      </c>
      <c r="O30">
        <v>2000000000</v>
      </c>
      <c r="P30" t="s">
        <v>714</v>
      </c>
      <c r="R30" s="11">
        <v>1047498</v>
      </c>
      <c r="S30" s="11">
        <v>562754</v>
      </c>
      <c r="T30" s="11">
        <v>552007</v>
      </c>
      <c r="U30" s="11">
        <v>527818</v>
      </c>
      <c r="V30" s="11">
        <v>1047498</v>
      </c>
      <c r="W30" s="11">
        <v>430239</v>
      </c>
      <c r="X30" s="11">
        <v>341896</v>
      </c>
      <c r="Y30" s="11">
        <v>474411</v>
      </c>
      <c r="Z30">
        <v>72.099999999999994</v>
      </c>
      <c r="AA30" s="11">
        <v>1252894</v>
      </c>
      <c r="AB30" s="11">
        <v>667749</v>
      </c>
      <c r="AC30" s="11">
        <v>650729</v>
      </c>
      <c r="AD30" s="11">
        <v>630454</v>
      </c>
      <c r="AE30" s="11">
        <v>1252894</v>
      </c>
      <c r="AF30" s="11">
        <v>502631</v>
      </c>
      <c r="AG30" s="11">
        <v>387986</v>
      </c>
      <c r="AH30" s="11">
        <v>553103</v>
      </c>
      <c r="AI30">
        <v>70.099999999999994</v>
      </c>
    </row>
    <row r="31" spans="11:35" x14ac:dyDescent="0.15">
      <c r="K31">
        <v>4</v>
      </c>
      <c r="L31" t="s">
        <v>697</v>
      </c>
      <c r="M31">
        <v>1</v>
      </c>
      <c r="N31" t="s">
        <v>698</v>
      </c>
      <c r="O31">
        <v>2001000000</v>
      </c>
      <c r="P31" t="s">
        <v>715</v>
      </c>
      <c r="R31" s="11">
        <v>1042451</v>
      </c>
      <c r="S31" s="11">
        <v>552734</v>
      </c>
      <c r="T31" s="11">
        <v>542114</v>
      </c>
      <c r="U31" s="11">
        <v>515730</v>
      </c>
      <c r="V31" s="11">
        <v>1042451</v>
      </c>
      <c r="W31" s="11">
        <v>422941</v>
      </c>
      <c r="X31" s="11">
        <v>336209</v>
      </c>
      <c r="Y31" s="11">
        <v>466003</v>
      </c>
      <c r="Z31">
        <v>72.099999999999994</v>
      </c>
      <c r="AA31" s="11">
        <v>1214470</v>
      </c>
      <c r="AB31" s="11">
        <v>589349</v>
      </c>
      <c r="AC31" s="11">
        <v>581892</v>
      </c>
      <c r="AD31" s="11">
        <v>558995</v>
      </c>
      <c r="AE31" s="11">
        <v>1214470</v>
      </c>
      <c r="AF31" s="11">
        <v>451038</v>
      </c>
      <c r="AG31" s="11">
        <v>349747</v>
      </c>
      <c r="AH31" s="11">
        <v>488058</v>
      </c>
      <c r="AI31">
        <v>71.7</v>
      </c>
    </row>
    <row r="32" spans="11:35" x14ac:dyDescent="0.15">
      <c r="K32">
        <v>4</v>
      </c>
      <c r="L32" t="s">
        <v>697</v>
      </c>
      <c r="M32">
        <v>1</v>
      </c>
      <c r="N32" t="s">
        <v>698</v>
      </c>
      <c r="O32">
        <v>2002000000</v>
      </c>
      <c r="P32" t="s">
        <v>716</v>
      </c>
      <c r="R32" s="11">
        <v>1014822</v>
      </c>
      <c r="S32" s="11">
        <v>539924</v>
      </c>
      <c r="T32" s="11">
        <v>528146</v>
      </c>
      <c r="U32" s="11">
        <v>506126</v>
      </c>
      <c r="V32" s="11">
        <v>1014822</v>
      </c>
      <c r="W32" s="11">
        <v>417408</v>
      </c>
      <c r="X32" s="11">
        <v>331199</v>
      </c>
      <c r="Y32" s="11">
        <v>453716</v>
      </c>
      <c r="Z32">
        <v>73</v>
      </c>
      <c r="AA32" s="11">
        <v>1058218</v>
      </c>
      <c r="AB32" s="11">
        <v>557385</v>
      </c>
      <c r="AC32" s="11">
        <v>549705</v>
      </c>
      <c r="AD32" s="11">
        <v>530767</v>
      </c>
      <c r="AE32" s="11">
        <v>1058218</v>
      </c>
      <c r="AF32" s="11">
        <v>430678</v>
      </c>
      <c r="AG32" s="11">
        <v>332255</v>
      </c>
      <c r="AH32" s="11">
        <v>458962</v>
      </c>
      <c r="AI32">
        <v>72.400000000000006</v>
      </c>
    </row>
    <row r="33" spans="11:35" x14ac:dyDescent="0.15">
      <c r="K33">
        <v>4</v>
      </c>
      <c r="L33" t="s">
        <v>697</v>
      </c>
      <c r="M33">
        <v>1</v>
      </c>
      <c r="N33" t="s">
        <v>698</v>
      </c>
      <c r="O33">
        <v>2003000000</v>
      </c>
      <c r="P33" t="s">
        <v>717</v>
      </c>
      <c r="R33" s="11">
        <v>995704</v>
      </c>
      <c r="S33" s="11">
        <v>524810</v>
      </c>
      <c r="T33" s="11">
        <v>514287</v>
      </c>
      <c r="U33" s="11">
        <v>492964</v>
      </c>
      <c r="V33" s="11">
        <v>995704</v>
      </c>
      <c r="W33" s="11">
        <v>410709</v>
      </c>
      <c r="X33" s="11">
        <v>326566</v>
      </c>
      <c r="Y33" s="11">
        <v>440667</v>
      </c>
      <c r="Z33">
        <v>74.099999999999994</v>
      </c>
      <c r="AA33" s="11">
        <v>1108229</v>
      </c>
      <c r="AB33" s="11">
        <v>564010</v>
      </c>
      <c r="AC33" s="11">
        <v>555313</v>
      </c>
      <c r="AD33" s="11">
        <v>534771</v>
      </c>
      <c r="AE33" s="11">
        <v>1108229</v>
      </c>
      <c r="AF33" s="11">
        <v>441233</v>
      </c>
      <c r="AG33" s="11">
        <v>345015</v>
      </c>
      <c r="AH33" s="11">
        <v>467792</v>
      </c>
      <c r="AI33">
        <v>73.8</v>
      </c>
    </row>
    <row r="34" spans="11:35" x14ac:dyDescent="0.15">
      <c r="K34">
        <v>4</v>
      </c>
      <c r="L34" t="s">
        <v>697</v>
      </c>
      <c r="M34">
        <v>1</v>
      </c>
      <c r="N34" t="s">
        <v>698</v>
      </c>
      <c r="O34">
        <v>2004000000</v>
      </c>
      <c r="P34" t="s">
        <v>718</v>
      </c>
      <c r="R34" s="11">
        <v>1009611</v>
      </c>
      <c r="S34" s="11">
        <v>531690</v>
      </c>
      <c r="T34" s="11">
        <v>522313</v>
      </c>
      <c r="U34" s="11">
        <v>502248</v>
      </c>
      <c r="V34" s="11">
        <v>1009611</v>
      </c>
      <c r="W34" s="11">
        <v>417038</v>
      </c>
      <c r="X34" s="11">
        <v>331636</v>
      </c>
      <c r="Y34" s="11">
        <v>446288</v>
      </c>
      <c r="Z34">
        <v>74.3</v>
      </c>
      <c r="AA34" s="11">
        <v>1300972</v>
      </c>
      <c r="AB34" s="11">
        <v>604631</v>
      </c>
      <c r="AC34" s="11">
        <v>591788</v>
      </c>
      <c r="AD34" s="11">
        <v>567358</v>
      </c>
      <c r="AE34" s="11">
        <v>1300972</v>
      </c>
      <c r="AF34" s="11">
        <v>487609</v>
      </c>
      <c r="AG34" s="11">
        <v>381113</v>
      </c>
      <c r="AH34" s="11">
        <v>498135</v>
      </c>
      <c r="AI34">
        <v>76.5</v>
      </c>
    </row>
    <row r="35" spans="11:35" x14ac:dyDescent="0.15">
      <c r="K35">
        <v>4</v>
      </c>
      <c r="L35" t="s">
        <v>697</v>
      </c>
      <c r="M35">
        <v>1</v>
      </c>
      <c r="N35" t="s">
        <v>698</v>
      </c>
      <c r="O35">
        <v>2005000000</v>
      </c>
      <c r="P35" t="s">
        <v>719</v>
      </c>
      <c r="R35" s="11">
        <v>998810</v>
      </c>
      <c r="S35" s="11">
        <v>524585</v>
      </c>
      <c r="T35" s="11">
        <v>514628</v>
      </c>
      <c r="U35" s="11">
        <v>493829</v>
      </c>
      <c r="V35" s="11">
        <v>998810</v>
      </c>
      <c r="W35" s="11">
        <v>412928</v>
      </c>
      <c r="X35" s="11">
        <v>329499</v>
      </c>
      <c r="Y35" s="11">
        <v>441156</v>
      </c>
      <c r="Z35">
        <v>74.7</v>
      </c>
      <c r="AA35" s="11">
        <v>1141810</v>
      </c>
      <c r="AB35" s="11">
        <v>592954</v>
      </c>
      <c r="AC35" s="11">
        <v>581393</v>
      </c>
      <c r="AD35" s="11">
        <v>567821</v>
      </c>
      <c r="AE35" s="11">
        <v>1141810</v>
      </c>
      <c r="AF35" s="11">
        <v>463748</v>
      </c>
      <c r="AG35" s="11">
        <v>359714</v>
      </c>
      <c r="AH35" s="11">
        <v>488920</v>
      </c>
      <c r="AI35">
        <v>73.599999999999994</v>
      </c>
    </row>
    <row r="36" spans="11:35" x14ac:dyDescent="0.15">
      <c r="K36">
        <v>4</v>
      </c>
      <c r="L36" t="s">
        <v>697</v>
      </c>
      <c r="M36">
        <v>1</v>
      </c>
      <c r="N36" t="s">
        <v>698</v>
      </c>
      <c r="O36">
        <v>2006000000</v>
      </c>
      <c r="P36" t="s">
        <v>720</v>
      </c>
      <c r="R36" s="11">
        <v>990162</v>
      </c>
      <c r="S36" s="11">
        <v>525719</v>
      </c>
      <c r="T36" s="11">
        <v>516469</v>
      </c>
      <c r="U36" s="11">
        <v>495003</v>
      </c>
      <c r="V36" s="11">
        <v>990162</v>
      </c>
      <c r="W36" s="11">
        <v>404502</v>
      </c>
      <c r="X36" s="11">
        <v>320231</v>
      </c>
      <c r="Y36" s="11">
        <v>441448</v>
      </c>
      <c r="Z36">
        <v>72.5</v>
      </c>
      <c r="AA36" s="11">
        <v>1121737</v>
      </c>
      <c r="AB36" s="11">
        <v>603562</v>
      </c>
      <c r="AC36" s="11">
        <v>591264</v>
      </c>
      <c r="AD36" s="11">
        <v>580108</v>
      </c>
      <c r="AE36" s="11">
        <v>1121737</v>
      </c>
      <c r="AF36" s="11">
        <v>454804</v>
      </c>
      <c r="AG36" s="11">
        <v>344298</v>
      </c>
      <c r="AH36" s="11">
        <v>493055</v>
      </c>
      <c r="AI36">
        <v>69.8</v>
      </c>
    </row>
    <row r="37" spans="11:35" x14ac:dyDescent="0.15">
      <c r="K37">
        <v>4</v>
      </c>
      <c r="L37" t="s">
        <v>697</v>
      </c>
      <c r="M37">
        <v>1</v>
      </c>
      <c r="N37" t="s">
        <v>698</v>
      </c>
      <c r="O37">
        <v>2007000000</v>
      </c>
      <c r="P37" t="s">
        <v>721</v>
      </c>
      <c r="R37" s="11">
        <v>1001977</v>
      </c>
      <c r="S37" s="11">
        <v>528762</v>
      </c>
      <c r="T37" s="11">
        <v>520246</v>
      </c>
      <c r="U37" s="11">
        <v>497395</v>
      </c>
      <c r="V37" s="11">
        <v>1001977</v>
      </c>
      <c r="W37" s="11">
        <v>409716</v>
      </c>
      <c r="X37" s="11">
        <v>323459</v>
      </c>
      <c r="Y37" s="11">
        <v>442504</v>
      </c>
      <c r="Z37">
        <v>73.099999999999994</v>
      </c>
      <c r="AA37" s="11">
        <v>1100136</v>
      </c>
      <c r="AB37" s="11">
        <v>548690</v>
      </c>
      <c r="AC37" s="11">
        <v>540014</v>
      </c>
      <c r="AD37" s="11">
        <v>513748</v>
      </c>
      <c r="AE37" s="11">
        <v>1100136</v>
      </c>
      <c r="AF37" s="11">
        <v>465603</v>
      </c>
      <c r="AG37" s="11">
        <v>364959</v>
      </c>
      <c r="AH37" s="11">
        <v>448046</v>
      </c>
      <c r="AI37">
        <v>81.5</v>
      </c>
    </row>
    <row r="38" spans="11:35" x14ac:dyDescent="0.15">
      <c r="K38">
        <v>4</v>
      </c>
      <c r="L38" t="s">
        <v>697</v>
      </c>
      <c r="M38">
        <v>1</v>
      </c>
      <c r="N38" t="s">
        <v>698</v>
      </c>
      <c r="O38">
        <v>2008000000</v>
      </c>
      <c r="P38" t="s">
        <v>722</v>
      </c>
      <c r="R38" s="11">
        <v>1007864</v>
      </c>
      <c r="S38" s="11">
        <v>534235</v>
      </c>
      <c r="T38" s="11">
        <v>525414</v>
      </c>
      <c r="U38" s="11">
        <v>500738</v>
      </c>
      <c r="V38" s="11">
        <v>1007864</v>
      </c>
      <c r="W38" s="11">
        <v>416415</v>
      </c>
      <c r="X38" s="11">
        <v>324929</v>
      </c>
      <c r="Y38" s="11">
        <v>442749</v>
      </c>
      <c r="Z38">
        <v>73.400000000000006</v>
      </c>
      <c r="AA38" s="11">
        <v>1180672</v>
      </c>
      <c r="AB38" s="11">
        <v>651399</v>
      </c>
      <c r="AC38" s="11">
        <v>638436</v>
      </c>
      <c r="AD38" s="11">
        <v>622810</v>
      </c>
      <c r="AE38" s="11">
        <v>1180672</v>
      </c>
      <c r="AF38" s="11">
        <v>469555</v>
      </c>
      <c r="AG38" s="11">
        <v>340501</v>
      </c>
      <c r="AH38" s="11">
        <v>522345</v>
      </c>
      <c r="AI38">
        <v>65.2</v>
      </c>
    </row>
    <row r="39" spans="11:35" x14ac:dyDescent="0.15">
      <c r="K39">
        <v>4</v>
      </c>
      <c r="L39" t="s">
        <v>697</v>
      </c>
      <c r="M39">
        <v>1</v>
      </c>
      <c r="N39" t="s">
        <v>698</v>
      </c>
      <c r="O39">
        <v>2009000000</v>
      </c>
      <c r="P39" t="s">
        <v>723</v>
      </c>
      <c r="R39" s="11">
        <v>986493</v>
      </c>
      <c r="S39" s="11">
        <v>518226</v>
      </c>
      <c r="T39" s="11">
        <v>507574</v>
      </c>
      <c r="U39" s="11">
        <v>484940</v>
      </c>
      <c r="V39" s="11">
        <v>986493</v>
      </c>
      <c r="W39" s="11">
        <v>409374</v>
      </c>
      <c r="X39" s="11">
        <v>319060</v>
      </c>
      <c r="Y39" s="11">
        <v>427912</v>
      </c>
      <c r="Z39">
        <v>74.599999999999994</v>
      </c>
      <c r="AA39" s="11">
        <v>1117117</v>
      </c>
      <c r="AB39" s="11">
        <v>600170</v>
      </c>
      <c r="AC39" s="11">
        <v>590751</v>
      </c>
      <c r="AD39" s="11">
        <v>574804</v>
      </c>
      <c r="AE39" s="11">
        <v>1117117</v>
      </c>
      <c r="AF39" s="11">
        <v>456063</v>
      </c>
      <c r="AG39" s="11">
        <v>345595</v>
      </c>
      <c r="AH39" s="11">
        <v>489702</v>
      </c>
      <c r="AI39">
        <v>70.599999999999994</v>
      </c>
    </row>
    <row r="40" spans="11:35" x14ac:dyDescent="0.15">
      <c r="K40">
        <v>4</v>
      </c>
      <c r="L40" t="s">
        <v>697</v>
      </c>
      <c r="M40">
        <v>1</v>
      </c>
      <c r="N40" t="s">
        <v>698</v>
      </c>
      <c r="O40">
        <v>2010000000</v>
      </c>
      <c r="P40" t="s">
        <v>724</v>
      </c>
      <c r="R40" s="11">
        <v>990742</v>
      </c>
      <c r="S40" s="11">
        <v>520692</v>
      </c>
      <c r="T40" s="11">
        <v>512635</v>
      </c>
      <c r="U40" s="11">
        <v>485340</v>
      </c>
      <c r="V40" s="11">
        <v>990742</v>
      </c>
      <c r="W40" s="11">
        <v>409039</v>
      </c>
      <c r="X40" s="11">
        <v>318315</v>
      </c>
      <c r="Y40" s="11">
        <v>429967</v>
      </c>
      <c r="Z40">
        <v>74</v>
      </c>
      <c r="AA40" s="11">
        <v>1065083</v>
      </c>
      <c r="AB40" s="11">
        <v>553717</v>
      </c>
      <c r="AC40" s="11">
        <v>545508</v>
      </c>
      <c r="AD40" s="11">
        <v>524806</v>
      </c>
      <c r="AE40" s="11">
        <v>1065083</v>
      </c>
      <c r="AF40" s="11">
        <v>447020</v>
      </c>
      <c r="AG40" s="11">
        <v>342654</v>
      </c>
      <c r="AH40" s="11">
        <v>449351</v>
      </c>
      <c r="AI40">
        <v>76.3</v>
      </c>
    </row>
    <row r="41" spans="11:35" x14ac:dyDescent="0.15">
      <c r="K41">
        <v>4</v>
      </c>
      <c r="L41" t="s">
        <v>697</v>
      </c>
      <c r="M41">
        <v>1</v>
      </c>
      <c r="N41" t="s">
        <v>698</v>
      </c>
      <c r="O41">
        <v>2011000000</v>
      </c>
      <c r="P41" t="s">
        <v>725</v>
      </c>
      <c r="R41" s="11">
        <v>963289</v>
      </c>
      <c r="S41" s="11">
        <v>510149</v>
      </c>
      <c r="T41" s="11">
        <v>502324</v>
      </c>
      <c r="U41" s="11">
        <v>473115</v>
      </c>
      <c r="V41" s="11">
        <v>963289</v>
      </c>
      <c r="W41" s="11">
        <v>398448</v>
      </c>
      <c r="X41" s="11">
        <v>308838</v>
      </c>
      <c r="Y41" s="11">
        <v>420538</v>
      </c>
      <c r="Z41">
        <v>73.400000000000006</v>
      </c>
      <c r="AA41" s="11">
        <v>1058778</v>
      </c>
      <c r="AB41" s="11">
        <v>563699</v>
      </c>
      <c r="AC41" s="11">
        <v>556117</v>
      </c>
      <c r="AD41" s="11">
        <v>533724</v>
      </c>
      <c r="AE41" s="11">
        <v>1058778</v>
      </c>
      <c r="AF41" s="11">
        <v>454704</v>
      </c>
      <c r="AG41" s="11">
        <v>342121</v>
      </c>
      <c r="AH41" s="11">
        <v>451115</v>
      </c>
      <c r="AI41">
        <v>75.8</v>
      </c>
    </row>
    <row r="42" spans="11:35" x14ac:dyDescent="0.15">
      <c r="K42">
        <v>4</v>
      </c>
      <c r="L42" t="s">
        <v>697</v>
      </c>
      <c r="M42">
        <v>1</v>
      </c>
      <c r="N42" t="s">
        <v>698</v>
      </c>
      <c r="O42">
        <v>2012000000</v>
      </c>
      <c r="P42" t="s">
        <v>726</v>
      </c>
      <c r="R42" s="11">
        <v>980650</v>
      </c>
      <c r="S42" s="11">
        <v>518506</v>
      </c>
      <c r="T42" s="11">
        <v>510058</v>
      </c>
      <c r="U42" s="11">
        <v>479599</v>
      </c>
      <c r="V42" s="11">
        <v>980650</v>
      </c>
      <c r="W42" s="11">
        <v>407375</v>
      </c>
      <c r="X42" s="11">
        <v>313874</v>
      </c>
      <c r="Y42" s="11">
        <v>425005</v>
      </c>
      <c r="Z42">
        <v>73.900000000000006</v>
      </c>
      <c r="AA42" s="11">
        <v>1047464</v>
      </c>
      <c r="AB42" s="11">
        <v>546900</v>
      </c>
      <c r="AC42" s="11">
        <v>538859</v>
      </c>
      <c r="AD42" s="11">
        <v>512889</v>
      </c>
      <c r="AE42" s="11">
        <v>1047464</v>
      </c>
      <c r="AF42" s="11">
        <v>439889</v>
      </c>
      <c r="AG42" s="11">
        <v>336547</v>
      </c>
      <c r="AH42" s="11">
        <v>443557</v>
      </c>
      <c r="AI42">
        <v>75.900000000000006</v>
      </c>
    </row>
    <row r="43" spans="11:35" x14ac:dyDescent="0.15">
      <c r="K43">
        <v>4</v>
      </c>
      <c r="L43" t="s">
        <v>697</v>
      </c>
      <c r="M43">
        <v>1</v>
      </c>
      <c r="N43" t="s">
        <v>698</v>
      </c>
      <c r="O43">
        <v>2013000000</v>
      </c>
      <c r="P43" t="s">
        <v>727</v>
      </c>
      <c r="R43" s="11">
        <v>997463</v>
      </c>
      <c r="S43" s="11">
        <v>523589</v>
      </c>
      <c r="T43" s="11">
        <v>515232</v>
      </c>
      <c r="U43" s="11">
        <v>486587</v>
      </c>
      <c r="V43" s="11">
        <v>997463</v>
      </c>
      <c r="W43" s="11">
        <v>416626</v>
      </c>
      <c r="X43" s="11">
        <v>319170</v>
      </c>
      <c r="Y43" s="11">
        <v>426132</v>
      </c>
      <c r="Z43">
        <v>74.900000000000006</v>
      </c>
      <c r="AA43" s="11">
        <v>1060581</v>
      </c>
      <c r="AB43" s="11">
        <v>540110</v>
      </c>
      <c r="AC43" s="11">
        <v>531065</v>
      </c>
      <c r="AD43" s="11">
        <v>506462</v>
      </c>
      <c r="AE43" s="11">
        <v>1060581</v>
      </c>
      <c r="AF43" s="11">
        <v>454789</v>
      </c>
      <c r="AG43" s="11">
        <v>346486</v>
      </c>
      <c r="AH43" s="11">
        <v>431807</v>
      </c>
      <c r="AI43">
        <v>80.2</v>
      </c>
    </row>
    <row r="44" spans="11:35" x14ac:dyDescent="0.15">
      <c r="K44">
        <v>4</v>
      </c>
      <c r="L44" t="s">
        <v>697</v>
      </c>
      <c r="M44">
        <v>1</v>
      </c>
      <c r="N44" t="s">
        <v>698</v>
      </c>
      <c r="O44">
        <v>2014000000</v>
      </c>
      <c r="P44" t="s">
        <v>728</v>
      </c>
      <c r="R44" s="11">
        <v>993842</v>
      </c>
      <c r="S44" s="11">
        <v>519761</v>
      </c>
      <c r="T44" s="11">
        <v>511665</v>
      </c>
      <c r="U44" s="11">
        <v>483251</v>
      </c>
      <c r="V44" s="11">
        <v>993842</v>
      </c>
      <c r="W44" s="11">
        <v>414975</v>
      </c>
      <c r="X44" s="11">
        <v>318755</v>
      </c>
      <c r="Y44" s="11">
        <v>423541</v>
      </c>
      <c r="Z44">
        <v>75.3</v>
      </c>
      <c r="AA44" s="11">
        <v>1044740</v>
      </c>
      <c r="AB44" s="11">
        <v>513534</v>
      </c>
      <c r="AC44" s="11">
        <v>507881</v>
      </c>
      <c r="AD44" s="11">
        <v>484622</v>
      </c>
      <c r="AE44" s="11">
        <v>1044740</v>
      </c>
      <c r="AF44" s="11">
        <v>424752</v>
      </c>
      <c r="AG44" s="11">
        <v>316454</v>
      </c>
      <c r="AH44" s="11">
        <v>405236</v>
      </c>
      <c r="AI44">
        <v>78.099999999999994</v>
      </c>
    </row>
    <row r="45" spans="11:35" x14ac:dyDescent="0.15">
      <c r="K45">
        <v>4</v>
      </c>
      <c r="L45" t="s">
        <v>697</v>
      </c>
      <c r="M45">
        <v>1</v>
      </c>
      <c r="N45" t="s">
        <v>698</v>
      </c>
      <c r="O45">
        <v>2015000000</v>
      </c>
      <c r="P45" t="s">
        <v>672</v>
      </c>
      <c r="R45" s="11">
        <v>999354</v>
      </c>
      <c r="S45" s="11">
        <v>525669</v>
      </c>
      <c r="T45" s="11">
        <v>516209</v>
      </c>
      <c r="U45" s="11">
        <v>485595</v>
      </c>
      <c r="V45" s="11">
        <v>999354</v>
      </c>
      <c r="W45" s="11">
        <v>413778</v>
      </c>
      <c r="X45" s="11">
        <v>315379</v>
      </c>
      <c r="Y45" s="11">
        <v>427270</v>
      </c>
      <c r="Z45">
        <v>73.8</v>
      </c>
      <c r="AA45" s="11">
        <v>1025947</v>
      </c>
      <c r="AB45" s="11">
        <v>513871</v>
      </c>
      <c r="AC45" s="11">
        <v>507094</v>
      </c>
      <c r="AD45" s="11">
        <v>486573</v>
      </c>
      <c r="AE45" s="11">
        <v>1025947</v>
      </c>
      <c r="AF45" s="11">
        <v>449763</v>
      </c>
      <c r="AG45" s="11">
        <v>338518</v>
      </c>
      <c r="AH45" s="11">
        <v>402625</v>
      </c>
      <c r="AI45">
        <v>84.1</v>
      </c>
    </row>
    <row r="46" spans="11:35" x14ac:dyDescent="0.15">
      <c r="K46">
        <v>4</v>
      </c>
      <c r="L46" t="s">
        <v>697</v>
      </c>
      <c r="M46">
        <v>1</v>
      </c>
      <c r="N46" t="s">
        <v>698</v>
      </c>
      <c r="O46">
        <v>2016000000</v>
      </c>
      <c r="P46" t="s">
        <v>729</v>
      </c>
      <c r="R46" s="11">
        <v>993957</v>
      </c>
      <c r="S46" s="11">
        <v>526973</v>
      </c>
      <c r="T46" s="11">
        <v>518863</v>
      </c>
      <c r="U46" s="11">
        <v>487934</v>
      </c>
      <c r="V46" s="11">
        <v>993957</v>
      </c>
      <c r="W46" s="11">
        <v>407867</v>
      </c>
      <c r="X46" s="11">
        <v>309591</v>
      </c>
      <c r="Y46" s="11">
        <v>428697</v>
      </c>
      <c r="Z46">
        <v>72.2</v>
      </c>
      <c r="AA46" s="11">
        <v>1117451</v>
      </c>
      <c r="AB46" s="11">
        <v>586015</v>
      </c>
      <c r="AC46" s="11">
        <v>579658</v>
      </c>
      <c r="AD46" s="11">
        <v>556978</v>
      </c>
      <c r="AE46" s="11">
        <v>1117451</v>
      </c>
      <c r="AF46" s="11">
        <v>478752</v>
      </c>
      <c r="AG46" s="11">
        <v>341761</v>
      </c>
      <c r="AH46" s="11">
        <v>449024</v>
      </c>
      <c r="AI46">
        <v>76.099999999999994</v>
      </c>
    </row>
    <row r="47" spans="11:35" x14ac:dyDescent="0.15">
      <c r="K47">
        <v>4</v>
      </c>
      <c r="L47" t="s">
        <v>697</v>
      </c>
      <c r="M47">
        <v>1</v>
      </c>
      <c r="N47" t="s">
        <v>698</v>
      </c>
      <c r="O47">
        <v>2017000000</v>
      </c>
      <c r="P47" t="s">
        <v>730</v>
      </c>
      <c r="R47" s="11">
        <v>1008859</v>
      </c>
      <c r="S47" s="11">
        <v>533820</v>
      </c>
      <c r="T47" s="11">
        <v>525884</v>
      </c>
      <c r="U47" s="11">
        <v>493834</v>
      </c>
      <c r="V47" s="11">
        <v>1008859</v>
      </c>
      <c r="W47" s="11">
        <v>412462</v>
      </c>
      <c r="X47" s="11">
        <v>313057</v>
      </c>
      <c r="Y47" s="11">
        <v>434415</v>
      </c>
      <c r="Z47">
        <v>72.099999999999994</v>
      </c>
      <c r="AA47" s="11">
        <v>1130064</v>
      </c>
      <c r="AB47" s="11">
        <v>558407</v>
      </c>
      <c r="AC47" s="11">
        <v>550018</v>
      </c>
      <c r="AD47" s="11">
        <v>527536</v>
      </c>
      <c r="AE47" s="11">
        <v>1130064</v>
      </c>
      <c r="AF47" s="11">
        <v>488367</v>
      </c>
      <c r="AG47" s="11">
        <v>362608</v>
      </c>
      <c r="AH47" s="11">
        <v>432648</v>
      </c>
      <c r="AI47">
        <v>83.8</v>
      </c>
    </row>
    <row r="48" spans="11:35" x14ac:dyDescent="0.15">
      <c r="K48">
        <v>4</v>
      </c>
      <c r="L48" t="s">
        <v>697</v>
      </c>
      <c r="M48">
        <v>1</v>
      </c>
      <c r="N48" t="s">
        <v>698</v>
      </c>
      <c r="O48">
        <v>2018000000</v>
      </c>
      <c r="P48" t="s">
        <v>731</v>
      </c>
      <c r="R48" s="11">
        <v>1046366</v>
      </c>
      <c r="S48" s="11">
        <v>558718</v>
      </c>
      <c r="T48" s="11">
        <v>549950</v>
      </c>
      <c r="U48" s="11">
        <v>512604</v>
      </c>
      <c r="V48" s="11">
        <v>1046366</v>
      </c>
      <c r="W48" s="11">
        <v>418907</v>
      </c>
      <c r="X48" s="11">
        <v>315314</v>
      </c>
      <c r="Y48" s="11">
        <v>455125</v>
      </c>
      <c r="Z48">
        <v>69.3</v>
      </c>
      <c r="AA48" s="11">
        <v>1046269</v>
      </c>
      <c r="AB48" s="11">
        <v>564239</v>
      </c>
      <c r="AC48" s="11">
        <v>555534</v>
      </c>
      <c r="AD48" s="11">
        <v>526062</v>
      </c>
      <c r="AE48" s="11">
        <v>1046269</v>
      </c>
      <c r="AF48" s="11">
        <v>423685</v>
      </c>
      <c r="AG48" s="11">
        <v>313447</v>
      </c>
      <c r="AH48" s="11">
        <v>454000</v>
      </c>
      <c r="AI48">
        <v>69</v>
      </c>
    </row>
    <row r="49" spans="11:35" x14ac:dyDescent="0.15">
      <c r="K49">
        <v>4</v>
      </c>
      <c r="L49" t="s">
        <v>697</v>
      </c>
      <c r="M49">
        <v>1</v>
      </c>
      <c r="N49" t="s">
        <v>698</v>
      </c>
      <c r="O49">
        <v>2019000000</v>
      </c>
      <c r="P49" t="s">
        <v>732</v>
      </c>
      <c r="R49" s="11">
        <v>1114844</v>
      </c>
      <c r="S49" s="11">
        <v>586149</v>
      </c>
      <c r="T49" s="11">
        <v>577067</v>
      </c>
      <c r="U49" s="11">
        <v>536305</v>
      </c>
      <c r="V49" s="11">
        <v>1114844</v>
      </c>
      <c r="W49" s="11">
        <v>433357</v>
      </c>
      <c r="X49" s="11">
        <v>323853</v>
      </c>
      <c r="Y49" s="11">
        <v>476645</v>
      </c>
      <c r="Z49">
        <v>67.900000000000006</v>
      </c>
      <c r="AA49" s="11">
        <v>1172166</v>
      </c>
      <c r="AB49" s="11">
        <v>611076</v>
      </c>
      <c r="AC49" s="11">
        <v>605723</v>
      </c>
      <c r="AD49" s="11">
        <v>560399</v>
      </c>
      <c r="AE49" s="11">
        <v>1172166</v>
      </c>
      <c r="AF49" s="11">
        <v>456921</v>
      </c>
      <c r="AG49" s="11">
        <v>340640</v>
      </c>
      <c r="AH49" s="11">
        <v>494795</v>
      </c>
      <c r="AI49">
        <v>68.8</v>
      </c>
    </row>
    <row r="50" spans="11:35" x14ac:dyDescent="0.15">
      <c r="K50">
        <v>4</v>
      </c>
      <c r="L50" t="s">
        <v>697</v>
      </c>
      <c r="M50">
        <v>1</v>
      </c>
      <c r="N50" t="s">
        <v>698</v>
      </c>
      <c r="O50">
        <v>2020000000</v>
      </c>
      <c r="P50" t="s">
        <v>733</v>
      </c>
      <c r="R50" s="11">
        <v>1171448</v>
      </c>
      <c r="S50" s="11">
        <v>609535</v>
      </c>
      <c r="T50" s="11">
        <v>579127</v>
      </c>
      <c r="U50" s="11">
        <v>536881</v>
      </c>
      <c r="V50" s="11">
        <v>1171448</v>
      </c>
      <c r="W50" s="11">
        <v>416707</v>
      </c>
      <c r="X50" s="11">
        <v>305811</v>
      </c>
      <c r="Y50" s="11">
        <v>498639</v>
      </c>
      <c r="Z50">
        <v>61.3</v>
      </c>
      <c r="AA50" s="11">
        <v>1372376</v>
      </c>
      <c r="AB50" s="11">
        <v>652156</v>
      </c>
      <c r="AC50" s="11">
        <v>630003</v>
      </c>
      <c r="AD50" s="11">
        <v>585217</v>
      </c>
      <c r="AE50" s="11">
        <v>1372376</v>
      </c>
      <c r="AF50" s="11">
        <v>452655</v>
      </c>
      <c r="AG50" s="11">
        <v>324083</v>
      </c>
      <c r="AH50" s="11">
        <v>523583</v>
      </c>
      <c r="AI50">
        <v>61.9</v>
      </c>
    </row>
  </sheetData>
  <phoneticPr fontId="3"/>
  <dataValidations count="1">
    <dataValidation type="list" allowBlank="1" showInputMessage="1" showErrorMessage="1" sqref="B6">
      <formula1>$P$45:$P$50</formula1>
    </dataValidation>
  </dataValidations>
  <pageMargins left="0.75" right="0.75" top="1" bottom="1" header="0.51200000000000001" footer="0.51200000000000001"/>
  <pageSetup paperSize="9" scale="97" fitToWidth="0"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59"/>
  <sheetViews>
    <sheetView zoomScale="85" zoomScaleNormal="85" workbookViewId="0">
      <selection activeCell="L42" sqref="L42"/>
    </sheetView>
  </sheetViews>
  <sheetFormatPr defaultRowHeight="14.25" x14ac:dyDescent="0.15"/>
  <cols>
    <col min="1" max="1" width="4" style="189" bestFit="1" customWidth="1"/>
    <col min="2" max="2" width="30.7109375" style="190" customWidth="1"/>
    <col min="3" max="3" width="17.5703125" customWidth="1"/>
    <col min="4" max="4" width="0.7109375" customWidth="1"/>
    <col min="5" max="5" width="19" customWidth="1"/>
    <col min="6" max="6" width="3.85546875" customWidth="1"/>
    <col min="7" max="10" width="12" customWidth="1"/>
    <col min="11" max="11" width="18.5703125" customWidth="1"/>
    <col min="12" max="12" width="14.140625" customWidth="1"/>
    <col min="13" max="13" width="11.5703125" customWidth="1"/>
  </cols>
  <sheetData>
    <row r="1" spans="1:4" ht="24" x14ac:dyDescent="0.15">
      <c r="A1" s="299" t="s">
        <v>637</v>
      </c>
    </row>
    <row r="2" spans="1:4" x14ac:dyDescent="0.15">
      <c r="A2"/>
    </row>
    <row r="3" spans="1:4" x14ac:dyDescent="0.15">
      <c r="A3" s="217" t="s">
        <v>629</v>
      </c>
    </row>
    <row r="4" spans="1:4" x14ac:dyDescent="0.15">
      <c r="A4" s="217" t="s">
        <v>630</v>
      </c>
    </row>
    <row r="5" spans="1:4" x14ac:dyDescent="0.15">
      <c r="D5" s="209"/>
    </row>
    <row r="6" spans="1:4" ht="15" thickBot="1" x14ac:dyDescent="0.2"/>
    <row r="7" spans="1:4" ht="15.75" thickTop="1" thickBot="1" x14ac:dyDescent="0.2">
      <c r="B7" s="300" t="s">
        <v>621</v>
      </c>
      <c r="C7" s="379">
        <f>+消費転換率!$C$9</f>
        <v>0.69571883355632147</v>
      </c>
    </row>
    <row r="8" spans="1:4" ht="15" thickTop="1" x14ac:dyDescent="0.15"/>
    <row r="9" spans="1:4" ht="18.75" x14ac:dyDescent="0.15">
      <c r="A9" s="187"/>
      <c r="B9" s="188"/>
    </row>
    <row r="10" spans="1:4" ht="18.75" x14ac:dyDescent="0.15">
      <c r="A10" s="187"/>
      <c r="B10" s="188"/>
    </row>
    <row r="11" spans="1:4" ht="18.75" x14ac:dyDescent="0.15">
      <c r="A11" s="187"/>
      <c r="B11" s="188"/>
    </row>
    <row r="12" spans="1:4" ht="18.75" x14ac:dyDescent="0.15">
      <c r="A12" s="187"/>
      <c r="B12" s="188"/>
    </row>
    <row r="13" spans="1:4" ht="18.75" x14ac:dyDescent="0.15">
      <c r="A13" s="187"/>
      <c r="B13" s="188"/>
    </row>
    <row r="14" spans="1:4" ht="18.75" x14ac:dyDescent="0.15">
      <c r="A14" s="187"/>
      <c r="B14" s="188"/>
    </row>
    <row r="15" spans="1:4" ht="18.75" x14ac:dyDescent="0.15">
      <c r="A15" s="187"/>
      <c r="B15" s="188"/>
    </row>
    <row r="16" spans="1:4" ht="18.75" x14ac:dyDescent="0.15">
      <c r="A16" s="187"/>
      <c r="B16" s="188"/>
    </row>
    <row r="17" spans="1:14" ht="18.75" x14ac:dyDescent="0.15">
      <c r="A17" s="187"/>
      <c r="B17" s="188"/>
    </row>
    <row r="18" spans="1:14" ht="18.75" x14ac:dyDescent="0.15">
      <c r="A18" s="187"/>
      <c r="B18" s="188"/>
    </row>
    <row r="19" spans="1:14" x14ac:dyDescent="0.15">
      <c r="L19" t="s">
        <v>635</v>
      </c>
    </row>
    <row r="20" spans="1:14" x14ac:dyDescent="0.15">
      <c r="A20" s="191"/>
      <c r="B20" s="192"/>
      <c r="C20" s="207" t="s">
        <v>23</v>
      </c>
      <c r="D20" s="18"/>
      <c r="E20" s="207" t="s">
        <v>22</v>
      </c>
      <c r="J20" s="207"/>
      <c r="L20" s="334" t="s">
        <v>633</v>
      </c>
      <c r="M20" s="334" t="s">
        <v>634</v>
      </c>
    </row>
    <row r="21" spans="1:14" x14ac:dyDescent="0.15">
      <c r="A21" s="212" t="s">
        <v>399</v>
      </c>
      <c r="B21" s="211"/>
      <c r="C21" s="208" t="s">
        <v>281</v>
      </c>
      <c r="D21" s="18"/>
      <c r="E21" s="208" t="s">
        <v>281</v>
      </c>
      <c r="J21" s="208" t="s">
        <v>632</v>
      </c>
      <c r="L21" s="208" t="s">
        <v>632</v>
      </c>
      <c r="M21" s="208" t="s">
        <v>632</v>
      </c>
    </row>
    <row r="22" spans="1:14" x14ac:dyDescent="0.15">
      <c r="A22" s="195" t="s">
        <v>55</v>
      </c>
      <c r="B22" s="335" t="s">
        <v>655</v>
      </c>
      <c r="C22" s="206"/>
      <c r="E22" s="206"/>
      <c r="J22" s="206"/>
      <c r="L22" s="600">
        <v>5.7513782577000128E-2</v>
      </c>
      <c r="M22" s="333">
        <f t="shared" ref="M22:M58" si="0">IF(J22&lt;&gt;"",J22,L22)</f>
        <v>5.7513782577000128E-2</v>
      </c>
      <c r="N22" s="599"/>
    </row>
    <row r="23" spans="1:14" x14ac:dyDescent="0.15">
      <c r="A23" s="197" t="s">
        <v>60</v>
      </c>
      <c r="B23" s="336" t="s">
        <v>66</v>
      </c>
      <c r="C23" s="206"/>
      <c r="E23" s="206"/>
      <c r="J23" s="206"/>
      <c r="L23" s="600">
        <v>1.2787516655787812E-5</v>
      </c>
      <c r="M23" s="333">
        <f t="shared" si="0"/>
        <v>1.2787516655787812E-5</v>
      </c>
      <c r="N23" s="599"/>
    </row>
    <row r="24" spans="1:14" x14ac:dyDescent="0.15">
      <c r="A24" s="197" t="s">
        <v>35</v>
      </c>
      <c r="B24" s="336" t="s">
        <v>67</v>
      </c>
      <c r="C24" s="206"/>
      <c r="E24" s="206"/>
      <c r="J24" s="206"/>
      <c r="L24" s="600">
        <v>8.211025483487655E-2</v>
      </c>
      <c r="M24" s="333">
        <f t="shared" si="0"/>
        <v>8.211025483487655E-2</v>
      </c>
      <c r="N24" s="599"/>
    </row>
    <row r="25" spans="1:14" x14ac:dyDescent="0.15">
      <c r="A25" s="197" t="s">
        <v>38</v>
      </c>
      <c r="B25" s="336" t="s">
        <v>68</v>
      </c>
      <c r="C25" s="206"/>
      <c r="E25" s="206"/>
      <c r="J25" s="206"/>
      <c r="L25" s="600">
        <v>5.6977669780887696E-3</v>
      </c>
      <c r="M25" s="333">
        <f t="shared" si="0"/>
        <v>5.6977669780887696E-3</v>
      </c>
      <c r="N25" s="599"/>
    </row>
    <row r="26" spans="1:14" x14ac:dyDescent="0.15">
      <c r="A26" s="197" t="s">
        <v>39</v>
      </c>
      <c r="B26" s="336" t="s">
        <v>69</v>
      </c>
      <c r="C26" s="206"/>
      <c r="E26" s="206"/>
      <c r="J26" s="206"/>
      <c r="L26" s="600">
        <v>3.7333789255267091E-2</v>
      </c>
      <c r="M26" s="333">
        <f t="shared" si="0"/>
        <v>3.7333789255267091E-2</v>
      </c>
      <c r="N26" s="599"/>
    </row>
    <row r="27" spans="1:14" x14ac:dyDescent="0.15">
      <c r="A27" s="197" t="s">
        <v>40</v>
      </c>
      <c r="B27" s="336" t="s">
        <v>70</v>
      </c>
      <c r="C27" s="292"/>
      <c r="D27" s="216"/>
      <c r="E27" s="292"/>
      <c r="J27" s="206"/>
      <c r="L27" s="600">
        <v>2.6856647054038674E-2</v>
      </c>
      <c r="M27" s="333">
        <f t="shared" si="0"/>
        <v>2.6856647054038674E-2</v>
      </c>
      <c r="N27" s="599"/>
    </row>
    <row r="28" spans="1:14" x14ac:dyDescent="0.15">
      <c r="A28" s="197" t="s">
        <v>41</v>
      </c>
      <c r="B28" s="336" t="s">
        <v>71</v>
      </c>
      <c r="C28" s="292"/>
      <c r="D28" s="216"/>
      <c r="E28" s="292"/>
      <c r="J28" s="206"/>
      <c r="L28" s="600">
        <v>0.1630883903807635</v>
      </c>
      <c r="M28" s="333">
        <f t="shared" si="0"/>
        <v>0.1630883903807635</v>
      </c>
      <c r="N28" s="599"/>
    </row>
    <row r="29" spans="1:14" x14ac:dyDescent="0.15">
      <c r="A29" s="197" t="s">
        <v>42</v>
      </c>
      <c r="B29" s="336" t="s">
        <v>656</v>
      </c>
      <c r="C29" s="292"/>
      <c r="D29" s="216"/>
      <c r="E29" s="292"/>
      <c r="J29" s="206"/>
      <c r="L29" s="600">
        <v>4.8494627217367081E-2</v>
      </c>
      <c r="M29" s="333">
        <f t="shared" si="0"/>
        <v>4.8494627217367081E-2</v>
      </c>
      <c r="N29" s="599"/>
    </row>
    <row r="30" spans="1:14" x14ac:dyDescent="0.15">
      <c r="A30" s="197" t="s">
        <v>43</v>
      </c>
      <c r="B30" s="336" t="s">
        <v>72</v>
      </c>
      <c r="C30" s="292"/>
      <c r="D30" s="216"/>
      <c r="E30" s="292"/>
      <c r="J30" s="206"/>
      <c r="L30" s="600">
        <v>0.20179950812290004</v>
      </c>
      <c r="M30" s="333">
        <f t="shared" si="0"/>
        <v>0.20179950812290004</v>
      </c>
      <c r="N30" s="599"/>
    </row>
    <row r="31" spans="1:14" x14ac:dyDescent="0.15">
      <c r="A31" s="197" t="s">
        <v>44</v>
      </c>
      <c r="B31" s="336" t="s">
        <v>73</v>
      </c>
      <c r="C31" s="292"/>
      <c r="D31" s="216"/>
      <c r="E31" s="292"/>
      <c r="J31" s="206"/>
      <c r="L31" s="600">
        <v>8.1897728415636362E-4</v>
      </c>
      <c r="M31" s="333">
        <f t="shared" si="0"/>
        <v>8.1897728415636362E-4</v>
      </c>
      <c r="N31" s="599"/>
    </row>
    <row r="32" spans="1:14" x14ac:dyDescent="0.15">
      <c r="A32" s="197" t="s">
        <v>45</v>
      </c>
      <c r="B32" s="336" t="s">
        <v>74</v>
      </c>
      <c r="C32" s="292"/>
      <c r="D32" s="216"/>
      <c r="E32" s="292"/>
      <c r="J32" s="206"/>
      <c r="L32" s="600">
        <v>3.0197988218531036E-3</v>
      </c>
      <c r="M32" s="333">
        <f t="shared" si="0"/>
        <v>3.0197988218531036E-3</v>
      </c>
      <c r="N32" s="599"/>
    </row>
    <row r="33" spans="1:14" x14ac:dyDescent="0.15">
      <c r="A33" s="197" t="s">
        <v>46</v>
      </c>
      <c r="B33" s="336" t="s">
        <v>75</v>
      </c>
      <c r="C33" s="292"/>
      <c r="D33" s="216"/>
      <c r="E33" s="292"/>
      <c r="J33" s="206"/>
      <c r="L33" s="600">
        <v>0.13515495010602196</v>
      </c>
      <c r="M33" s="333">
        <f t="shared" si="0"/>
        <v>0.13515495010602196</v>
      </c>
      <c r="N33" s="599"/>
    </row>
    <row r="34" spans="1:14" x14ac:dyDescent="0.15">
      <c r="A34" s="197" t="s">
        <v>47</v>
      </c>
      <c r="B34" s="336" t="s">
        <v>361</v>
      </c>
      <c r="C34" s="292"/>
      <c r="D34" s="216"/>
      <c r="E34" s="292"/>
      <c r="J34" s="206"/>
      <c r="L34" s="600">
        <v>7.2196151389775864E-2</v>
      </c>
      <c r="M34" s="333">
        <f t="shared" si="0"/>
        <v>7.2196151389775864E-2</v>
      </c>
      <c r="N34" s="599"/>
    </row>
    <row r="35" spans="1:14" x14ac:dyDescent="0.15">
      <c r="A35" s="197" t="s">
        <v>48</v>
      </c>
      <c r="B35" s="336" t="s">
        <v>362</v>
      </c>
      <c r="C35" s="292"/>
      <c r="D35" s="216"/>
      <c r="E35" s="292"/>
      <c r="J35" s="206"/>
      <c r="L35" s="600">
        <v>2.8462107675925385E-2</v>
      </c>
      <c r="M35" s="333">
        <f t="shared" si="0"/>
        <v>2.8462107675925385E-2</v>
      </c>
      <c r="N35" s="599"/>
    </row>
    <row r="36" spans="1:14" x14ac:dyDescent="0.15">
      <c r="A36" s="197" t="s">
        <v>49</v>
      </c>
      <c r="B36" s="336" t="s">
        <v>363</v>
      </c>
      <c r="C36" s="292"/>
      <c r="D36" s="216"/>
      <c r="E36" s="292"/>
      <c r="J36" s="206"/>
      <c r="L36" s="600">
        <v>2.9356638789100775E-2</v>
      </c>
      <c r="M36" s="333">
        <f t="shared" si="0"/>
        <v>2.9356638789100775E-2</v>
      </c>
      <c r="N36" s="599"/>
    </row>
    <row r="37" spans="1:14" x14ac:dyDescent="0.15">
      <c r="A37" s="197" t="s">
        <v>50</v>
      </c>
      <c r="B37" s="336" t="s">
        <v>78</v>
      </c>
      <c r="C37" s="292"/>
      <c r="D37" s="216"/>
      <c r="E37" s="292"/>
      <c r="J37" s="206"/>
      <c r="L37" s="600">
        <v>7.8731966212343907E-2</v>
      </c>
      <c r="M37" s="333">
        <f t="shared" si="0"/>
        <v>7.8731966212343907E-2</v>
      </c>
      <c r="N37" s="599"/>
    </row>
    <row r="38" spans="1:14" x14ac:dyDescent="0.15">
      <c r="A38" s="197" t="s">
        <v>51</v>
      </c>
      <c r="B38" s="336" t="s">
        <v>76</v>
      </c>
      <c r="C38" s="292"/>
      <c r="D38" s="216"/>
      <c r="E38" s="292"/>
      <c r="J38" s="206"/>
      <c r="L38" s="600">
        <v>3.7197865438945321E-2</v>
      </c>
      <c r="M38" s="333">
        <f t="shared" si="0"/>
        <v>3.7197865438945321E-2</v>
      </c>
      <c r="N38" s="599"/>
    </row>
    <row r="39" spans="1:14" x14ac:dyDescent="0.15">
      <c r="A39" s="197" t="s">
        <v>52</v>
      </c>
      <c r="B39" s="336" t="s">
        <v>657</v>
      </c>
      <c r="C39" s="292"/>
      <c r="D39" s="216"/>
      <c r="E39" s="292"/>
      <c r="J39" s="206"/>
      <c r="L39" s="600">
        <v>9.8989915466078382E-2</v>
      </c>
      <c r="M39" s="333">
        <f t="shared" si="0"/>
        <v>9.8989915466078382E-2</v>
      </c>
      <c r="N39" s="599"/>
    </row>
    <row r="40" spans="1:14" x14ac:dyDescent="0.15">
      <c r="A40" s="197" t="s">
        <v>105</v>
      </c>
      <c r="B40" s="336" t="s">
        <v>79</v>
      </c>
      <c r="C40" s="292"/>
      <c r="D40" s="216"/>
      <c r="E40" s="292"/>
      <c r="J40" s="206"/>
      <c r="L40" s="600">
        <v>0.10843815442422311</v>
      </c>
      <c r="M40" s="333">
        <f t="shared" si="0"/>
        <v>0.10843815442422311</v>
      </c>
      <c r="N40" s="599"/>
    </row>
    <row r="41" spans="1:14" x14ac:dyDescent="0.15">
      <c r="A41" s="197" t="s">
        <v>117</v>
      </c>
      <c r="B41" s="336" t="s">
        <v>1</v>
      </c>
      <c r="C41" s="292"/>
      <c r="D41" s="216"/>
      <c r="E41" s="292"/>
      <c r="J41" s="206"/>
      <c r="L41" s="600">
        <v>9.0764750899454794E-2</v>
      </c>
      <c r="M41" s="333">
        <f t="shared" si="0"/>
        <v>9.0764750899454794E-2</v>
      </c>
      <c r="N41" s="599"/>
    </row>
    <row r="42" spans="1:14" x14ac:dyDescent="0.15">
      <c r="A42" s="197" t="s">
        <v>118</v>
      </c>
      <c r="B42" s="336" t="s">
        <v>24</v>
      </c>
      <c r="C42" s="292"/>
      <c r="D42" s="216"/>
      <c r="E42" s="292"/>
      <c r="J42" s="206"/>
      <c r="L42" s="600">
        <v>1</v>
      </c>
      <c r="M42" s="333">
        <f t="shared" si="0"/>
        <v>1</v>
      </c>
      <c r="N42" s="599"/>
    </row>
    <row r="43" spans="1:14" x14ac:dyDescent="0.15">
      <c r="A43" s="197" t="s">
        <v>120</v>
      </c>
      <c r="B43" s="336" t="s">
        <v>80</v>
      </c>
      <c r="C43" s="292"/>
      <c r="D43" s="216"/>
      <c r="E43" s="292"/>
      <c r="J43" s="206"/>
      <c r="L43" s="600">
        <v>0.86571260591008492</v>
      </c>
      <c r="M43" s="333">
        <f t="shared" si="0"/>
        <v>0.86571260591008492</v>
      </c>
      <c r="N43" s="599"/>
    </row>
    <row r="44" spans="1:14" x14ac:dyDescent="0.15">
      <c r="A44" s="197" t="s">
        <v>121</v>
      </c>
      <c r="B44" s="336" t="s">
        <v>367</v>
      </c>
      <c r="C44" s="292"/>
      <c r="D44" s="216"/>
      <c r="E44" s="292"/>
      <c r="J44" s="206"/>
      <c r="L44" s="600">
        <v>0.99955033897523404</v>
      </c>
      <c r="M44" s="333">
        <f t="shared" si="0"/>
        <v>0.99955033897523404</v>
      </c>
      <c r="N44" s="599"/>
    </row>
    <row r="45" spans="1:14" x14ac:dyDescent="0.15">
      <c r="A45" s="197" t="s">
        <v>122</v>
      </c>
      <c r="B45" s="336" t="s">
        <v>368</v>
      </c>
      <c r="C45" s="292"/>
      <c r="D45" s="216"/>
      <c r="E45" s="292"/>
      <c r="J45" s="206"/>
      <c r="L45" s="600">
        <v>0.87308832402088088</v>
      </c>
      <c r="M45" s="333">
        <f t="shared" si="0"/>
        <v>0.87308832402088088</v>
      </c>
      <c r="N45" s="599"/>
    </row>
    <row r="46" spans="1:14" x14ac:dyDescent="0.15">
      <c r="A46" s="197" t="s">
        <v>369</v>
      </c>
      <c r="B46" s="336" t="s">
        <v>5</v>
      </c>
      <c r="C46" s="292"/>
      <c r="D46" s="216"/>
      <c r="E46" s="292"/>
      <c r="J46" s="206"/>
      <c r="L46" s="601">
        <v>0.55950092063956869</v>
      </c>
      <c r="M46" s="333">
        <f t="shared" si="0"/>
        <v>0.55950092063956869</v>
      </c>
      <c r="N46" s="599"/>
    </row>
    <row r="47" spans="1:14" x14ac:dyDescent="0.15">
      <c r="A47" s="197" t="s">
        <v>123</v>
      </c>
      <c r="B47" s="336" t="s">
        <v>6</v>
      </c>
      <c r="C47" s="292"/>
      <c r="D47" s="216"/>
      <c r="E47" s="292"/>
      <c r="J47" s="206"/>
      <c r="L47" s="601">
        <v>0.46004542169738039</v>
      </c>
      <c r="M47" s="333">
        <f t="shared" si="0"/>
        <v>0.46004542169738039</v>
      </c>
      <c r="N47" s="599"/>
    </row>
    <row r="48" spans="1:14" x14ac:dyDescent="0.15">
      <c r="A48" s="197" t="s">
        <v>372</v>
      </c>
      <c r="B48" s="336" t="s">
        <v>81</v>
      </c>
      <c r="C48" s="292"/>
      <c r="D48" s="216"/>
      <c r="E48" s="292"/>
      <c r="J48" s="206"/>
      <c r="L48" s="601">
        <v>0.99613698899371073</v>
      </c>
      <c r="M48" s="333">
        <f t="shared" si="0"/>
        <v>0.99613698899371073</v>
      </c>
      <c r="N48" s="599"/>
    </row>
    <row r="49" spans="1:14" x14ac:dyDescent="0.15">
      <c r="A49" s="197" t="s">
        <v>119</v>
      </c>
      <c r="B49" s="336" t="s">
        <v>419</v>
      </c>
      <c r="C49" s="292"/>
      <c r="D49" s="216"/>
      <c r="E49" s="292"/>
      <c r="J49" s="206"/>
      <c r="L49" s="601">
        <v>0.55028624063319564</v>
      </c>
      <c r="M49" s="333">
        <f t="shared" si="0"/>
        <v>0.55028624063319564</v>
      </c>
      <c r="N49" s="599"/>
    </row>
    <row r="50" spans="1:14" x14ac:dyDescent="0.15">
      <c r="A50" s="197" t="s">
        <v>375</v>
      </c>
      <c r="B50" s="336" t="s">
        <v>82</v>
      </c>
      <c r="C50" s="292"/>
      <c r="D50" s="216"/>
      <c r="E50" s="292"/>
      <c r="J50" s="206"/>
      <c r="L50" s="601">
        <v>0.53695975167058885</v>
      </c>
      <c r="M50" s="333">
        <f t="shared" si="0"/>
        <v>0.53695975167058885</v>
      </c>
      <c r="N50" s="599"/>
    </row>
    <row r="51" spans="1:14" x14ac:dyDescent="0.15">
      <c r="A51" s="197" t="s">
        <v>376</v>
      </c>
      <c r="B51" s="336" t="s">
        <v>7</v>
      </c>
      <c r="C51" s="292"/>
      <c r="D51" s="216"/>
      <c r="E51" s="292"/>
      <c r="J51" s="206"/>
      <c r="L51" s="601">
        <v>1</v>
      </c>
      <c r="M51" s="333">
        <f t="shared" si="0"/>
        <v>1</v>
      </c>
      <c r="N51" s="599"/>
    </row>
    <row r="52" spans="1:14" x14ac:dyDescent="0.15">
      <c r="A52" s="197" t="s">
        <v>378</v>
      </c>
      <c r="B52" s="336" t="s">
        <v>83</v>
      </c>
      <c r="C52" s="292"/>
      <c r="D52" s="216"/>
      <c r="E52" s="292"/>
      <c r="J52" s="206"/>
      <c r="L52" s="601">
        <v>0.7617279346593665</v>
      </c>
      <c r="M52" s="333">
        <f t="shared" si="0"/>
        <v>0.7617279346593665</v>
      </c>
      <c r="N52" s="599"/>
    </row>
    <row r="53" spans="1:14" x14ac:dyDescent="0.15">
      <c r="A53" s="197" t="s">
        <v>380</v>
      </c>
      <c r="B53" s="336" t="s">
        <v>381</v>
      </c>
      <c r="C53" s="292"/>
      <c r="D53" s="216"/>
      <c r="E53" s="292"/>
      <c r="J53" s="206"/>
      <c r="L53" s="601">
        <v>0.88708789910583485</v>
      </c>
      <c r="M53" s="333">
        <f t="shared" si="0"/>
        <v>0.88708789910583485</v>
      </c>
      <c r="N53" s="599"/>
    </row>
    <row r="54" spans="1:14" x14ac:dyDescent="0.15">
      <c r="A54" s="197" t="s">
        <v>382</v>
      </c>
      <c r="B54" s="336" t="s">
        <v>658</v>
      </c>
      <c r="C54" s="292"/>
      <c r="D54" s="216"/>
      <c r="E54" s="292"/>
      <c r="J54" s="206"/>
      <c r="L54" s="601">
        <v>0.70353101034919219</v>
      </c>
      <c r="M54" s="333">
        <f t="shared" si="0"/>
        <v>0.70353101034919219</v>
      </c>
      <c r="N54" s="599"/>
    </row>
    <row r="55" spans="1:14" x14ac:dyDescent="0.15">
      <c r="A55" s="197" t="s">
        <v>384</v>
      </c>
      <c r="B55" s="336" t="s">
        <v>84</v>
      </c>
      <c r="C55" s="292"/>
      <c r="D55" s="216"/>
      <c r="E55" s="292"/>
      <c r="J55" s="206"/>
      <c r="L55" s="601">
        <v>0.59214200900533842</v>
      </c>
      <c r="M55" s="333">
        <f t="shared" si="0"/>
        <v>0.59214200900533842</v>
      </c>
      <c r="N55" s="599"/>
    </row>
    <row r="56" spans="1:14" x14ac:dyDescent="0.15">
      <c r="A56" s="197" t="s">
        <v>385</v>
      </c>
      <c r="B56" s="336" t="s">
        <v>85</v>
      </c>
      <c r="C56" s="292"/>
      <c r="D56" s="216"/>
      <c r="E56" s="292"/>
      <c r="J56" s="206"/>
      <c r="L56" s="601">
        <v>0.54446320414179283</v>
      </c>
      <c r="M56" s="333">
        <f t="shared" si="0"/>
        <v>0.54446320414179283</v>
      </c>
      <c r="N56" s="599"/>
    </row>
    <row r="57" spans="1:14" x14ac:dyDescent="0.15">
      <c r="A57" s="197" t="s">
        <v>386</v>
      </c>
      <c r="B57" s="336" t="s">
        <v>9</v>
      </c>
      <c r="C57" s="292"/>
      <c r="D57" s="216"/>
      <c r="E57" s="292"/>
      <c r="J57" s="206"/>
      <c r="L57" s="601">
        <v>1</v>
      </c>
      <c r="M57" s="333">
        <f t="shared" si="0"/>
        <v>1</v>
      </c>
      <c r="N57" s="599"/>
    </row>
    <row r="58" spans="1:14" x14ac:dyDescent="0.15">
      <c r="A58" s="197" t="s">
        <v>387</v>
      </c>
      <c r="B58" s="337" t="s">
        <v>8</v>
      </c>
      <c r="C58" s="292"/>
      <c r="D58" s="216"/>
      <c r="E58" s="292"/>
      <c r="J58" s="206"/>
      <c r="L58" s="601">
        <v>0.92940940297908214</v>
      </c>
      <c r="M58" s="333">
        <f t="shared" si="0"/>
        <v>0.92940940297908214</v>
      </c>
      <c r="N58" s="599"/>
    </row>
    <row r="59" spans="1:14" x14ac:dyDescent="0.15">
      <c r="A59" s="200" t="s">
        <v>388</v>
      </c>
      <c r="B59" s="338" t="s">
        <v>389</v>
      </c>
      <c r="C59">
        <f>SUM(C22:C58)</f>
        <v>0</v>
      </c>
      <c r="E59">
        <f>SUM(E22:E58)</f>
        <v>0</v>
      </c>
    </row>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43"/>
  <sheetViews>
    <sheetView workbookViewId="0">
      <pane xSplit="2" ySplit="5" topLeftCell="C12" activePane="bottomRight" state="frozen"/>
      <selection activeCell="L1" sqref="L1"/>
      <selection pane="topRight" activeCell="L1" sqref="L1"/>
      <selection pane="bottomLeft" activeCell="L1" sqref="L1"/>
      <selection pane="bottomRight" activeCell="N26" sqref="N26"/>
    </sheetView>
  </sheetViews>
  <sheetFormatPr defaultRowHeight="14.25" x14ac:dyDescent="0.15"/>
  <cols>
    <col min="1" max="1" width="4" style="189" bestFit="1" customWidth="1"/>
    <col min="2" max="2" width="35" style="190" customWidth="1"/>
    <col min="3" max="3" width="20.85546875" style="218" bestFit="1" customWidth="1"/>
    <col min="4" max="4" width="23.140625" style="218" bestFit="1" customWidth="1"/>
    <col min="5" max="5" width="3.28515625" customWidth="1"/>
    <col min="6" max="6" width="14.140625" bestFit="1" customWidth="1"/>
    <col min="7" max="7" width="16.42578125" bestFit="1" customWidth="1"/>
    <col min="8" max="8" width="11" customWidth="1"/>
    <col min="9" max="9" width="14.140625" bestFit="1" customWidth="1"/>
    <col min="10" max="11" width="16.42578125" bestFit="1" customWidth="1"/>
    <col min="12" max="12" width="18.7109375" bestFit="1" customWidth="1"/>
    <col min="13" max="13" width="25.42578125" bestFit="1" customWidth="1"/>
    <col min="14" max="14" width="11.85546875" bestFit="1" customWidth="1"/>
  </cols>
  <sheetData>
    <row r="2" spans="1:14" ht="18.75" x14ac:dyDescent="0.15">
      <c r="A2" s="187"/>
      <c r="B2" s="188"/>
      <c r="C2" s="218" t="s">
        <v>23</v>
      </c>
      <c r="D2" s="218" t="s">
        <v>22</v>
      </c>
    </row>
    <row r="4" spans="1:14" x14ac:dyDescent="0.15">
      <c r="A4" s="191"/>
      <c r="B4" s="192"/>
      <c r="C4" s="219" t="s">
        <v>196</v>
      </c>
      <c r="D4" s="219" t="s">
        <v>195</v>
      </c>
      <c r="L4" t="s">
        <v>636</v>
      </c>
    </row>
    <row r="5" spans="1:14" x14ac:dyDescent="0.15">
      <c r="A5" s="212" t="s">
        <v>399</v>
      </c>
      <c r="B5" s="211"/>
      <c r="C5" s="220" t="s">
        <v>281</v>
      </c>
      <c r="D5" s="220" t="s">
        <v>281</v>
      </c>
      <c r="F5" t="s">
        <v>404</v>
      </c>
      <c r="G5" t="s">
        <v>405</v>
      </c>
      <c r="H5" t="s">
        <v>403</v>
      </c>
      <c r="I5" t="s">
        <v>288</v>
      </c>
      <c r="J5" t="s">
        <v>289</v>
      </c>
      <c r="K5" t="s">
        <v>406</v>
      </c>
      <c r="L5" t="s">
        <v>23</v>
      </c>
      <c r="M5" t="s">
        <v>631</v>
      </c>
      <c r="N5" t="s">
        <v>91</v>
      </c>
    </row>
    <row r="6" spans="1:14" x14ac:dyDescent="0.15">
      <c r="A6" s="195" t="s">
        <v>55</v>
      </c>
      <c r="B6" s="196" t="s">
        <v>655</v>
      </c>
      <c r="C6" s="221">
        <f>H27汎用入力!C22</f>
        <v>0</v>
      </c>
      <c r="D6" s="221">
        <f>H27汎用入力!E22</f>
        <v>0</v>
      </c>
      <c r="F6" s="222">
        <v>0.158551850077784</v>
      </c>
      <c r="G6" s="222">
        <v>9.8514899034979966E-2</v>
      </c>
      <c r="H6" s="362">
        <v>3.9449704571388383E-2</v>
      </c>
      <c r="I6" s="216">
        <f>$D6*F6</f>
        <v>0</v>
      </c>
      <c r="J6" s="216">
        <f>$D6*G6</f>
        <v>0</v>
      </c>
      <c r="K6" s="216">
        <f>$D6*H6</f>
        <v>0</v>
      </c>
      <c r="L6" s="2">
        <f t="shared" ref="L6:L29" si="0">D6-SUM(I6:K6)</f>
        <v>0</v>
      </c>
      <c r="M6" s="2">
        <f>C6+L6</f>
        <v>0</v>
      </c>
      <c r="N6" s="216">
        <f>M6*H27汎用入力!M22</f>
        <v>0</v>
      </c>
    </row>
    <row r="7" spans="1:14" x14ac:dyDescent="0.15">
      <c r="A7" s="197" t="s">
        <v>60</v>
      </c>
      <c r="B7" s="198" t="s">
        <v>66</v>
      </c>
      <c r="C7" s="221">
        <f>H27汎用入力!C23</f>
        <v>0</v>
      </c>
      <c r="D7" s="221">
        <f>H27汎用入力!E23</f>
        <v>0</v>
      </c>
      <c r="F7" s="222">
        <v>2.2509736309050694E-2</v>
      </c>
      <c r="G7" s="222">
        <v>1.8444386640541142E-5</v>
      </c>
      <c r="H7" s="362">
        <v>6.6403067077407646E-2</v>
      </c>
      <c r="I7" s="216">
        <f t="shared" ref="I7:I42" si="1">$D7*F7</f>
        <v>0</v>
      </c>
      <c r="J7" s="216">
        <f t="shared" ref="J7:J42" si="2">$D7*G7</f>
        <v>0</v>
      </c>
      <c r="K7" s="216">
        <f t="shared" ref="K7:K42" si="3">$D7*H7</f>
        <v>0</v>
      </c>
      <c r="L7" s="2">
        <f t="shared" si="0"/>
        <v>0</v>
      </c>
      <c r="M7" s="2">
        <f t="shared" ref="M7:M42" si="4">C7+L7</f>
        <v>0</v>
      </c>
      <c r="N7" s="216">
        <f>M7*H27汎用入力!M23</f>
        <v>0</v>
      </c>
    </row>
    <row r="8" spans="1:14" x14ac:dyDescent="0.15">
      <c r="A8" s="197" t="s">
        <v>35</v>
      </c>
      <c r="B8" s="198" t="s">
        <v>67</v>
      </c>
      <c r="C8" s="221">
        <f>H27汎用入力!C24</f>
        <v>0</v>
      </c>
      <c r="D8" s="221">
        <f>H27汎用入力!E24</f>
        <v>0</v>
      </c>
      <c r="F8" s="222">
        <v>0.12007562903126801</v>
      </c>
      <c r="G8" s="222">
        <v>0.20249933198177622</v>
      </c>
      <c r="H8" s="362">
        <v>3.2171338179978581E-2</v>
      </c>
      <c r="I8" s="216">
        <f t="shared" si="1"/>
        <v>0</v>
      </c>
      <c r="J8" s="216">
        <f t="shared" si="2"/>
        <v>0</v>
      </c>
      <c r="K8" s="216">
        <f t="shared" si="3"/>
        <v>0</v>
      </c>
      <c r="L8" s="2">
        <f t="shared" si="0"/>
        <v>0</v>
      </c>
      <c r="M8" s="2">
        <f t="shared" si="4"/>
        <v>0</v>
      </c>
      <c r="N8" s="216">
        <f>M8*H27汎用入力!M24</f>
        <v>0</v>
      </c>
    </row>
    <row r="9" spans="1:14" x14ac:dyDescent="0.15">
      <c r="A9" s="197" t="s">
        <v>38</v>
      </c>
      <c r="B9" s="198" t="s">
        <v>68</v>
      </c>
      <c r="C9" s="221">
        <f>H27汎用入力!C25</f>
        <v>0</v>
      </c>
      <c r="D9" s="221">
        <f>H27汎用入力!E25</f>
        <v>0</v>
      </c>
      <c r="F9" s="222">
        <v>0.13986348822753991</v>
      </c>
      <c r="G9" s="222">
        <v>0.29958565934656262</v>
      </c>
      <c r="H9" s="362">
        <v>2.4548546158944525E-2</v>
      </c>
      <c r="I9" s="216">
        <f t="shared" si="1"/>
        <v>0</v>
      </c>
      <c r="J9" s="216">
        <f t="shared" si="2"/>
        <v>0</v>
      </c>
      <c r="K9" s="216">
        <f t="shared" si="3"/>
        <v>0</v>
      </c>
      <c r="L9" s="2">
        <f t="shared" si="0"/>
        <v>0</v>
      </c>
      <c r="M9" s="2">
        <f t="shared" si="4"/>
        <v>0</v>
      </c>
      <c r="N9" s="216">
        <f>M9*H27汎用入力!M25</f>
        <v>0</v>
      </c>
    </row>
    <row r="10" spans="1:14" x14ac:dyDescent="0.15">
      <c r="A10" s="197" t="s">
        <v>39</v>
      </c>
      <c r="B10" s="198" t="s">
        <v>69</v>
      </c>
      <c r="C10" s="221">
        <f>H27汎用入力!C26</f>
        <v>0</v>
      </c>
      <c r="D10" s="221">
        <f>H27汎用入力!E26</f>
        <v>0</v>
      </c>
      <c r="F10" s="222">
        <v>0.1736531323001104</v>
      </c>
      <c r="G10" s="222">
        <v>5.9843735704744654E-2</v>
      </c>
      <c r="H10" s="362">
        <v>5.8003940153580597E-2</v>
      </c>
      <c r="I10" s="216">
        <f t="shared" si="1"/>
        <v>0</v>
      </c>
      <c r="J10" s="216">
        <f t="shared" si="2"/>
        <v>0</v>
      </c>
      <c r="K10" s="216">
        <f t="shared" si="3"/>
        <v>0</v>
      </c>
      <c r="L10" s="2">
        <f t="shared" si="0"/>
        <v>0</v>
      </c>
      <c r="M10" s="2">
        <f t="shared" si="4"/>
        <v>0</v>
      </c>
      <c r="N10" s="216">
        <f>M10*H27汎用入力!M26</f>
        <v>0</v>
      </c>
    </row>
    <row r="11" spans="1:14" x14ac:dyDescent="0.15">
      <c r="A11" s="197" t="s">
        <v>40</v>
      </c>
      <c r="B11" s="198" t="s">
        <v>70</v>
      </c>
      <c r="C11" s="221">
        <f>H27汎用入力!C27</f>
        <v>0</v>
      </c>
      <c r="D11" s="221">
        <f>H27汎用入力!E27</f>
        <v>0</v>
      </c>
      <c r="F11" s="222">
        <v>0.14295946520557273</v>
      </c>
      <c r="G11" s="222">
        <v>5.7335506150873794E-2</v>
      </c>
      <c r="H11" s="362">
        <v>2.6939157259421205E-2</v>
      </c>
      <c r="I11" s="216">
        <f t="shared" si="1"/>
        <v>0</v>
      </c>
      <c r="J11" s="216">
        <f t="shared" si="2"/>
        <v>0</v>
      </c>
      <c r="K11" s="216">
        <f t="shared" si="3"/>
        <v>0</v>
      </c>
      <c r="L11" s="2">
        <f t="shared" si="0"/>
        <v>0</v>
      </c>
      <c r="M11" s="2">
        <f t="shared" si="4"/>
        <v>0</v>
      </c>
      <c r="N11" s="216">
        <f>M11*H27汎用入力!M27</f>
        <v>0</v>
      </c>
    </row>
    <row r="12" spans="1:14" x14ac:dyDescent="0.15">
      <c r="A12" s="197" t="s">
        <v>41</v>
      </c>
      <c r="B12" s="198" t="s">
        <v>71</v>
      </c>
      <c r="C12" s="221">
        <f>H27汎用入力!C28</f>
        <v>0</v>
      </c>
      <c r="D12" s="221">
        <f>H27汎用入力!E28</f>
        <v>0</v>
      </c>
      <c r="F12" s="222">
        <v>9.3582752870479596E-2</v>
      </c>
      <c r="G12" s="222">
        <v>0.10278117905390308</v>
      </c>
      <c r="H12" s="362">
        <v>2.1219492730162302E-2</v>
      </c>
      <c r="I12" s="216">
        <f t="shared" si="1"/>
        <v>0</v>
      </c>
      <c r="J12" s="216">
        <f t="shared" si="2"/>
        <v>0</v>
      </c>
      <c r="K12" s="216">
        <f t="shared" si="3"/>
        <v>0</v>
      </c>
      <c r="L12" s="2">
        <f t="shared" si="0"/>
        <v>0</v>
      </c>
      <c r="M12" s="2">
        <f t="shared" si="4"/>
        <v>0</v>
      </c>
      <c r="N12" s="216">
        <f>M12*H27汎用入力!M28</f>
        <v>0</v>
      </c>
    </row>
    <row r="13" spans="1:14" x14ac:dyDescent="0.15">
      <c r="A13" s="197" t="s">
        <v>42</v>
      </c>
      <c r="B13" s="198" t="s">
        <v>656</v>
      </c>
      <c r="C13" s="221">
        <f>H27汎用入力!C29</f>
        <v>0</v>
      </c>
      <c r="D13" s="221">
        <f>H27汎用入力!E29</f>
        <v>0</v>
      </c>
      <c r="F13" s="222">
        <v>0.13118446509136672</v>
      </c>
      <c r="G13" s="222">
        <v>5.0837521616200559E-2</v>
      </c>
      <c r="H13" s="362">
        <v>3.0404336512004349E-2</v>
      </c>
      <c r="I13" s="216">
        <f t="shared" si="1"/>
        <v>0</v>
      </c>
      <c r="J13" s="216">
        <f t="shared" si="2"/>
        <v>0</v>
      </c>
      <c r="K13" s="216">
        <f t="shared" si="3"/>
        <v>0</v>
      </c>
      <c r="L13" s="2">
        <f t="shared" si="0"/>
        <v>0</v>
      </c>
      <c r="M13" s="2">
        <f t="shared" si="4"/>
        <v>0</v>
      </c>
      <c r="N13" s="216">
        <f>M13*H27汎用入力!M29</f>
        <v>0</v>
      </c>
    </row>
    <row r="14" spans="1:14" x14ac:dyDescent="0.15">
      <c r="A14" s="197" t="s">
        <v>43</v>
      </c>
      <c r="B14" s="198" t="s">
        <v>72</v>
      </c>
      <c r="C14" s="221">
        <f>H27汎用入力!C30</f>
        <v>0</v>
      </c>
      <c r="D14" s="221">
        <f>H27汎用入力!E30</f>
        <v>0</v>
      </c>
      <c r="F14" s="222">
        <v>0.1461654155782274</v>
      </c>
      <c r="G14" s="222">
        <v>2.8238790692717723E-2</v>
      </c>
      <c r="H14" s="362">
        <v>5.2555253025537728E-2</v>
      </c>
      <c r="I14" s="216">
        <f t="shared" si="1"/>
        <v>0</v>
      </c>
      <c r="J14" s="216">
        <f t="shared" si="2"/>
        <v>0</v>
      </c>
      <c r="K14" s="216">
        <f t="shared" si="3"/>
        <v>0</v>
      </c>
      <c r="L14" s="2">
        <f t="shared" si="0"/>
        <v>0</v>
      </c>
      <c r="M14" s="2">
        <f t="shared" si="4"/>
        <v>0</v>
      </c>
      <c r="N14" s="216">
        <f>M14*H27汎用入力!M30</f>
        <v>0</v>
      </c>
    </row>
    <row r="15" spans="1:14" x14ac:dyDescent="0.15">
      <c r="A15" s="197" t="s">
        <v>44</v>
      </c>
      <c r="B15" s="198" t="s">
        <v>73</v>
      </c>
      <c r="C15" s="221">
        <f>H27汎用入力!C31</f>
        <v>0</v>
      </c>
      <c r="D15" s="221">
        <f>H27汎用入力!E31</f>
        <v>0</v>
      </c>
      <c r="F15" s="222">
        <v>5.9150610573750477E-2</v>
      </c>
      <c r="G15" s="222">
        <v>7.4034105194673801E-7</v>
      </c>
      <c r="H15" s="362">
        <v>2.707816710740028E-2</v>
      </c>
      <c r="I15" s="216">
        <f t="shared" si="1"/>
        <v>0</v>
      </c>
      <c r="J15" s="216">
        <f t="shared" si="2"/>
        <v>0</v>
      </c>
      <c r="K15" s="216">
        <f t="shared" si="3"/>
        <v>0</v>
      </c>
      <c r="L15" s="2">
        <f t="shared" si="0"/>
        <v>0</v>
      </c>
      <c r="M15" s="2">
        <f t="shared" si="4"/>
        <v>0</v>
      </c>
      <c r="N15" s="216">
        <f>M15*H27汎用入力!M31</f>
        <v>0</v>
      </c>
    </row>
    <row r="16" spans="1:14" x14ac:dyDescent="0.15">
      <c r="A16" s="197" t="s">
        <v>45</v>
      </c>
      <c r="B16" s="198" t="s">
        <v>74</v>
      </c>
      <c r="C16" s="221">
        <f>H27汎用入力!C32</f>
        <v>0</v>
      </c>
      <c r="D16" s="221">
        <f>H27汎用入力!E32</f>
        <v>0</v>
      </c>
      <c r="F16" s="222">
        <v>8.6008775474865157E-2</v>
      </c>
      <c r="G16" s="222">
        <v>1.5612637760568329E-2</v>
      </c>
      <c r="H16" s="362">
        <v>2.9411655995861995E-2</v>
      </c>
      <c r="I16" s="216">
        <f t="shared" si="1"/>
        <v>0</v>
      </c>
      <c r="J16" s="216">
        <f t="shared" si="2"/>
        <v>0</v>
      </c>
      <c r="K16" s="216">
        <f t="shared" si="3"/>
        <v>0</v>
      </c>
      <c r="L16" s="2">
        <f t="shared" si="0"/>
        <v>0</v>
      </c>
      <c r="M16" s="2">
        <f t="shared" si="4"/>
        <v>0</v>
      </c>
      <c r="N16" s="216">
        <f>M16*H27汎用入力!M32</f>
        <v>0</v>
      </c>
    </row>
    <row r="17" spans="1:14" x14ac:dyDescent="0.15">
      <c r="A17" s="197" t="s">
        <v>46</v>
      </c>
      <c r="B17" s="198" t="s">
        <v>75</v>
      </c>
      <c r="C17" s="221">
        <f>H27汎用入力!C33</f>
        <v>0</v>
      </c>
      <c r="D17" s="221">
        <f>H27汎用入力!E33</f>
        <v>0</v>
      </c>
      <c r="F17" s="222">
        <v>0.11013079344590518</v>
      </c>
      <c r="G17" s="222">
        <v>2.2684914401587417E-2</v>
      </c>
      <c r="H17" s="362">
        <v>4.3831298767209842E-2</v>
      </c>
      <c r="I17" s="216">
        <f t="shared" si="1"/>
        <v>0</v>
      </c>
      <c r="J17" s="216">
        <f t="shared" si="2"/>
        <v>0</v>
      </c>
      <c r="K17" s="216">
        <f t="shared" si="3"/>
        <v>0</v>
      </c>
      <c r="L17" s="2">
        <f t="shared" si="0"/>
        <v>0</v>
      </c>
      <c r="M17" s="2">
        <f t="shared" si="4"/>
        <v>0</v>
      </c>
      <c r="N17" s="216">
        <f>M17*H27汎用入力!M33</f>
        <v>0</v>
      </c>
    </row>
    <row r="18" spans="1:14" x14ac:dyDescent="0.15">
      <c r="A18" s="197" t="s">
        <v>47</v>
      </c>
      <c r="B18" s="198" t="s">
        <v>361</v>
      </c>
      <c r="C18" s="221">
        <f>H27汎用入力!C34</f>
        <v>0</v>
      </c>
      <c r="D18" s="221">
        <f>H27汎用入力!E34</f>
        <v>0</v>
      </c>
      <c r="F18" s="222">
        <v>0.1020025449023484</v>
      </c>
      <c r="G18" s="222">
        <v>8.4687630551501117E-4</v>
      </c>
      <c r="H18" s="362">
        <v>1.3194883965273208E-2</v>
      </c>
      <c r="I18" s="216">
        <f t="shared" si="1"/>
        <v>0</v>
      </c>
      <c r="J18" s="216">
        <f t="shared" si="2"/>
        <v>0</v>
      </c>
      <c r="K18" s="216">
        <f t="shared" si="3"/>
        <v>0</v>
      </c>
      <c r="L18" s="2">
        <f t="shared" si="0"/>
        <v>0</v>
      </c>
      <c r="M18" s="2">
        <f t="shared" si="4"/>
        <v>0</v>
      </c>
      <c r="N18" s="216">
        <f>M18*H27汎用入力!M34</f>
        <v>0</v>
      </c>
    </row>
    <row r="19" spans="1:14" x14ac:dyDescent="0.15">
      <c r="A19" s="197" t="s">
        <v>48</v>
      </c>
      <c r="B19" s="198" t="s">
        <v>362</v>
      </c>
      <c r="C19" s="221">
        <f>H27汎用入力!C35</f>
        <v>0</v>
      </c>
      <c r="D19" s="221">
        <f>H27汎用入力!E35</f>
        <v>0</v>
      </c>
      <c r="F19" s="222">
        <v>0.10928623092364149</v>
      </c>
      <c r="G19" s="222">
        <v>1.3165959199168551E-2</v>
      </c>
      <c r="H19" s="362">
        <v>1.1635144444581075E-2</v>
      </c>
      <c r="I19" s="216">
        <f t="shared" si="1"/>
        <v>0</v>
      </c>
      <c r="J19" s="216">
        <f t="shared" si="2"/>
        <v>0</v>
      </c>
      <c r="K19" s="216">
        <f t="shared" si="3"/>
        <v>0</v>
      </c>
      <c r="L19" s="2">
        <f t="shared" si="0"/>
        <v>0</v>
      </c>
      <c r="M19" s="2">
        <f t="shared" si="4"/>
        <v>0</v>
      </c>
      <c r="N19" s="216">
        <f>M19*H27汎用入力!M35</f>
        <v>0</v>
      </c>
    </row>
    <row r="20" spans="1:14" x14ac:dyDescent="0.15">
      <c r="A20" s="197" t="s">
        <v>49</v>
      </c>
      <c r="B20" s="198" t="s">
        <v>363</v>
      </c>
      <c r="C20" s="221">
        <f>H27汎用入力!C36</f>
        <v>0</v>
      </c>
      <c r="D20" s="221">
        <f>H27汎用入力!E36</f>
        <v>0</v>
      </c>
      <c r="F20" s="222">
        <v>0.12930169126711452</v>
      </c>
      <c r="G20" s="222">
        <v>4.6414234775345245E-2</v>
      </c>
      <c r="H20" s="362">
        <v>1.3860496878000344E-2</v>
      </c>
      <c r="I20" s="216">
        <f t="shared" si="1"/>
        <v>0</v>
      </c>
      <c r="J20" s="216">
        <f t="shared" si="2"/>
        <v>0</v>
      </c>
      <c r="K20" s="216">
        <f t="shared" si="3"/>
        <v>0</v>
      </c>
      <c r="L20" s="2">
        <f t="shared" si="0"/>
        <v>0</v>
      </c>
      <c r="M20" s="2">
        <f t="shared" si="4"/>
        <v>0</v>
      </c>
      <c r="N20" s="216">
        <f>M20*H27汎用入力!M36</f>
        <v>0</v>
      </c>
    </row>
    <row r="21" spans="1:14" x14ac:dyDescent="0.15">
      <c r="A21" s="197" t="s">
        <v>50</v>
      </c>
      <c r="B21" s="198" t="s">
        <v>78</v>
      </c>
      <c r="C21" s="221">
        <f>H27汎用入力!C37</f>
        <v>0</v>
      </c>
      <c r="D21" s="221">
        <f>H27汎用入力!E37</f>
        <v>0</v>
      </c>
      <c r="F21" s="222">
        <v>5.6485832346301557E-2</v>
      </c>
      <c r="G21" s="222">
        <v>2.4509316601606201E-3</v>
      </c>
      <c r="H21" s="362">
        <v>9.511640978592693E-3</v>
      </c>
      <c r="I21" s="216">
        <f t="shared" si="1"/>
        <v>0</v>
      </c>
      <c r="J21" s="216">
        <f t="shared" si="2"/>
        <v>0</v>
      </c>
      <c r="K21" s="216">
        <f t="shared" si="3"/>
        <v>0</v>
      </c>
      <c r="L21" s="2">
        <f t="shared" si="0"/>
        <v>0</v>
      </c>
      <c r="M21" s="2">
        <f t="shared" si="4"/>
        <v>0</v>
      </c>
      <c r="N21" s="216">
        <f>M21*H27汎用入力!M37</f>
        <v>0</v>
      </c>
    </row>
    <row r="22" spans="1:14" x14ac:dyDescent="0.15">
      <c r="A22" s="197" t="s">
        <v>51</v>
      </c>
      <c r="B22" s="198" t="s">
        <v>76</v>
      </c>
      <c r="C22" s="221">
        <f>H27汎用入力!C38</f>
        <v>0</v>
      </c>
      <c r="D22" s="221">
        <f>H27汎用入力!E38</f>
        <v>0</v>
      </c>
      <c r="F22" s="222">
        <v>0.1028448724154805</v>
      </c>
      <c r="G22" s="222">
        <v>7.0601849803575908E-2</v>
      </c>
      <c r="H22" s="362">
        <v>9.1142445996991728E-3</v>
      </c>
      <c r="I22" s="216">
        <f t="shared" si="1"/>
        <v>0</v>
      </c>
      <c r="J22" s="216">
        <f t="shared" si="2"/>
        <v>0</v>
      </c>
      <c r="K22" s="216">
        <f t="shared" si="3"/>
        <v>0</v>
      </c>
      <c r="L22" s="2">
        <f t="shared" si="0"/>
        <v>0</v>
      </c>
      <c r="M22" s="2">
        <f t="shared" si="4"/>
        <v>0</v>
      </c>
      <c r="N22" s="216">
        <f>M22*H27汎用入力!M38</f>
        <v>0</v>
      </c>
    </row>
    <row r="23" spans="1:14" x14ac:dyDescent="0.15">
      <c r="A23" s="197" t="s">
        <v>52</v>
      </c>
      <c r="B23" s="198" t="s">
        <v>657</v>
      </c>
      <c r="C23" s="221">
        <f>H27汎用入力!C39</f>
        <v>0</v>
      </c>
      <c r="D23" s="221">
        <f>H27汎用入力!E39</f>
        <v>0</v>
      </c>
      <c r="F23" s="222">
        <v>0.10266912971184292</v>
      </c>
      <c r="G23" s="222">
        <v>7.526519121754735E-2</v>
      </c>
      <c r="H23" s="362">
        <v>7.9091600037316089E-3</v>
      </c>
      <c r="I23" s="216">
        <f t="shared" si="1"/>
        <v>0</v>
      </c>
      <c r="J23" s="216">
        <f t="shared" si="2"/>
        <v>0</v>
      </c>
      <c r="K23" s="216">
        <f t="shared" si="3"/>
        <v>0</v>
      </c>
      <c r="L23" s="2">
        <f t="shared" si="0"/>
        <v>0</v>
      </c>
      <c r="M23" s="2">
        <f t="shared" si="4"/>
        <v>0</v>
      </c>
      <c r="N23" s="216">
        <f>M23*H27汎用入力!M39</f>
        <v>0</v>
      </c>
    </row>
    <row r="24" spans="1:14" x14ac:dyDescent="0.15">
      <c r="A24" s="197" t="s">
        <v>105</v>
      </c>
      <c r="B24" s="198" t="s">
        <v>79</v>
      </c>
      <c r="C24" s="221">
        <f>H27汎用入力!C40</f>
        <v>0</v>
      </c>
      <c r="D24" s="221">
        <f>H27汎用入力!E40</f>
        <v>0</v>
      </c>
      <c r="F24" s="222">
        <v>3.834154637741663E-2</v>
      </c>
      <c r="G24" s="222">
        <v>4.8302159391183437E-2</v>
      </c>
      <c r="H24" s="362">
        <v>1.5744121851926307E-2</v>
      </c>
      <c r="I24" s="216">
        <f t="shared" si="1"/>
        <v>0</v>
      </c>
      <c r="J24" s="216">
        <f t="shared" si="2"/>
        <v>0</v>
      </c>
      <c r="K24" s="216">
        <f t="shared" si="3"/>
        <v>0</v>
      </c>
      <c r="L24" s="2">
        <f t="shared" si="0"/>
        <v>0</v>
      </c>
      <c r="M24" s="2">
        <f t="shared" si="4"/>
        <v>0</v>
      </c>
      <c r="N24" s="216">
        <f>M24*H27汎用入力!M40</f>
        <v>0</v>
      </c>
    </row>
    <row r="25" spans="1:14" x14ac:dyDescent="0.15">
      <c r="A25" s="197" t="s">
        <v>117</v>
      </c>
      <c r="B25" s="198" t="s">
        <v>1</v>
      </c>
      <c r="C25" s="221">
        <f>H27汎用入力!C41</f>
        <v>0</v>
      </c>
      <c r="D25" s="221">
        <f>H27汎用入力!E41</f>
        <v>0</v>
      </c>
      <c r="F25" s="222">
        <v>8.6767022794753845E-2</v>
      </c>
      <c r="G25" s="222">
        <v>0.22953956907559411</v>
      </c>
      <c r="H25" s="362">
        <v>3.5669638098325747E-2</v>
      </c>
      <c r="I25" s="216">
        <f t="shared" si="1"/>
        <v>0</v>
      </c>
      <c r="J25" s="216">
        <f t="shared" si="2"/>
        <v>0</v>
      </c>
      <c r="K25" s="216">
        <f t="shared" si="3"/>
        <v>0</v>
      </c>
      <c r="L25" s="2">
        <f t="shared" si="0"/>
        <v>0</v>
      </c>
      <c r="M25" s="2">
        <f t="shared" si="4"/>
        <v>0</v>
      </c>
      <c r="N25" s="216">
        <f>M25*H27汎用入力!M41</f>
        <v>0</v>
      </c>
    </row>
    <row r="26" spans="1:14" x14ac:dyDescent="0.15">
      <c r="A26" s="197" t="s">
        <v>118</v>
      </c>
      <c r="B26" s="198" t="s">
        <v>24</v>
      </c>
      <c r="C26" s="221">
        <f>H27汎用入力!C42</f>
        <v>0</v>
      </c>
      <c r="D26" s="221">
        <f>H27汎用入力!E42</f>
        <v>0</v>
      </c>
      <c r="F26" s="222">
        <v>0</v>
      </c>
      <c r="G26" s="222">
        <v>0</v>
      </c>
      <c r="H26" s="362">
        <v>0</v>
      </c>
      <c r="I26" s="216">
        <f t="shared" si="1"/>
        <v>0</v>
      </c>
      <c r="J26" s="216">
        <f t="shared" si="2"/>
        <v>0</v>
      </c>
      <c r="K26" s="216">
        <f t="shared" si="3"/>
        <v>0</v>
      </c>
      <c r="L26" s="2">
        <f t="shared" si="0"/>
        <v>0</v>
      </c>
      <c r="M26" s="2">
        <f t="shared" si="4"/>
        <v>0</v>
      </c>
      <c r="N26" s="216">
        <f>M26*H27汎用入力!M42</f>
        <v>0</v>
      </c>
    </row>
    <row r="27" spans="1:14" x14ac:dyDescent="0.15">
      <c r="A27" s="197" t="s">
        <v>120</v>
      </c>
      <c r="B27" s="198" t="s">
        <v>80</v>
      </c>
      <c r="C27" s="221">
        <f>H27汎用入力!C43</f>
        <v>0</v>
      </c>
      <c r="D27" s="221">
        <f>H27汎用入力!E43</f>
        <v>0</v>
      </c>
      <c r="F27" s="222">
        <v>0</v>
      </c>
      <c r="G27" s="222">
        <v>0</v>
      </c>
      <c r="H27" s="362">
        <v>0</v>
      </c>
      <c r="I27" s="216">
        <f t="shared" si="1"/>
        <v>0</v>
      </c>
      <c r="J27" s="216">
        <f t="shared" si="2"/>
        <v>0</v>
      </c>
      <c r="K27" s="216">
        <f t="shared" si="3"/>
        <v>0</v>
      </c>
      <c r="L27" s="2">
        <f t="shared" si="0"/>
        <v>0</v>
      </c>
      <c r="M27" s="2">
        <f t="shared" si="4"/>
        <v>0</v>
      </c>
      <c r="N27" s="216">
        <f>M27*H27汎用入力!M43</f>
        <v>0</v>
      </c>
    </row>
    <row r="28" spans="1:14" x14ac:dyDescent="0.15">
      <c r="A28" s="197" t="s">
        <v>121</v>
      </c>
      <c r="B28" s="198" t="s">
        <v>367</v>
      </c>
      <c r="C28" s="221">
        <f>H27汎用入力!C44</f>
        <v>0</v>
      </c>
      <c r="D28" s="221">
        <f>H27汎用入力!E44</f>
        <v>0</v>
      </c>
      <c r="F28" s="222">
        <v>0</v>
      </c>
      <c r="G28" s="222">
        <v>0</v>
      </c>
      <c r="H28" s="362">
        <v>0</v>
      </c>
      <c r="I28" s="216">
        <f t="shared" si="1"/>
        <v>0</v>
      </c>
      <c r="J28" s="216">
        <f t="shared" si="2"/>
        <v>0</v>
      </c>
      <c r="K28" s="216">
        <f t="shared" si="3"/>
        <v>0</v>
      </c>
      <c r="L28" s="2">
        <f t="shared" si="0"/>
        <v>0</v>
      </c>
      <c r="M28" s="2">
        <f t="shared" si="4"/>
        <v>0</v>
      </c>
      <c r="N28" s="216">
        <f>M28*H27汎用入力!M44</f>
        <v>0</v>
      </c>
    </row>
    <row r="29" spans="1:14" x14ac:dyDescent="0.15">
      <c r="A29" s="197" t="s">
        <v>122</v>
      </c>
      <c r="B29" s="198" t="s">
        <v>368</v>
      </c>
      <c r="C29" s="221">
        <f>H27汎用入力!C45</f>
        <v>0</v>
      </c>
      <c r="D29" s="221">
        <f>H27汎用入力!E45</f>
        <v>0</v>
      </c>
      <c r="F29" s="222">
        <v>0</v>
      </c>
      <c r="G29" s="222">
        <v>0</v>
      </c>
      <c r="H29" s="362">
        <v>0</v>
      </c>
      <c r="I29" s="216">
        <f t="shared" si="1"/>
        <v>0</v>
      </c>
      <c r="J29" s="216">
        <f t="shared" si="2"/>
        <v>0</v>
      </c>
      <c r="K29" s="216">
        <f t="shared" si="3"/>
        <v>0</v>
      </c>
      <c r="L29" s="2">
        <f t="shared" si="0"/>
        <v>0</v>
      </c>
      <c r="M29" s="2">
        <f t="shared" si="4"/>
        <v>0</v>
      </c>
      <c r="N29" s="216">
        <f>M29*H27汎用入力!M45</f>
        <v>0</v>
      </c>
    </row>
    <row r="30" spans="1:14" x14ac:dyDescent="0.15">
      <c r="A30" s="197" t="s">
        <v>369</v>
      </c>
      <c r="B30" s="198" t="s">
        <v>5</v>
      </c>
      <c r="C30" s="221">
        <f>H27汎用入力!C46</f>
        <v>0</v>
      </c>
      <c r="D30" s="221">
        <f>H27汎用入力!E46</f>
        <v>0</v>
      </c>
      <c r="F30" s="222">
        <v>-93.673743744417507</v>
      </c>
      <c r="G30" s="222">
        <v>-79.360847284654241</v>
      </c>
      <c r="H30" s="362">
        <v>0</v>
      </c>
      <c r="I30" s="223"/>
      <c r="J30" s="223"/>
      <c r="K30" s="223"/>
      <c r="L30" s="352">
        <f>D30+I43+J43</f>
        <v>0</v>
      </c>
      <c r="M30" s="2">
        <f t="shared" si="4"/>
        <v>0</v>
      </c>
      <c r="N30" s="353">
        <f>C30+D30+SUM(I43:J43)*H27係数一覧!E30</f>
        <v>0</v>
      </c>
    </row>
    <row r="31" spans="1:14" x14ac:dyDescent="0.15">
      <c r="A31" s="197" t="s">
        <v>123</v>
      </c>
      <c r="B31" s="198" t="s">
        <v>6</v>
      </c>
      <c r="C31" s="221">
        <f>H27汎用入力!C47</f>
        <v>0</v>
      </c>
      <c r="D31" s="221">
        <f>H27汎用入力!E47</f>
        <v>0</v>
      </c>
      <c r="F31" s="222">
        <v>0</v>
      </c>
      <c r="G31" s="222">
        <v>0</v>
      </c>
      <c r="H31" s="362">
        <v>0</v>
      </c>
      <c r="I31" s="216">
        <f t="shared" si="1"/>
        <v>0</v>
      </c>
      <c r="J31" s="216">
        <f t="shared" si="2"/>
        <v>0</v>
      </c>
      <c r="K31" s="216">
        <f t="shared" si="3"/>
        <v>0</v>
      </c>
      <c r="L31" s="2">
        <f>D31-SUM(I31:K31)</f>
        <v>0</v>
      </c>
      <c r="M31" s="2">
        <f t="shared" si="4"/>
        <v>0</v>
      </c>
      <c r="N31" s="224">
        <f>M31</f>
        <v>0</v>
      </c>
    </row>
    <row r="32" spans="1:14" x14ac:dyDescent="0.15">
      <c r="A32" s="197" t="s">
        <v>372</v>
      </c>
      <c r="B32" s="198" t="s">
        <v>81</v>
      </c>
      <c r="C32" s="221">
        <f>H27汎用入力!C48</f>
        <v>0</v>
      </c>
      <c r="D32" s="221">
        <f>H27汎用入力!E48</f>
        <v>0</v>
      </c>
      <c r="F32" s="222">
        <v>0</v>
      </c>
      <c r="G32" s="222">
        <v>0</v>
      </c>
      <c r="H32" s="362">
        <v>0</v>
      </c>
      <c r="I32" s="216">
        <f t="shared" si="1"/>
        <v>0</v>
      </c>
      <c r="J32" s="216">
        <f t="shared" si="2"/>
        <v>0</v>
      </c>
      <c r="K32" s="216">
        <f t="shared" si="3"/>
        <v>0</v>
      </c>
      <c r="L32" s="2">
        <f>D32-SUM(I32:K32)</f>
        <v>0</v>
      </c>
      <c r="M32" s="2">
        <f t="shared" si="4"/>
        <v>0</v>
      </c>
      <c r="N32" s="224">
        <f>M32</f>
        <v>0</v>
      </c>
    </row>
    <row r="33" spans="1:14" x14ac:dyDescent="0.15">
      <c r="A33" s="197" t="s">
        <v>119</v>
      </c>
      <c r="B33" s="198" t="s">
        <v>419</v>
      </c>
      <c r="C33" s="221">
        <f>H27汎用入力!C49</f>
        <v>0</v>
      </c>
      <c r="D33" s="221">
        <f>H27汎用入力!E49</f>
        <v>0</v>
      </c>
      <c r="F33" s="222">
        <v>0</v>
      </c>
      <c r="G33" s="222">
        <v>0</v>
      </c>
      <c r="H33" s="362">
        <v>-0.32657455751472891</v>
      </c>
      <c r="I33" s="223"/>
      <c r="J33" s="223"/>
      <c r="K33" s="223"/>
      <c r="L33" s="352">
        <f>D33+K43</f>
        <v>0</v>
      </c>
      <c r="M33" s="2">
        <f t="shared" si="4"/>
        <v>0</v>
      </c>
      <c r="N33" s="353">
        <f>C33+D33+K43*H27係数一覧!E33</f>
        <v>0</v>
      </c>
    </row>
    <row r="34" spans="1:14" x14ac:dyDescent="0.15">
      <c r="A34" s="197" t="s">
        <v>375</v>
      </c>
      <c r="B34" s="198" t="s">
        <v>82</v>
      </c>
      <c r="C34" s="221">
        <f>H27汎用入力!C50</f>
        <v>0</v>
      </c>
      <c r="D34" s="221">
        <f>H27汎用入力!E50</f>
        <v>0</v>
      </c>
      <c r="F34" s="222">
        <v>7.3064326093882723E-3</v>
      </c>
      <c r="G34" s="222">
        <v>3.4462477547512901E-2</v>
      </c>
      <c r="H34" s="362">
        <v>4.1083551813920855E-3</v>
      </c>
      <c r="I34" s="216">
        <f t="shared" si="1"/>
        <v>0</v>
      </c>
      <c r="J34" s="216">
        <f t="shared" si="2"/>
        <v>0</v>
      </c>
      <c r="K34" s="216">
        <f t="shared" si="3"/>
        <v>0</v>
      </c>
      <c r="L34" s="2">
        <f t="shared" ref="L34:L42" si="5">D34-SUM(I34:K34)</f>
        <v>0</v>
      </c>
      <c r="M34" s="2">
        <f t="shared" si="4"/>
        <v>0</v>
      </c>
      <c r="N34" s="224">
        <f t="shared" ref="N34:N42" si="6">M34</f>
        <v>0</v>
      </c>
    </row>
    <row r="35" spans="1:14" x14ac:dyDescent="0.15">
      <c r="A35" s="197" t="s">
        <v>376</v>
      </c>
      <c r="B35" s="198" t="s">
        <v>7</v>
      </c>
      <c r="C35" s="221">
        <f>H27汎用入力!C51</f>
        <v>0</v>
      </c>
      <c r="D35" s="221">
        <f>H27汎用入力!E51</f>
        <v>0</v>
      </c>
      <c r="F35" s="222">
        <v>0</v>
      </c>
      <c r="G35" s="222">
        <v>0</v>
      </c>
      <c r="H35" s="362">
        <v>0</v>
      </c>
      <c r="I35" s="216">
        <f t="shared" si="1"/>
        <v>0</v>
      </c>
      <c r="J35" s="216">
        <f t="shared" si="2"/>
        <v>0</v>
      </c>
      <c r="K35" s="216">
        <f t="shared" si="3"/>
        <v>0</v>
      </c>
      <c r="L35" s="2">
        <f t="shared" si="5"/>
        <v>0</v>
      </c>
      <c r="M35" s="2">
        <f t="shared" si="4"/>
        <v>0</v>
      </c>
      <c r="N35" s="224">
        <f t="shared" si="6"/>
        <v>0</v>
      </c>
    </row>
    <row r="36" spans="1:14" x14ac:dyDescent="0.15">
      <c r="A36" s="197" t="s">
        <v>378</v>
      </c>
      <c r="B36" s="198" t="s">
        <v>83</v>
      </c>
      <c r="C36" s="221">
        <f>H27汎用入力!C52</f>
        <v>0</v>
      </c>
      <c r="D36" s="221">
        <f>H27汎用入力!E52</f>
        <v>0</v>
      </c>
      <c r="F36" s="222">
        <v>0</v>
      </c>
      <c r="G36" s="222">
        <v>0</v>
      </c>
      <c r="H36" s="362">
        <v>1.3798717042961616E-5</v>
      </c>
      <c r="I36" s="216">
        <f t="shared" si="1"/>
        <v>0</v>
      </c>
      <c r="J36" s="216">
        <f t="shared" si="2"/>
        <v>0</v>
      </c>
      <c r="K36" s="216">
        <f t="shared" si="3"/>
        <v>0</v>
      </c>
      <c r="L36" s="2">
        <f t="shared" si="5"/>
        <v>0</v>
      </c>
      <c r="M36" s="2">
        <f t="shared" si="4"/>
        <v>0</v>
      </c>
      <c r="N36" s="224">
        <f t="shared" si="6"/>
        <v>0</v>
      </c>
    </row>
    <row r="37" spans="1:14" x14ac:dyDescent="0.15">
      <c r="A37" s="197" t="s">
        <v>380</v>
      </c>
      <c r="B37" s="198" t="s">
        <v>381</v>
      </c>
      <c r="C37" s="221">
        <f>H27汎用入力!C53</f>
        <v>0</v>
      </c>
      <c r="D37" s="221">
        <f>H27汎用入力!E53</f>
        <v>0</v>
      </c>
      <c r="F37" s="222">
        <v>0</v>
      </c>
      <c r="G37" s="222">
        <v>0</v>
      </c>
      <c r="H37" s="362">
        <v>0</v>
      </c>
      <c r="I37" s="216">
        <f t="shared" si="1"/>
        <v>0</v>
      </c>
      <c r="J37" s="216">
        <f t="shared" si="2"/>
        <v>0</v>
      </c>
      <c r="K37" s="216">
        <f t="shared" si="3"/>
        <v>0</v>
      </c>
      <c r="L37" s="2">
        <f t="shared" si="5"/>
        <v>0</v>
      </c>
      <c r="M37" s="2">
        <f t="shared" si="4"/>
        <v>0</v>
      </c>
      <c r="N37" s="224">
        <f t="shared" si="6"/>
        <v>0</v>
      </c>
    </row>
    <row r="38" spans="1:14" x14ac:dyDescent="0.15">
      <c r="A38" s="197" t="s">
        <v>382</v>
      </c>
      <c r="B38" s="198" t="s">
        <v>658</v>
      </c>
      <c r="C38" s="221">
        <f>H27汎用入力!C54</f>
        <v>0</v>
      </c>
      <c r="D38" s="221">
        <f>H27汎用入力!E54</f>
        <v>0</v>
      </c>
      <c r="F38" s="222">
        <v>0</v>
      </c>
      <c r="G38" s="222">
        <v>0</v>
      </c>
      <c r="H38" s="362">
        <v>0</v>
      </c>
      <c r="I38" s="216">
        <f t="shared" si="1"/>
        <v>0</v>
      </c>
      <c r="J38" s="216">
        <f t="shared" si="2"/>
        <v>0</v>
      </c>
      <c r="K38" s="216">
        <f t="shared" si="3"/>
        <v>0</v>
      </c>
      <c r="L38" s="2">
        <f t="shared" si="5"/>
        <v>0</v>
      </c>
      <c r="M38" s="2">
        <f t="shared" si="4"/>
        <v>0</v>
      </c>
      <c r="N38" s="224">
        <f t="shared" si="6"/>
        <v>0</v>
      </c>
    </row>
    <row r="39" spans="1:14" x14ac:dyDescent="0.15">
      <c r="A39" s="197" t="s">
        <v>384</v>
      </c>
      <c r="B39" s="198" t="s">
        <v>84</v>
      </c>
      <c r="C39" s="221">
        <f>H27汎用入力!C55</f>
        <v>0</v>
      </c>
      <c r="D39" s="221">
        <f>H27汎用入力!E55</f>
        <v>0</v>
      </c>
      <c r="F39" s="222">
        <v>0</v>
      </c>
      <c r="G39" s="222">
        <v>0</v>
      </c>
      <c r="H39" s="362">
        <v>0</v>
      </c>
      <c r="I39" s="216">
        <f t="shared" si="1"/>
        <v>0</v>
      </c>
      <c r="J39" s="216">
        <f t="shared" si="2"/>
        <v>0</v>
      </c>
      <c r="K39" s="216">
        <f t="shared" si="3"/>
        <v>0</v>
      </c>
      <c r="L39" s="2">
        <f t="shared" si="5"/>
        <v>0</v>
      </c>
      <c r="M39" s="2">
        <f t="shared" si="4"/>
        <v>0</v>
      </c>
      <c r="N39" s="224">
        <f t="shared" si="6"/>
        <v>0</v>
      </c>
    </row>
    <row r="40" spans="1:14" x14ac:dyDescent="0.15">
      <c r="A40" s="197" t="s">
        <v>385</v>
      </c>
      <c r="B40" s="198" t="s">
        <v>85</v>
      </c>
      <c r="C40" s="221">
        <f>H27汎用入力!C56</f>
        <v>0</v>
      </c>
      <c r="D40" s="221">
        <f>H27汎用入力!E56</f>
        <v>0</v>
      </c>
      <c r="F40" s="222">
        <v>1.7652529534375841E-5</v>
      </c>
      <c r="G40" s="222">
        <v>0</v>
      </c>
      <c r="H40" s="362">
        <v>6.2586241076423432E-6</v>
      </c>
      <c r="I40" s="216">
        <f t="shared" si="1"/>
        <v>0</v>
      </c>
      <c r="J40" s="216">
        <f t="shared" si="2"/>
        <v>0</v>
      </c>
      <c r="K40" s="216">
        <f t="shared" si="3"/>
        <v>0</v>
      </c>
      <c r="L40" s="2">
        <f t="shared" si="5"/>
        <v>0</v>
      </c>
      <c r="M40" s="2">
        <f t="shared" si="4"/>
        <v>0</v>
      </c>
      <c r="N40" s="224">
        <f t="shared" si="6"/>
        <v>0</v>
      </c>
    </row>
    <row r="41" spans="1:14" x14ac:dyDescent="0.15">
      <c r="A41" s="197" t="s">
        <v>386</v>
      </c>
      <c r="B41" s="198" t="s">
        <v>9</v>
      </c>
      <c r="C41" s="221">
        <f>H27汎用入力!C57</f>
        <v>0</v>
      </c>
      <c r="D41" s="221">
        <f>H27汎用入力!E57</f>
        <v>0</v>
      </c>
      <c r="F41" s="222">
        <v>0</v>
      </c>
      <c r="G41" s="222">
        <v>0</v>
      </c>
      <c r="H41" s="362">
        <v>0</v>
      </c>
      <c r="I41" s="216">
        <f t="shared" si="1"/>
        <v>0</v>
      </c>
      <c r="J41" s="216">
        <f t="shared" si="2"/>
        <v>0</v>
      </c>
      <c r="K41" s="216">
        <f t="shared" si="3"/>
        <v>0</v>
      </c>
      <c r="L41" s="2">
        <f t="shared" si="5"/>
        <v>0</v>
      </c>
      <c r="M41" s="2">
        <f t="shared" si="4"/>
        <v>0</v>
      </c>
      <c r="N41" s="224">
        <f t="shared" si="6"/>
        <v>0</v>
      </c>
    </row>
    <row r="42" spans="1:14" x14ac:dyDescent="0.15">
      <c r="A42" s="197" t="s">
        <v>387</v>
      </c>
      <c r="B42" s="199" t="s">
        <v>8</v>
      </c>
      <c r="C42" s="221">
        <f>H27汎用入力!C58</f>
        <v>0</v>
      </c>
      <c r="D42" s="221">
        <f>H27汎用入力!E58</f>
        <v>0</v>
      </c>
      <c r="F42" s="222">
        <v>1.1787576628824509E-2</v>
      </c>
      <c r="G42" s="222">
        <v>1.17175490507273E-2</v>
      </c>
      <c r="H42" s="362">
        <v>3.0097892967934352E-2</v>
      </c>
      <c r="I42" s="216">
        <f t="shared" si="1"/>
        <v>0</v>
      </c>
      <c r="J42" s="216">
        <f t="shared" si="2"/>
        <v>0</v>
      </c>
      <c r="K42" s="216">
        <f t="shared" si="3"/>
        <v>0</v>
      </c>
      <c r="L42" s="2">
        <f t="shared" si="5"/>
        <v>0</v>
      </c>
      <c r="M42" s="2">
        <f t="shared" si="4"/>
        <v>0</v>
      </c>
      <c r="N42" s="224">
        <f t="shared" si="6"/>
        <v>0</v>
      </c>
    </row>
    <row r="43" spans="1:14" x14ac:dyDescent="0.15">
      <c r="A43" s="200" t="s">
        <v>388</v>
      </c>
      <c r="B43" s="201" t="s">
        <v>389</v>
      </c>
      <c r="C43" s="221">
        <f>SUM(C6:C42)</f>
        <v>0</v>
      </c>
      <c r="D43" s="221">
        <f>SUM(D6:D42)</f>
        <v>0</v>
      </c>
      <c r="I43" s="2">
        <f t="shared" ref="I43:N43" si="7">SUM(I6:I42)</f>
        <v>0</v>
      </c>
      <c r="J43" s="2">
        <f t="shared" si="7"/>
        <v>0</v>
      </c>
      <c r="K43" s="2">
        <f t="shared" si="7"/>
        <v>0</v>
      </c>
      <c r="L43" s="2">
        <f t="shared" si="7"/>
        <v>0</v>
      </c>
      <c r="M43" s="2">
        <f t="shared" si="7"/>
        <v>0</v>
      </c>
      <c r="N43" s="2">
        <f t="shared" si="7"/>
        <v>0</v>
      </c>
    </row>
  </sheetData>
  <phoneticPr fontId="3"/>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X62"/>
  <sheetViews>
    <sheetView workbookViewId="0">
      <pane xSplit="3" ySplit="5" topLeftCell="I6" activePane="bottomRight" state="frozen"/>
      <selection activeCell="L1" sqref="L1"/>
      <selection pane="topRight" activeCell="L1" sqref="L1"/>
      <selection pane="bottomLeft" activeCell="L1" sqref="L1"/>
      <selection pane="bottomRight" activeCell="S23" sqref="S23"/>
    </sheetView>
  </sheetViews>
  <sheetFormatPr defaultRowHeight="12" x14ac:dyDescent="0.15"/>
  <cols>
    <col min="1" max="1" width="10.28515625" customWidth="1"/>
    <col min="2" max="2" width="4.140625" customWidth="1"/>
    <col min="3" max="3" width="19.140625" customWidth="1"/>
    <col min="10" max="10" width="11.7109375" customWidth="1"/>
    <col min="11" max="11" width="11.42578125" customWidth="1"/>
  </cols>
  <sheetData>
    <row r="4" spans="1:24" x14ac:dyDescent="0.15">
      <c r="D4" t="s">
        <v>91</v>
      </c>
      <c r="E4" t="s">
        <v>92</v>
      </c>
      <c r="I4" t="s">
        <v>138</v>
      </c>
      <c r="O4" t="s">
        <v>139</v>
      </c>
      <c r="S4" t="s">
        <v>140</v>
      </c>
    </row>
    <row r="5" spans="1:24" x14ac:dyDescent="0.15">
      <c r="A5" t="s">
        <v>64</v>
      </c>
      <c r="B5" t="s">
        <v>420</v>
      </c>
      <c r="E5" t="s">
        <v>89</v>
      </c>
      <c r="F5" t="s">
        <v>135</v>
      </c>
      <c r="G5" t="s">
        <v>137</v>
      </c>
      <c r="H5" t="s">
        <v>183</v>
      </c>
      <c r="J5" t="s">
        <v>89</v>
      </c>
      <c r="K5" t="s">
        <v>93</v>
      </c>
      <c r="L5" t="s">
        <v>135</v>
      </c>
      <c r="M5" t="s">
        <v>137</v>
      </c>
      <c r="N5" t="s">
        <v>183</v>
      </c>
      <c r="O5" t="s">
        <v>93</v>
      </c>
      <c r="P5" t="s">
        <v>135</v>
      </c>
      <c r="Q5" t="s">
        <v>137</v>
      </c>
      <c r="R5" t="s">
        <v>183</v>
      </c>
      <c r="S5" t="s">
        <v>91</v>
      </c>
      <c r="T5" t="s">
        <v>89</v>
      </c>
      <c r="U5" t="s">
        <v>93</v>
      </c>
      <c r="V5" t="s">
        <v>135</v>
      </c>
      <c r="W5" t="s">
        <v>137</v>
      </c>
      <c r="X5" t="s">
        <v>183</v>
      </c>
    </row>
    <row r="6" spans="1:24" x14ac:dyDescent="0.15">
      <c r="A6" s="225" t="s">
        <v>55</v>
      </c>
      <c r="B6" t="s">
        <v>55</v>
      </c>
      <c r="C6" t="s">
        <v>655</v>
      </c>
      <c r="D6" s="2">
        <f>H27汎用コンバータ!N6</f>
        <v>0</v>
      </c>
      <c r="E6" s="2">
        <f>D6</f>
        <v>0</v>
      </c>
      <c r="F6" s="216">
        <f>E6*H27係数一覧!D6</f>
        <v>0</v>
      </c>
      <c r="G6" s="216">
        <f>E6*H27係数一覧!C6</f>
        <v>0</v>
      </c>
      <c r="H6">
        <f>ROUND(E6*H27雇用表!O6,0)</f>
        <v>0</v>
      </c>
      <c r="I6" s="216">
        <f t="array" ref="I6:I42">MMULT(H27投入!C5:AM41,H27汎用計算!E6:E42)</f>
        <v>0</v>
      </c>
      <c r="J6" s="216">
        <f>I6*H27係数一覧!E6</f>
        <v>0</v>
      </c>
      <c r="K6" s="216">
        <f t="array" ref="K6:K42">MMULT(H27逆行列!C5:AM41,H27汎用計算!J6:J42)</f>
        <v>0</v>
      </c>
      <c r="L6" s="216">
        <f>K6*H27係数一覧!D6</f>
        <v>0</v>
      </c>
      <c r="M6" s="216">
        <f>K6*H27係数一覧!C6</f>
        <v>0</v>
      </c>
      <c r="N6" s="216">
        <f>K6*H27雇用表!O6</f>
        <v>0</v>
      </c>
      <c r="O6" s="216">
        <f t="array" ref="O6:O42">MMULT(H27逆行列!C5:AM41,E6:E42)</f>
        <v>0</v>
      </c>
      <c r="P6" s="216">
        <f>O6*H27係数一覧!D6</f>
        <v>0</v>
      </c>
      <c r="Q6" s="216">
        <f>O6*H27係数一覧!C6</f>
        <v>0</v>
      </c>
      <c r="R6" s="216">
        <f>O6*H27雇用表!O6</f>
        <v>0</v>
      </c>
      <c r="S6" s="216">
        <f>S$43*H27係数一覧!H6</f>
        <v>0</v>
      </c>
      <c r="T6" s="216">
        <f>S6*H27係数一覧!E6</f>
        <v>0</v>
      </c>
      <c r="U6" s="216">
        <f t="array" ref="U6:U42">MMULT(H27逆行列!C5:AM41,T6:T42)</f>
        <v>0</v>
      </c>
      <c r="V6" s="216">
        <f>U6*H27係数一覧!D6</f>
        <v>0</v>
      </c>
      <c r="W6" s="216">
        <f>U6*H27係数一覧!C6</f>
        <v>0</v>
      </c>
      <c r="X6" s="216">
        <f>U6*H27雇用表!O6</f>
        <v>0</v>
      </c>
    </row>
    <row r="7" spans="1:24" x14ac:dyDescent="0.15">
      <c r="A7" s="225" t="s">
        <v>56</v>
      </c>
      <c r="B7" t="s">
        <v>60</v>
      </c>
      <c r="C7" t="s">
        <v>66</v>
      </c>
      <c r="D7" s="2">
        <f>H27汎用コンバータ!N7</f>
        <v>0</v>
      </c>
      <c r="E7" s="2">
        <f t="shared" ref="E7:E42" si="0">D7</f>
        <v>0</v>
      </c>
      <c r="F7" s="216">
        <f>E7*H27係数一覧!D7</f>
        <v>0</v>
      </c>
      <c r="G7" s="216">
        <f>E7*H27係数一覧!C7</f>
        <v>0</v>
      </c>
      <c r="H7">
        <f>ROUND(E7*H27雇用表!O7,0)</f>
        <v>0</v>
      </c>
      <c r="I7" s="216">
        <v>0</v>
      </c>
      <c r="J7" s="216">
        <f>I7*H27係数一覧!E7</f>
        <v>0</v>
      </c>
      <c r="K7" s="216">
        <v>0</v>
      </c>
      <c r="L7" s="216">
        <f>K7*H27係数一覧!D7</f>
        <v>0</v>
      </c>
      <c r="M7" s="216">
        <f>K7*H27係数一覧!C7</f>
        <v>0</v>
      </c>
      <c r="N7" s="216">
        <f>K7*H27雇用表!O7</f>
        <v>0</v>
      </c>
      <c r="O7" s="216">
        <v>0</v>
      </c>
      <c r="P7" s="216">
        <f>O7*H27係数一覧!D7</f>
        <v>0</v>
      </c>
      <c r="Q7" s="216">
        <f>O7*H27係数一覧!C7</f>
        <v>0</v>
      </c>
      <c r="R7" s="216">
        <f>O7*H27雇用表!O7</f>
        <v>0</v>
      </c>
      <c r="S7" s="216">
        <f>S$43*H27係数一覧!H7</f>
        <v>0</v>
      </c>
      <c r="T7" s="216">
        <f>S7*H27係数一覧!E7</f>
        <v>0</v>
      </c>
      <c r="U7" s="216">
        <v>0</v>
      </c>
      <c r="V7" s="216">
        <f>U7*H27係数一覧!D7</f>
        <v>0</v>
      </c>
      <c r="W7" s="216">
        <f>U7*H27係数一覧!C7</f>
        <v>0</v>
      </c>
      <c r="X7" s="216">
        <f>U7*H27雇用表!O7</f>
        <v>0</v>
      </c>
    </row>
    <row r="8" spans="1:24" x14ac:dyDescent="0.15">
      <c r="A8" s="225" t="s">
        <v>57</v>
      </c>
      <c r="B8" t="s">
        <v>35</v>
      </c>
      <c r="C8" t="s">
        <v>67</v>
      </c>
      <c r="D8" s="2">
        <f>H27汎用コンバータ!N8</f>
        <v>0</v>
      </c>
      <c r="E8" s="2">
        <f t="shared" si="0"/>
        <v>0</v>
      </c>
      <c r="F8" s="216">
        <f>E8*H27係数一覧!D8</f>
        <v>0</v>
      </c>
      <c r="G8" s="216">
        <f>E8*H27係数一覧!C8</f>
        <v>0</v>
      </c>
      <c r="H8">
        <f>ROUND(E8*H27雇用表!O8,0)</f>
        <v>0</v>
      </c>
      <c r="I8" s="216">
        <v>0</v>
      </c>
      <c r="J8" s="216">
        <f>I8*H27係数一覧!E8</f>
        <v>0</v>
      </c>
      <c r="K8" s="216">
        <v>0</v>
      </c>
      <c r="L8" s="216">
        <f>K8*H27係数一覧!D8</f>
        <v>0</v>
      </c>
      <c r="M8" s="216">
        <f>K8*H27係数一覧!C8</f>
        <v>0</v>
      </c>
      <c r="N8" s="216">
        <f>K8*H27雇用表!O8</f>
        <v>0</v>
      </c>
      <c r="O8" s="216">
        <v>0</v>
      </c>
      <c r="P8" s="216">
        <f>O8*H27係数一覧!D8</f>
        <v>0</v>
      </c>
      <c r="Q8" s="216">
        <f>O8*H27係数一覧!C8</f>
        <v>0</v>
      </c>
      <c r="R8" s="216">
        <f>O8*H27雇用表!O8</f>
        <v>0</v>
      </c>
      <c r="S8" s="216">
        <f>S$43*H27係数一覧!H8</f>
        <v>0</v>
      </c>
      <c r="T8" s="216">
        <f>S8*H27係数一覧!E8</f>
        <v>0</v>
      </c>
      <c r="U8" s="216">
        <v>0</v>
      </c>
      <c r="V8" s="216">
        <f>U8*H27係数一覧!D8</f>
        <v>0</v>
      </c>
      <c r="W8" s="216">
        <f>U8*H27係数一覧!C8</f>
        <v>0</v>
      </c>
      <c r="X8" s="216">
        <f>U8*H27雇用表!O8</f>
        <v>0</v>
      </c>
    </row>
    <row r="9" spans="1:24" x14ac:dyDescent="0.15">
      <c r="A9" s="225" t="s">
        <v>57</v>
      </c>
      <c r="B9" t="s">
        <v>38</v>
      </c>
      <c r="C9" t="s">
        <v>68</v>
      </c>
      <c r="D9" s="2">
        <f>H27汎用コンバータ!N9</f>
        <v>0</v>
      </c>
      <c r="E9" s="2">
        <f t="shared" si="0"/>
        <v>0</v>
      </c>
      <c r="F9" s="216">
        <f>E9*H27係数一覧!D9</f>
        <v>0</v>
      </c>
      <c r="G9" s="216">
        <f>E9*H27係数一覧!C9</f>
        <v>0</v>
      </c>
      <c r="H9">
        <f>ROUND(E9*H27雇用表!O9,0)</f>
        <v>0</v>
      </c>
      <c r="I9" s="216">
        <v>0</v>
      </c>
      <c r="J9" s="216">
        <f>I9*H27係数一覧!E9</f>
        <v>0</v>
      </c>
      <c r="K9" s="216">
        <v>0</v>
      </c>
      <c r="L9" s="216">
        <f>K9*H27係数一覧!D9</f>
        <v>0</v>
      </c>
      <c r="M9" s="216">
        <f>K9*H27係数一覧!C9</f>
        <v>0</v>
      </c>
      <c r="N9" s="216">
        <f>K9*H27雇用表!O9</f>
        <v>0</v>
      </c>
      <c r="O9" s="216">
        <v>0</v>
      </c>
      <c r="P9" s="216">
        <f>O9*H27係数一覧!D9</f>
        <v>0</v>
      </c>
      <c r="Q9" s="216">
        <f>O9*H27係数一覧!C9</f>
        <v>0</v>
      </c>
      <c r="R9" s="216">
        <f>O9*H27雇用表!O9</f>
        <v>0</v>
      </c>
      <c r="S9" s="216">
        <f>S$43*H27係数一覧!H9</f>
        <v>0</v>
      </c>
      <c r="T9" s="216">
        <f>S9*H27係数一覧!E9</f>
        <v>0</v>
      </c>
      <c r="U9" s="216">
        <v>0</v>
      </c>
      <c r="V9" s="216">
        <f>U9*H27係数一覧!D9</f>
        <v>0</v>
      </c>
      <c r="W9" s="216">
        <f>U9*H27係数一覧!C9</f>
        <v>0</v>
      </c>
      <c r="X9" s="216">
        <f>U9*H27雇用表!O9</f>
        <v>0</v>
      </c>
    </row>
    <row r="10" spans="1:24" x14ac:dyDescent="0.15">
      <c r="A10" s="225" t="s">
        <v>57</v>
      </c>
      <c r="B10" t="s">
        <v>39</v>
      </c>
      <c r="C10" t="s">
        <v>69</v>
      </c>
      <c r="D10" s="2">
        <f>H27汎用コンバータ!N10</f>
        <v>0</v>
      </c>
      <c r="E10" s="2">
        <f t="shared" si="0"/>
        <v>0</v>
      </c>
      <c r="F10" s="216">
        <f>E10*H27係数一覧!D10</f>
        <v>0</v>
      </c>
      <c r="G10" s="216">
        <f>E10*H27係数一覧!C10</f>
        <v>0</v>
      </c>
      <c r="H10">
        <f>ROUND(E10*H27雇用表!O10,0)</f>
        <v>0</v>
      </c>
      <c r="I10" s="216">
        <v>0</v>
      </c>
      <c r="J10" s="216">
        <f>I10*H27係数一覧!E10</f>
        <v>0</v>
      </c>
      <c r="K10" s="216">
        <v>0</v>
      </c>
      <c r="L10" s="216">
        <f>K10*H27係数一覧!D10</f>
        <v>0</v>
      </c>
      <c r="M10" s="216">
        <f>K10*H27係数一覧!C10</f>
        <v>0</v>
      </c>
      <c r="N10" s="216">
        <f>K10*H27雇用表!O10</f>
        <v>0</v>
      </c>
      <c r="O10" s="216">
        <v>0</v>
      </c>
      <c r="P10" s="216">
        <f>O10*H27係数一覧!D10</f>
        <v>0</v>
      </c>
      <c r="Q10" s="216">
        <f>O10*H27係数一覧!C10</f>
        <v>0</v>
      </c>
      <c r="R10" s="216">
        <f>O10*H27雇用表!O10</f>
        <v>0</v>
      </c>
      <c r="S10" s="216">
        <f>S$43*H27係数一覧!H10</f>
        <v>0</v>
      </c>
      <c r="T10" s="216">
        <f>S10*H27係数一覧!E10</f>
        <v>0</v>
      </c>
      <c r="U10" s="216">
        <v>0</v>
      </c>
      <c r="V10" s="216">
        <f>U10*H27係数一覧!D10</f>
        <v>0</v>
      </c>
      <c r="W10" s="216">
        <f>U10*H27係数一覧!C10</f>
        <v>0</v>
      </c>
      <c r="X10" s="216">
        <f>U10*H27雇用表!O10</f>
        <v>0</v>
      </c>
    </row>
    <row r="11" spans="1:24" x14ac:dyDescent="0.15">
      <c r="A11" s="225" t="s">
        <v>57</v>
      </c>
      <c r="B11" t="s">
        <v>40</v>
      </c>
      <c r="C11" t="s">
        <v>70</v>
      </c>
      <c r="D11" s="2">
        <f>H27汎用コンバータ!N11</f>
        <v>0</v>
      </c>
      <c r="E11" s="2">
        <f t="shared" si="0"/>
        <v>0</v>
      </c>
      <c r="F11" s="216">
        <f>E11*H27係数一覧!D11</f>
        <v>0</v>
      </c>
      <c r="G11" s="216">
        <f>E11*H27係数一覧!C11</f>
        <v>0</v>
      </c>
      <c r="H11">
        <f>ROUND(E11*H27雇用表!O11,0)</f>
        <v>0</v>
      </c>
      <c r="I11" s="216">
        <v>0</v>
      </c>
      <c r="J11" s="216">
        <f>I11*H27係数一覧!E11</f>
        <v>0</v>
      </c>
      <c r="K11" s="216">
        <v>0</v>
      </c>
      <c r="L11" s="216">
        <f>K11*H27係数一覧!D11</f>
        <v>0</v>
      </c>
      <c r="M11" s="216">
        <f>K11*H27係数一覧!C11</f>
        <v>0</v>
      </c>
      <c r="N11" s="216">
        <f>K11*H27雇用表!O11</f>
        <v>0</v>
      </c>
      <c r="O11" s="216">
        <v>0</v>
      </c>
      <c r="P11" s="216">
        <f>O11*H27係数一覧!D11</f>
        <v>0</v>
      </c>
      <c r="Q11" s="216">
        <f>O11*H27係数一覧!C11</f>
        <v>0</v>
      </c>
      <c r="R11" s="216">
        <f>O11*H27雇用表!O11</f>
        <v>0</v>
      </c>
      <c r="S11" s="216">
        <f>S$43*H27係数一覧!H11</f>
        <v>0</v>
      </c>
      <c r="T11" s="216">
        <f>S11*H27係数一覧!E11</f>
        <v>0</v>
      </c>
      <c r="U11" s="216">
        <v>0</v>
      </c>
      <c r="V11" s="216">
        <f>U11*H27係数一覧!D11</f>
        <v>0</v>
      </c>
      <c r="W11" s="216">
        <f>U11*H27係数一覧!C11</f>
        <v>0</v>
      </c>
      <c r="X11" s="216">
        <f>U11*H27雇用表!O11</f>
        <v>0</v>
      </c>
    </row>
    <row r="12" spans="1:24" x14ac:dyDescent="0.15">
      <c r="A12" s="225" t="s">
        <v>57</v>
      </c>
      <c r="B12" t="s">
        <v>41</v>
      </c>
      <c r="C12" t="s">
        <v>71</v>
      </c>
      <c r="D12" s="2">
        <f>H27汎用コンバータ!N12</f>
        <v>0</v>
      </c>
      <c r="E12" s="2">
        <f t="shared" si="0"/>
        <v>0</v>
      </c>
      <c r="F12" s="216">
        <f>E12*H27係数一覧!D12</f>
        <v>0</v>
      </c>
      <c r="G12" s="216">
        <f>E12*H27係数一覧!C12</f>
        <v>0</v>
      </c>
      <c r="H12">
        <f>ROUND(E12*H27雇用表!O12,0)</f>
        <v>0</v>
      </c>
      <c r="I12" s="216">
        <v>0</v>
      </c>
      <c r="J12" s="216">
        <f>I12*H27係数一覧!E12</f>
        <v>0</v>
      </c>
      <c r="K12" s="216">
        <v>0</v>
      </c>
      <c r="L12" s="216">
        <f>K12*H27係数一覧!D12</f>
        <v>0</v>
      </c>
      <c r="M12" s="216">
        <f>K12*H27係数一覧!C12</f>
        <v>0</v>
      </c>
      <c r="N12" s="216">
        <f>K12*H27雇用表!O12</f>
        <v>0</v>
      </c>
      <c r="O12" s="216">
        <v>0</v>
      </c>
      <c r="P12" s="216">
        <f>O12*H27係数一覧!D12</f>
        <v>0</v>
      </c>
      <c r="Q12" s="216">
        <f>O12*H27係数一覧!C12</f>
        <v>0</v>
      </c>
      <c r="R12" s="216">
        <f>O12*H27雇用表!O12</f>
        <v>0</v>
      </c>
      <c r="S12" s="216">
        <f>S$43*H27係数一覧!H12</f>
        <v>0</v>
      </c>
      <c r="T12" s="216">
        <f>S12*H27係数一覧!E12</f>
        <v>0</v>
      </c>
      <c r="U12" s="216">
        <v>0</v>
      </c>
      <c r="V12" s="216">
        <f>U12*H27係数一覧!D12</f>
        <v>0</v>
      </c>
      <c r="W12" s="216">
        <f>U12*H27係数一覧!C12</f>
        <v>0</v>
      </c>
      <c r="X12" s="216">
        <f>U12*H27雇用表!O12</f>
        <v>0</v>
      </c>
    </row>
    <row r="13" spans="1:24" x14ac:dyDescent="0.15">
      <c r="A13" s="225" t="s">
        <v>57</v>
      </c>
      <c r="B13" t="s">
        <v>42</v>
      </c>
      <c r="C13" t="s">
        <v>656</v>
      </c>
      <c r="D13" s="2">
        <f>H27汎用コンバータ!N13</f>
        <v>0</v>
      </c>
      <c r="E13" s="2">
        <f t="shared" si="0"/>
        <v>0</v>
      </c>
      <c r="F13" s="216">
        <f>E13*H27係数一覧!D13</f>
        <v>0</v>
      </c>
      <c r="G13" s="216">
        <f>E13*H27係数一覧!C13</f>
        <v>0</v>
      </c>
      <c r="H13">
        <f>ROUND(E13*H27雇用表!O13,0)</f>
        <v>0</v>
      </c>
      <c r="I13" s="216">
        <v>0</v>
      </c>
      <c r="J13" s="216">
        <f>I13*H27係数一覧!E13</f>
        <v>0</v>
      </c>
      <c r="K13" s="216">
        <v>0</v>
      </c>
      <c r="L13" s="216">
        <f>K13*H27係数一覧!D13</f>
        <v>0</v>
      </c>
      <c r="M13" s="216">
        <f>K13*H27係数一覧!C13</f>
        <v>0</v>
      </c>
      <c r="N13" s="216">
        <f>K13*H27雇用表!O13</f>
        <v>0</v>
      </c>
      <c r="O13" s="216">
        <v>0</v>
      </c>
      <c r="P13" s="216">
        <f>O13*H27係数一覧!D13</f>
        <v>0</v>
      </c>
      <c r="Q13" s="216">
        <f>O13*H27係数一覧!C13</f>
        <v>0</v>
      </c>
      <c r="R13" s="216">
        <f>O13*H27雇用表!O13</f>
        <v>0</v>
      </c>
      <c r="S13" s="216">
        <f>S$43*H27係数一覧!H13</f>
        <v>0</v>
      </c>
      <c r="T13" s="216">
        <f>S13*H27係数一覧!E13</f>
        <v>0</v>
      </c>
      <c r="U13" s="216">
        <v>0</v>
      </c>
      <c r="V13" s="216">
        <f>U13*H27係数一覧!D13</f>
        <v>0</v>
      </c>
      <c r="W13" s="216">
        <f>U13*H27係数一覧!C13</f>
        <v>0</v>
      </c>
      <c r="X13" s="216">
        <f>U13*H27雇用表!O13</f>
        <v>0</v>
      </c>
    </row>
    <row r="14" spans="1:24" x14ac:dyDescent="0.15">
      <c r="A14" s="225" t="s">
        <v>57</v>
      </c>
      <c r="B14" t="s">
        <v>43</v>
      </c>
      <c r="C14" t="s">
        <v>72</v>
      </c>
      <c r="D14" s="2">
        <f>H27汎用コンバータ!N14</f>
        <v>0</v>
      </c>
      <c r="E14" s="2">
        <f t="shared" si="0"/>
        <v>0</v>
      </c>
      <c r="F14" s="216">
        <f>E14*H27係数一覧!D14</f>
        <v>0</v>
      </c>
      <c r="G14" s="216">
        <f>E14*H27係数一覧!C14</f>
        <v>0</v>
      </c>
      <c r="H14">
        <f>ROUND(E14*H27雇用表!O14,0)</f>
        <v>0</v>
      </c>
      <c r="I14" s="216">
        <v>0</v>
      </c>
      <c r="J14" s="216">
        <f>I14*H27係数一覧!E14</f>
        <v>0</v>
      </c>
      <c r="K14" s="216">
        <v>0</v>
      </c>
      <c r="L14" s="216">
        <f>K14*H27係数一覧!D14</f>
        <v>0</v>
      </c>
      <c r="M14" s="216">
        <f>K14*H27係数一覧!C14</f>
        <v>0</v>
      </c>
      <c r="N14" s="216">
        <f>K14*H27雇用表!O14</f>
        <v>0</v>
      </c>
      <c r="O14" s="216">
        <v>0</v>
      </c>
      <c r="P14" s="216">
        <f>O14*H27係数一覧!D14</f>
        <v>0</v>
      </c>
      <c r="Q14" s="216">
        <f>O14*H27係数一覧!C14</f>
        <v>0</v>
      </c>
      <c r="R14" s="216">
        <f>O14*H27雇用表!O14</f>
        <v>0</v>
      </c>
      <c r="S14" s="216">
        <f>S$43*H27係数一覧!H14</f>
        <v>0</v>
      </c>
      <c r="T14" s="216">
        <f>S14*H27係数一覧!E14</f>
        <v>0</v>
      </c>
      <c r="U14" s="216">
        <v>0</v>
      </c>
      <c r="V14" s="216">
        <f>U14*H27係数一覧!D14</f>
        <v>0</v>
      </c>
      <c r="W14" s="216">
        <f>U14*H27係数一覧!C14</f>
        <v>0</v>
      </c>
      <c r="X14" s="216">
        <f>U14*H27雇用表!O14</f>
        <v>0</v>
      </c>
    </row>
    <row r="15" spans="1:24" x14ac:dyDescent="0.15">
      <c r="A15" s="225" t="s">
        <v>57</v>
      </c>
      <c r="B15" t="s">
        <v>44</v>
      </c>
      <c r="C15" t="s">
        <v>73</v>
      </c>
      <c r="D15" s="2">
        <f>H27汎用コンバータ!N15</f>
        <v>0</v>
      </c>
      <c r="E15" s="2">
        <f t="shared" si="0"/>
        <v>0</v>
      </c>
      <c r="F15" s="216">
        <f>E15*H27係数一覧!D15</f>
        <v>0</v>
      </c>
      <c r="G15" s="216">
        <f>E15*H27係数一覧!C15</f>
        <v>0</v>
      </c>
      <c r="H15">
        <f>ROUND(E15*H27雇用表!O15,0)</f>
        <v>0</v>
      </c>
      <c r="I15" s="216">
        <v>0</v>
      </c>
      <c r="J15" s="216">
        <f>I15*H27係数一覧!E15</f>
        <v>0</v>
      </c>
      <c r="K15" s="216">
        <v>0</v>
      </c>
      <c r="L15" s="216">
        <f>K15*H27係数一覧!D15</f>
        <v>0</v>
      </c>
      <c r="M15" s="216">
        <f>K15*H27係数一覧!C15</f>
        <v>0</v>
      </c>
      <c r="N15" s="216">
        <f>K15*H27雇用表!O15</f>
        <v>0</v>
      </c>
      <c r="O15" s="216">
        <v>0</v>
      </c>
      <c r="P15" s="216">
        <f>O15*H27係数一覧!D15</f>
        <v>0</v>
      </c>
      <c r="Q15" s="216">
        <f>O15*H27係数一覧!C15</f>
        <v>0</v>
      </c>
      <c r="R15" s="216">
        <f>O15*H27雇用表!O15</f>
        <v>0</v>
      </c>
      <c r="S15" s="216">
        <f>S$43*H27係数一覧!H15</f>
        <v>0</v>
      </c>
      <c r="T15" s="216">
        <f>S15*H27係数一覧!E15</f>
        <v>0</v>
      </c>
      <c r="U15" s="216">
        <v>0</v>
      </c>
      <c r="V15" s="216">
        <f>U15*H27係数一覧!D15</f>
        <v>0</v>
      </c>
      <c r="W15" s="216">
        <f>U15*H27係数一覧!C15</f>
        <v>0</v>
      </c>
      <c r="X15" s="216">
        <f>U15*H27雇用表!O15</f>
        <v>0</v>
      </c>
    </row>
    <row r="16" spans="1:24" x14ac:dyDescent="0.15">
      <c r="A16" s="225" t="s">
        <v>57</v>
      </c>
      <c r="B16" t="s">
        <v>45</v>
      </c>
      <c r="C16" t="s">
        <v>74</v>
      </c>
      <c r="D16" s="2">
        <f>H27汎用コンバータ!N16</f>
        <v>0</v>
      </c>
      <c r="E16" s="2">
        <f t="shared" si="0"/>
        <v>0</v>
      </c>
      <c r="F16" s="216">
        <f>E16*H27係数一覧!D16</f>
        <v>0</v>
      </c>
      <c r="G16" s="216">
        <f>E16*H27係数一覧!C16</f>
        <v>0</v>
      </c>
      <c r="H16">
        <f>ROUND(E16*H27雇用表!O16,0)</f>
        <v>0</v>
      </c>
      <c r="I16" s="216">
        <v>0</v>
      </c>
      <c r="J16" s="216">
        <f>I16*H27係数一覧!E16</f>
        <v>0</v>
      </c>
      <c r="K16" s="216">
        <v>0</v>
      </c>
      <c r="L16" s="216">
        <f>K16*H27係数一覧!D16</f>
        <v>0</v>
      </c>
      <c r="M16" s="216">
        <f>K16*H27係数一覧!C16</f>
        <v>0</v>
      </c>
      <c r="N16" s="216">
        <f>K16*H27雇用表!O16</f>
        <v>0</v>
      </c>
      <c r="O16" s="216">
        <v>0</v>
      </c>
      <c r="P16" s="216">
        <f>O16*H27係数一覧!D16</f>
        <v>0</v>
      </c>
      <c r="Q16" s="216">
        <f>O16*H27係数一覧!C16</f>
        <v>0</v>
      </c>
      <c r="R16" s="216">
        <f>O16*H27雇用表!O16</f>
        <v>0</v>
      </c>
      <c r="S16" s="216">
        <f>S$43*H27係数一覧!H16</f>
        <v>0</v>
      </c>
      <c r="T16" s="216">
        <f>S16*H27係数一覧!E16</f>
        <v>0</v>
      </c>
      <c r="U16" s="216">
        <v>0</v>
      </c>
      <c r="V16" s="216">
        <f>U16*H27係数一覧!D16</f>
        <v>0</v>
      </c>
      <c r="W16" s="216">
        <f>U16*H27係数一覧!C16</f>
        <v>0</v>
      </c>
      <c r="X16" s="216">
        <f>U16*H27雇用表!O16</f>
        <v>0</v>
      </c>
    </row>
    <row r="17" spans="1:24" x14ac:dyDescent="0.15">
      <c r="A17" s="225" t="s">
        <v>57</v>
      </c>
      <c r="B17" t="s">
        <v>46</v>
      </c>
      <c r="C17" t="s">
        <v>75</v>
      </c>
      <c r="D17" s="2">
        <f>H27汎用コンバータ!N17</f>
        <v>0</v>
      </c>
      <c r="E17" s="2">
        <f t="shared" si="0"/>
        <v>0</v>
      </c>
      <c r="F17" s="216">
        <f>E17*H27係数一覧!D17</f>
        <v>0</v>
      </c>
      <c r="G17" s="216">
        <f>E17*H27係数一覧!C17</f>
        <v>0</v>
      </c>
      <c r="H17">
        <f>ROUND(E17*H27雇用表!O17,0)</f>
        <v>0</v>
      </c>
      <c r="I17" s="216">
        <v>0</v>
      </c>
      <c r="J17" s="216">
        <f>I17*H27係数一覧!E17</f>
        <v>0</v>
      </c>
      <c r="K17" s="216">
        <v>0</v>
      </c>
      <c r="L17" s="216">
        <f>K17*H27係数一覧!D17</f>
        <v>0</v>
      </c>
      <c r="M17" s="216">
        <f>K17*H27係数一覧!C17</f>
        <v>0</v>
      </c>
      <c r="N17" s="216">
        <f>K17*H27雇用表!O17</f>
        <v>0</v>
      </c>
      <c r="O17" s="216">
        <v>0</v>
      </c>
      <c r="P17" s="216">
        <f>O17*H27係数一覧!D17</f>
        <v>0</v>
      </c>
      <c r="Q17" s="216">
        <f>O17*H27係数一覧!C17</f>
        <v>0</v>
      </c>
      <c r="R17" s="216">
        <f>O17*H27雇用表!O17</f>
        <v>0</v>
      </c>
      <c r="S17" s="216">
        <f>S$43*H27係数一覧!H17</f>
        <v>0</v>
      </c>
      <c r="T17" s="216">
        <f>S17*H27係数一覧!E17</f>
        <v>0</v>
      </c>
      <c r="U17" s="216">
        <v>0</v>
      </c>
      <c r="V17" s="216">
        <f>U17*H27係数一覧!D17</f>
        <v>0</v>
      </c>
      <c r="W17" s="216">
        <f>U17*H27係数一覧!C17</f>
        <v>0</v>
      </c>
      <c r="X17" s="216">
        <f>U17*H27雇用表!O17</f>
        <v>0</v>
      </c>
    </row>
    <row r="18" spans="1:24" x14ac:dyDescent="0.15">
      <c r="A18" s="225" t="s">
        <v>57</v>
      </c>
      <c r="B18" t="s">
        <v>47</v>
      </c>
      <c r="C18" t="s">
        <v>361</v>
      </c>
      <c r="D18" s="2">
        <f>H27汎用コンバータ!N18</f>
        <v>0</v>
      </c>
      <c r="E18" s="2">
        <f t="shared" si="0"/>
        <v>0</v>
      </c>
      <c r="F18" s="216">
        <f>E18*H27係数一覧!D18</f>
        <v>0</v>
      </c>
      <c r="G18" s="216">
        <f>E18*H27係数一覧!C18</f>
        <v>0</v>
      </c>
      <c r="H18">
        <f>ROUND(E18*H27雇用表!O18,0)</f>
        <v>0</v>
      </c>
      <c r="I18" s="216">
        <v>0</v>
      </c>
      <c r="J18" s="216">
        <f>I18*H27係数一覧!E18</f>
        <v>0</v>
      </c>
      <c r="K18" s="216">
        <v>0</v>
      </c>
      <c r="L18" s="216">
        <f>K18*H27係数一覧!D18</f>
        <v>0</v>
      </c>
      <c r="M18" s="216">
        <f>K18*H27係数一覧!C18</f>
        <v>0</v>
      </c>
      <c r="N18" s="216">
        <f>K18*H27雇用表!O18</f>
        <v>0</v>
      </c>
      <c r="O18" s="216">
        <v>0</v>
      </c>
      <c r="P18" s="216">
        <f>O18*H27係数一覧!D18</f>
        <v>0</v>
      </c>
      <c r="Q18" s="216">
        <f>O18*H27係数一覧!C18</f>
        <v>0</v>
      </c>
      <c r="R18" s="216">
        <f>O18*H27雇用表!O18</f>
        <v>0</v>
      </c>
      <c r="S18" s="216">
        <f>S$43*H27係数一覧!H18</f>
        <v>0</v>
      </c>
      <c r="T18" s="216">
        <f>S18*H27係数一覧!E18</f>
        <v>0</v>
      </c>
      <c r="U18" s="216">
        <v>0</v>
      </c>
      <c r="V18" s="216">
        <f>U18*H27係数一覧!D18</f>
        <v>0</v>
      </c>
      <c r="W18" s="216">
        <f>U18*H27係数一覧!C18</f>
        <v>0</v>
      </c>
      <c r="X18" s="216">
        <f>U18*H27雇用表!O18</f>
        <v>0</v>
      </c>
    </row>
    <row r="19" spans="1:24" x14ac:dyDescent="0.15">
      <c r="A19" s="225" t="s">
        <v>57</v>
      </c>
      <c r="B19" t="s">
        <v>48</v>
      </c>
      <c r="C19" t="s">
        <v>362</v>
      </c>
      <c r="D19" s="2">
        <f>H27汎用コンバータ!N19</f>
        <v>0</v>
      </c>
      <c r="E19" s="2">
        <f t="shared" si="0"/>
        <v>0</v>
      </c>
      <c r="F19" s="216">
        <f>E19*H27係数一覧!D19</f>
        <v>0</v>
      </c>
      <c r="G19" s="216">
        <f>E19*H27係数一覧!C19</f>
        <v>0</v>
      </c>
      <c r="H19">
        <f>ROUND(E19*H27雇用表!O19,0)</f>
        <v>0</v>
      </c>
      <c r="I19" s="216">
        <v>0</v>
      </c>
      <c r="J19" s="216">
        <f>I19*H27係数一覧!E19</f>
        <v>0</v>
      </c>
      <c r="K19" s="216">
        <v>0</v>
      </c>
      <c r="L19" s="216">
        <f>K19*H27係数一覧!D19</f>
        <v>0</v>
      </c>
      <c r="M19" s="216">
        <f>K19*H27係数一覧!C19</f>
        <v>0</v>
      </c>
      <c r="N19" s="216">
        <f>K19*H27雇用表!O19</f>
        <v>0</v>
      </c>
      <c r="O19" s="216">
        <v>0</v>
      </c>
      <c r="P19" s="216">
        <f>O19*H27係数一覧!D19</f>
        <v>0</v>
      </c>
      <c r="Q19" s="216">
        <f>O19*H27係数一覧!C19</f>
        <v>0</v>
      </c>
      <c r="R19" s="216">
        <f>O19*H27雇用表!O19</f>
        <v>0</v>
      </c>
      <c r="S19" s="216">
        <f>S$43*H27係数一覧!H19</f>
        <v>0</v>
      </c>
      <c r="T19" s="216">
        <f>S19*H27係数一覧!E19</f>
        <v>0</v>
      </c>
      <c r="U19" s="216">
        <v>0</v>
      </c>
      <c r="V19" s="216">
        <f>U19*H27係数一覧!D19</f>
        <v>0</v>
      </c>
      <c r="W19" s="216">
        <f>U19*H27係数一覧!C19</f>
        <v>0</v>
      </c>
      <c r="X19" s="216">
        <f>U19*H27雇用表!O19</f>
        <v>0</v>
      </c>
    </row>
    <row r="20" spans="1:24" x14ac:dyDescent="0.15">
      <c r="A20" s="225" t="s">
        <v>57</v>
      </c>
      <c r="B20" t="s">
        <v>49</v>
      </c>
      <c r="C20" t="s">
        <v>363</v>
      </c>
      <c r="D20" s="2">
        <f>H27汎用コンバータ!N20</f>
        <v>0</v>
      </c>
      <c r="E20" s="2">
        <f t="shared" si="0"/>
        <v>0</v>
      </c>
      <c r="F20" s="216">
        <f>E20*H27係数一覧!D20</f>
        <v>0</v>
      </c>
      <c r="G20" s="216">
        <f>E20*H27係数一覧!C20</f>
        <v>0</v>
      </c>
      <c r="H20">
        <f>ROUND(E20*H27雇用表!O20,0)</f>
        <v>0</v>
      </c>
      <c r="I20" s="216">
        <v>0</v>
      </c>
      <c r="J20" s="216">
        <f>I20*H27係数一覧!E20</f>
        <v>0</v>
      </c>
      <c r="K20" s="216">
        <v>0</v>
      </c>
      <c r="L20" s="216">
        <f>K20*H27係数一覧!D20</f>
        <v>0</v>
      </c>
      <c r="M20" s="216">
        <f>K20*H27係数一覧!C20</f>
        <v>0</v>
      </c>
      <c r="N20" s="216">
        <f>K20*H27雇用表!O20</f>
        <v>0</v>
      </c>
      <c r="O20" s="216">
        <v>0</v>
      </c>
      <c r="P20" s="216">
        <f>O20*H27係数一覧!D20</f>
        <v>0</v>
      </c>
      <c r="Q20" s="216">
        <f>O20*H27係数一覧!C20</f>
        <v>0</v>
      </c>
      <c r="R20" s="216">
        <f>O20*H27雇用表!O20</f>
        <v>0</v>
      </c>
      <c r="S20" s="216">
        <f>S$43*H27係数一覧!H20</f>
        <v>0</v>
      </c>
      <c r="T20" s="216">
        <f>S20*H27係数一覧!E20</f>
        <v>0</v>
      </c>
      <c r="U20" s="216">
        <v>0</v>
      </c>
      <c r="V20" s="216">
        <f>U20*H27係数一覧!D20</f>
        <v>0</v>
      </c>
      <c r="W20" s="216">
        <f>U20*H27係数一覧!C20</f>
        <v>0</v>
      </c>
      <c r="X20" s="216">
        <f>U20*H27雇用表!O20</f>
        <v>0</v>
      </c>
    </row>
    <row r="21" spans="1:24" x14ac:dyDescent="0.15">
      <c r="A21" s="225" t="s">
        <v>57</v>
      </c>
      <c r="B21" t="s">
        <v>50</v>
      </c>
      <c r="C21" t="s">
        <v>78</v>
      </c>
      <c r="D21" s="2">
        <f>H27汎用コンバータ!N21</f>
        <v>0</v>
      </c>
      <c r="E21" s="2">
        <f t="shared" si="0"/>
        <v>0</v>
      </c>
      <c r="F21" s="216">
        <f>E21*H27係数一覧!D21</f>
        <v>0</v>
      </c>
      <c r="G21" s="216">
        <f>E21*H27係数一覧!C21</f>
        <v>0</v>
      </c>
      <c r="H21">
        <f>ROUND(E21*H27雇用表!O21,0)</f>
        <v>0</v>
      </c>
      <c r="I21" s="216">
        <v>0</v>
      </c>
      <c r="J21" s="216">
        <f>I21*H27係数一覧!E21</f>
        <v>0</v>
      </c>
      <c r="K21" s="216">
        <v>0</v>
      </c>
      <c r="L21" s="216">
        <f>K21*H27係数一覧!D21</f>
        <v>0</v>
      </c>
      <c r="M21" s="216">
        <f>K21*H27係数一覧!C21</f>
        <v>0</v>
      </c>
      <c r="N21" s="216">
        <f>K21*H27雇用表!O21</f>
        <v>0</v>
      </c>
      <c r="O21" s="216">
        <v>0</v>
      </c>
      <c r="P21" s="216">
        <f>O21*H27係数一覧!D21</f>
        <v>0</v>
      </c>
      <c r="Q21" s="216">
        <f>O21*H27係数一覧!C21</f>
        <v>0</v>
      </c>
      <c r="R21" s="216">
        <f>O21*H27雇用表!O21</f>
        <v>0</v>
      </c>
      <c r="S21" s="216">
        <f>S$43*H27係数一覧!H21</f>
        <v>0</v>
      </c>
      <c r="T21" s="216">
        <f>S21*H27係数一覧!E21</f>
        <v>0</v>
      </c>
      <c r="U21" s="216">
        <v>0</v>
      </c>
      <c r="V21" s="216">
        <f>U21*H27係数一覧!D21</f>
        <v>0</v>
      </c>
      <c r="W21" s="216">
        <f>U21*H27係数一覧!C21</f>
        <v>0</v>
      </c>
      <c r="X21" s="216">
        <f>U21*H27雇用表!O21</f>
        <v>0</v>
      </c>
    </row>
    <row r="22" spans="1:24" x14ac:dyDescent="0.15">
      <c r="A22" s="225" t="s">
        <v>57</v>
      </c>
      <c r="B22" t="s">
        <v>51</v>
      </c>
      <c r="C22" t="s">
        <v>76</v>
      </c>
      <c r="D22" s="2">
        <f>H27汎用コンバータ!N22</f>
        <v>0</v>
      </c>
      <c r="E22" s="2">
        <f t="shared" si="0"/>
        <v>0</v>
      </c>
      <c r="F22" s="216">
        <f>E22*H27係数一覧!D22</f>
        <v>0</v>
      </c>
      <c r="G22" s="216">
        <f>E22*H27係数一覧!C22</f>
        <v>0</v>
      </c>
      <c r="H22">
        <f>ROUND(E22*H27雇用表!O22,0)</f>
        <v>0</v>
      </c>
      <c r="I22" s="216">
        <v>0</v>
      </c>
      <c r="J22" s="216">
        <f>I22*H27係数一覧!E22</f>
        <v>0</v>
      </c>
      <c r="K22" s="216">
        <v>0</v>
      </c>
      <c r="L22" s="216">
        <f>K22*H27係数一覧!D22</f>
        <v>0</v>
      </c>
      <c r="M22" s="216">
        <f>K22*H27係数一覧!C22</f>
        <v>0</v>
      </c>
      <c r="N22" s="216">
        <f>K22*H27雇用表!O22</f>
        <v>0</v>
      </c>
      <c r="O22" s="216">
        <v>0</v>
      </c>
      <c r="P22" s="216">
        <f>O22*H27係数一覧!D22</f>
        <v>0</v>
      </c>
      <c r="Q22" s="216">
        <f>O22*H27係数一覧!C22</f>
        <v>0</v>
      </c>
      <c r="R22" s="216">
        <f>O22*H27雇用表!O22</f>
        <v>0</v>
      </c>
      <c r="S22" s="216">
        <f>S$43*H27係数一覧!H22</f>
        <v>0</v>
      </c>
      <c r="T22" s="216">
        <f>S22*H27係数一覧!E22</f>
        <v>0</v>
      </c>
      <c r="U22" s="216">
        <v>0</v>
      </c>
      <c r="V22" s="216">
        <f>U22*H27係数一覧!D22</f>
        <v>0</v>
      </c>
      <c r="W22" s="216">
        <f>U22*H27係数一覧!C22</f>
        <v>0</v>
      </c>
      <c r="X22" s="216">
        <f>U22*H27雇用表!O22</f>
        <v>0</v>
      </c>
    </row>
    <row r="23" spans="1:24" x14ac:dyDescent="0.15">
      <c r="A23" s="225" t="s">
        <v>57</v>
      </c>
      <c r="B23" t="s">
        <v>52</v>
      </c>
      <c r="C23" t="s">
        <v>657</v>
      </c>
      <c r="D23" s="2">
        <f>H27汎用コンバータ!N23</f>
        <v>0</v>
      </c>
      <c r="E23" s="2">
        <f t="shared" si="0"/>
        <v>0</v>
      </c>
      <c r="F23" s="216">
        <f>E23*H27係数一覧!D23</f>
        <v>0</v>
      </c>
      <c r="G23" s="216">
        <f>E23*H27係数一覧!C23</f>
        <v>0</v>
      </c>
      <c r="H23">
        <f>ROUND(E23*H27雇用表!O23,0)</f>
        <v>0</v>
      </c>
      <c r="I23" s="216">
        <v>0</v>
      </c>
      <c r="J23" s="216">
        <f>I23*H27係数一覧!E23</f>
        <v>0</v>
      </c>
      <c r="K23" s="216">
        <v>0</v>
      </c>
      <c r="L23" s="216">
        <f>K23*H27係数一覧!D23</f>
        <v>0</v>
      </c>
      <c r="M23" s="216">
        <f>K23*H27係数一覧!C23</f>
        <v>0</v>
      </c>
      <c r="N23" s="216">
        <f>K23*H27雇用表!O23</f>
        <v>0</v>
      </c>
      <c r="O23" s="216">
        <v>0</v>
      </c>
      <c r="P23" s="216">
        <f>O23*H27係数一覧!D23</f>
        <v>0</v>
      </c>
      <c r="Q23" s="216">
        <f>O23*H27係数一覧!C23</f>
        <v>0</v>
      </c>
      <c r="R23" s="216">
        <f>O23*H27雇用表!O23</f>
        <v>0</v>
      </c>
      <c r="S23" s="216">
        <f>S$43*H27係数一覧!H23</f>
        <v>0</v>
      </c>
      <c r="T23" s="216">
        <f>S23*H27係数一覧!E23</f>
        <v>0</v>
      </c>
      <c r="U23" s="216">
        <v>0</v>
      </c>
      <c r="V23" s="216">
        <f>U23*H27係数一覧!D23</f>
        <v>0</v>
      </c>
      <c r="W23" s="216">
        <f>U23*H27係数一覧!C23</f>
        <v>0</v>
      </c>
      <c r="X23" s="216">
        <f>U23*H27雇用表!O23</f>
        <v>0</v>
      </c>
    </row>
    <row r="24" spans="1:24" x14ac:dyDescent="0.15">
      <c r="A24" s="225" t="s">
        <v>57</v>
      </c>
      <c r="B24" t="s">
        <v>105</v>
      </c>
      <c r="C24" t="s">
        <v>79</v>
      </c>
      <c r="D24" s="2">
        <f>H27汎用コンバータ!N24</f>
        <v>0</v>
      </c>
      <c r="E24" s="2">
        <f t="shared" si="0"/>
        <v>0</v>
      </c>
      <c r="F24" s="216">
        <f>E24*H27係数一覧!D24</f>
        <v>0</v>
      </c>
      <c r="G24" s="216">
        <f>E24*H27係数一覧!C24</f>
        <v>0</v>
      </c>
      <c r="H24">
        <f>ROUND(E24*H27雇用表!O24,0)</f>
        <v>0</v>
      </c>
      <c r="I24" s="216">
        <v>0</v>
      </c>
      <c r="J24" s="216">
        <f>I24*H27係数一覧!E24</f>
        <v>0</v>
      </c>
      <c r="K24" s="216">
        <v>0</v>
      </c>
      <c r="L24" s="216">
        <f>K24*H27係数一覧!D24</f>
        <v>0</v>
      </c>
      <c r="M24" s="216">
        <f>K24*H27係数一覧!C24</f>
        <v>0</v>
      </c>
      <c r="N24" s="216">
        <f>K24*H27雇用表!O24</f>
        <v>0</v>
      </c>
      <c r="O24" s="216">
        <v>0</v>
      </c>
      <c r="P24" s="216">
        <f>O24*H27係数一覧!D24</f>
        <v>0</v>
      </c>
      <c r="Q24" s="216">
        <f>O24*H27係数一覧!C24</f>
        <v>0</v>
      </c>
      <c r="R24" s="216">
        <f>O24*H27雇用表!O24</f>
        <v>0</v>
      </c>
      <c r="S24" s="216">
        <f>S$43*H27係数一覧!H24</f>
        <v>0</v>
      </c>
      <c r="T24" s="216">
        <f>S24*H27係数一覧!E24</f>
        <v>0</v>
      </c>
      <c r="U24" s="216">
        <v>0</v>
      </c>
      <c r="V24" s="216">
        <f>U24*H27係数一覧!D24</f>
        <v>0</v>
      </c>
      <c r="W24" s="216">
        <f>U24*H27係数一覧!C24</f>
        <v>0</v>
      </c>
      <c r="X24" s="216">
        <f>U24*H27雇用表!O24</f>
        <v>0</v>
      </c>
    </row>
    <row r="25" spans="1:24" x14ac:dyDescent="0.15">
      <c r="A25" s="225" t="s">
        <v>57</v>
      </c>
      <c r="B25" t="s">
        <v>117</v>
      </c>
      <c r="C25" t="s">
        <v>1</v>
      </c>
      <c r="D25" s="2">
        <f>H27汎用コンバータ!N25</f>
        <v>0</v>
      </c>
      <c r="E25" s="2">
        <f t="shared" si="0"/>
        <v>0</v>
      </c>
      <c r="F25" s="216">
        <f>E25*H27係数一覧!D25</f>
        <v>0</v>
      </c>
      <c r="G25" s="216">
        <f>E25*H27係数一覧!C25</f>
        <v>0</v>
      </c>
      <c r="H25">
        <f>ROUND(E25*H27雇用表!O25,0)</f>
        <v>0</v>
      </c>
      <c r="I25" s="216">
        <v>0</v>
      </c>
      <c r="J25" s="216">
        <f>I25*H27係数一覧!E25</f>
        <v>0</v>
      </c>
      <c r="K25" s="216">
        <v>0</v>
      </c>
      <c r="L25" s="216">
        <f>K25*H27係数一覧!D25</f>
        <v>0</v>
      </c>
      <c r="M25" s="216">
        <f>K25*H27係数一覧!C25</f>
        <v>0</v>
      </c>
      <c r="N25" s="216">
        <f>K25*H27雇用表!O25</f>
        <v>0</v>
      </c>
      <c r="O25" s="216">
        <v>0</v>
      </c>
      <c r="P25" s="216">
        <f>O25*H27係数一覧!D25</f>
        <v>0</v>
      </c>
      <c r="Q25" s="216">
        <f>O25*H27係数一覧!C25</f>
        <v>0</v>
      </c>
      <c r="R25" s="216">
        <f>O25*H27雇用表!O25</f>
        <v>0</v>
      </c>
      <c r="S25" s="216">
        <f>S$43*H27係数一覧!H25</f>
        <v>0</v>
      </c>
      <c r="T25" s="216">
        <f>S25*H27係数一覧!E25</f>
        <v>0</v>
      </c>
      <c r="U25" s="216">
        <v>0</v>
      </c>
      <c r="V25" s="216">
        <f>U25*H27係数一覧!D25</f>
        <v>0</v>
      </c>
      <c r="W25" s="216">
        <f>U25*H27係数一覧!C25</f>
        <v>0</v>
      </c>
      <c r="X25" s="216">
        <f>U25*H27雇用表!O25</f>
        <v>0</v>
      </c>
    </row>
    <row r="26" spans="1:24" x14ac:dyDescent="0.15">
      <c r="A26" s="225" t="s">
        <v>58</v>
      </c>
      <c r="B26" t="s">
        <v>118</v>
      </c>
      <c r="C26" t="s">
        <v>24</v>
      </c>
      <c r="D26" s="2">
        <f>H27汎用コンバータ!N26</f>
        <v>0</v>
      </c>
      <c r="E26" s="2">
        <f t="shared" si="0"/>
        <v>0</v>
      </c>
      <c r="F26" s="216">
        <f>E26*H27係数一覧!D26</f>
        <v>0</v>
      </c>
      <c r="G26" s="216">
        <f>E26*H27係数一覧!C26</f>
        <v>0</v>
      </c>
      <c r="H26">
        <f>ROUND(E26*H27雇用表!O26,0)</f>
        <v>0</v>
      </c>
      <c r="I26" s="216">
        <v>0</v>
      </c>
      <c r="J26" s="216">
        <f>I26*H27係数一覧!E26</f>
        <v>0</v>
      </c>
      <c r="K26" s="216">
        <v>0</v>
      </c>
      <c r="L26" s="216">
        <f>K26*H27係数一覧!D26</f>
        <v>0</v>
      </c>
      <c r="M26" s="216">
        <f>K26*H27係数一覧!C26</f>
        <v>0</v>
      </c>
      <c r="N26" s="216">
        <f>K26*H27雇用表!O26</f>
        <v>0</v>
      </c>
      <c r="O26" s="216">
        <v>0</v>
      </c>
      <c r="P26" s="216">
        <f>O26*H27係数一覧!D26</f>
        <v>0</v>
      </c>
      <c r="Q26" s="216">
        <f>O26*H27係数一覧!C26</f>
        <v>0</v>
      </c>
      <c r="R26" s="216">
        <f>O26*H27雇用表!O26</f>
        <v>0</v>
      </c>
      <c r="S26" s="216">
        <f>S$43*H27係数一覧!H26</f>
        <v>0</v>
      </c>
      <c r="T26" s="216">
        <f>S26*H27係数一覧!E26</f>
        <v>0</v>
      </c>
      <c r="U26" s="216">
        <v>0</v>
      </c>
      <c r="V26" s="216">
        <f>U26*H27係数一覧!D26</f>
        <v>0</v>
      </c>
      <c r="W26" s="216">
        <f>U26*H27係数一覧!C26</f>
        <v>0</v>
      </c>
      <c r="X26" s="216">
        <f>U26*H27雇用表!O26</f>
        <v>0</v>
      </c>
    </row>
    <row r="27" spans="1:24" x14ac:dyDescent="0.15">
      <c r="A27" s="225" t="s">
        <v>59</v>
      </c>
      <c r="B27" t="s">
        <v>120</v>
      </c>
      <c r="C27" t="s">
        <v>80</v>
      </c>
      <c r="D27" s="2">
        <f>H27汎用コンバータ!N27</f>
        <v>0</v>
      </c>
      <c r="E27" s="2">
        <f t="shared" si="0"/>
        <v>0</v>
      </c>
      <c r="F27" s="216">
        <f>E27*H27係数一覧!D27</f>
        <v>0</v>
      </c>
      <c r="G27" s="216">
        <f>E27*H27係数一覧!C27</f>
        <v>0</v>
      </c>
      <c r="H27">
        <f>ROUND(E27*H27雇用表!O27,0)</f>
        <v>0</v>
      </c>
      <c r="I27" s="216">
        <v>0</v>
      </c>
      <c r="J27" s="216">
        <f>I27*H27係数一覧!E27</f>
        <v>0</v>
      </c>
      <c r="K27" s="216">
        <v>0</v>
      </c>
      <c r="L27" s="216">
        <f>K27*H27係数一覧!D27</f>
        <v>0</v>
      </c>
      <c r="M27" s="216">
        <f>K27*H27係数一覧!C27</f>
        <v>0</v>
      </c>
      <c r="N27" s="216">
        <f>K27*H27雇用表!O27</f>
        <v>0</v>
      </c>
      <c r="O27" s="216">
        <v>0</v>
      </c>
      <c r="P27" s="216">
        <f>O27*H27係数一覧!D27</f>
        <v>0</v>
      </c>
      <c r="Q27" s="216">
        <f>O27*H27係数一覧!C27</f>
        <v>0</v>
      </c>
      <c r="R27" s="216">
        <f>O27*H27雇用表!O27</f>
        <v>0</v>
      </c>
      <c r="S27" s="216">
        <f>S$43*H27係数一覧!H27</f>
        <v>0</v>
      </c>
      <c r="T27" s="216">
        <f>S27*H27係数一覧!E27</f>
        <v>0</v>
      </c>
      <c r="U27" s="216">
        <v>0</v>
      </c>
      <c r="V27" s="216">
        <f>U27*H27係数一覧!D27</f>
        <v>0</v>
      </c>
      <c r="W27" s="216">
        <f>U27*H27係数一覧!C27</f>
        <v>0</v>
      </c>
      <c r="X27" s="216">
        <f>U27*H27雇用表!O27</f>
        <v>0</v>
      </c>
    </row>
    <row r="28" spans="1:24" x14ac:dyDescent="0.15">
      <c r="A28" s="225" t="s">
        <v>59</v>
      </c>
      <c r="B28" t="s">
        <v>121</v>
      </c>
      <c r="C28" t="s">
        <v>367</v>
      </c>
      <c r="D28" s="2">
        <f>H27汎用コンバータ!N28</f>
        <v>0</v>
      </c>
      <c r="E28" s="2">
        <f t="shared" si="0"/>
        <v>0</v>
      </c>
      <c r="F28" s="216">
        <f>E28*H27係数一覧!D28</f>
        <v>0</v>
      </c>
      <c r="G28" s="216">
        <f>E28*H27係数一覧!C28</f>
        <v>0</v>
      </c>
      <c r="H28">
        <f>ROUND(E28*H27雇用表!O28,0)</f>
        <v>0</v>
      </c>
      <c r="I28" s="216">
        <v>0</v>
      </c>
      <c r="J28" s="216">
        <f>I28*H27係数一覧!E28</f>
        <v>0</v>
      </c>
      <c r="K28" s="216">
        <v>0</v>
      </c>
      <c r="L28" s="216">
        <f>K28*H27係数一覧!D28</f>
        <v>0</v>
      </c>
      <c r="M28" s="216">
        <f>K28*H27係数一覧!C28</f>
        <v>0</v>
      </c>
      <c r="N28" s="216">
        <f>K28*H27雇用表!O28</f>
        <v>0</v>
      </c>
      <c r="O28" s="216">
        <v>0</v>
      </c>
      <c r="P28" s="216">
        <f>O28*H27係数一覧!D28</f>
        <v>0</v>
      </c>
      <c r="Q28" s="216">
        <f>O28*H27係数一覧!C28</f>
        <v>0</v>
      </c>
      <c r="R28" s="216">
        <f>O28*H27雇用表!O28</f>
        <v>0</v>
      </c>
      <c r="S28" s="216">
        <f>S$43*H27係数一覧!H28</f>
        <v>0</v>
      </c>
      <c r="T28" s="216">
        <f>S28*H27係数一覧!E28</f>
        <v>0</v>
      </c>
      <c r="U28" s="216">
        <v>0</v>
      </c>
      <c r="V28" s="216">
        <f>U28*H27係数一覧!D28</f>
        <v>0</v>
      </c>
      <c r="W28" s="216">
        <f>U28*H27係数一覧!C28</f>
        <v>0</v>
      </c>
      <c r="X28" s="216">
        <f>U28*H27雇用表!O28</f>
        <v>0</v>
      </c>
    </row>
    <row r="29" spans="1:24" x14ac:dyDescent="0.15">
      <c r="A29" s="225" t="s">
        <v>36</v>
      </c>
      <c r="B29" t="s">
        <v>122</v>
      </c>
      <c r="C29" t="s">
        <v>368</v>
      </c>
      <c r="D29" s="2">
        <f>H27汎用コンバータ!N29</f>
        <v>0</v>
      </c>
      <c r="E29" s="2">
        <f t="shared" si="0"/>
        <v>0</v>
      </c>
      <c r="F29" s="216">
        <f>E29*H27係数一覧!D29</f>
        <v>0</v>
      </c>
      <c r="G29" s="216">
        <f>E29*H27係数一覧!C29</f>
        <v>0</v>
      </c>
      <c r="H29">
        <f>ROUND(E29*H27雇用表!O29,0)</f>
        <v>0</v>
      </c>
      <c r="I29" s="216">
        <v>0</v>
      </c>
      <c r="J29" s="216">
        <f>I29*H27係数一覧!E29</f>
        <v>0</v>
      </c>
      <c r="K29" s="216">
        <v>0</v>
      </c>
      <c r="L29" s="216">
        <f>K29*H27係数一覧!D29</f>
        <v>0</v>
      </c>
      <c r="M29" s="216">
        <f>K29*H27係数一覧!C29</f>
        <v>0</v>
      </c>
      <c r="N29" s="216">
        <f>K29*H27雇用表!O29</f>
        <v>0</v>
      </c>
      <c r="O29" s="216">
        <v>0</v>
      </c>
      <c r="P29" s="216">
        <f>O29*H27係数一覧!D29</f>
        <v>0</v>
      </c>
      <c r="Q29" s="216">
        <f>O29*H27係数一覧!C29</f>
        <v>0</v>
      </c>
      <c r="R29" s="216">
        <f>O29*H27雇用表!O29</f>
        <v>0</v>
      </c>
      <c r="S29" s="216">
        <f>S$43*H27係数一覧!H29</f>
        <v>0</v>
      </c>
      <c r="T29" s="216">
        <f>S29*H27係数一覧!E29</f>
        <v>0</v>
      </c>
      <c r="U29" s="216">
        <v>0</v>
      </c>
      <c r="V29" s="216">
        <f>U29*H27係数一覧!D29</f>
        <v>0</v>
      </c>
      <c r="W29" s="216">
        <f>U29*H27係数一覧!C29</f>
        <v>0</v>
      </c>
      <c r="X29" s="216">
        <f>U29*H27雇用表!O29</f>
        <v>0</v>
      </c>
    </row>
    <row r="30" spans="1:24" x14ac:dyDescent="0.15">
      <c r="A30" s="225" t="s">
        <v>60</v>
      </c>
      <c r="B30" t="s">
        <v>369</v>
      </c>
      <c r="C30" t="s">
        <v>5</v>
      </c>
      <c r="D30" s="2">
        <f>H27汎用コンバータ!N30</f>
        <v>0</v>
      </c>
      <c r="E30" s="2">
        <f t="shared" si="0"/>
        <v>0</v>
      </c>
      <c r="F30" s="216">
        <f>E30*H27係数一覧!D30</f>
        <v>0</v>
      </c>
      <c r="G30" s="216">
        <f>E30*H27係数一覧!C30</f>
        <v>0</v>
      </c>
      <c r="H30">
        <f>ROUND(E30*H27雇用表!O30,0)</f>
        <v>0</v>
      </c>
      <c r="I30" s="216">
        <v>0</v>
      </c>
      <c r="J30" s="216">
        <f>I30*H27係数一覧!E30</f>
        <v>0</v>
      </c>
      <c r="K30" s="216">
        <v>0</v>
      </c>
      <c r="L30" s="216">
        <f>K30*H27係数一覧!D30</f>
        <v>0</v>
      </c>
      <c r="M30" s="216">
        <f>K30*H27係数一覧!C30</f>
        <v>0</v>
      </c>
      <c r="N30" s="216">
        <f>K30*H27雇用表!O30</f>
        <v>0</v>
      </c>
      <c r="O30" s="216">
        <v>0</v>
      </c>
      <c r="P30" s="216">
        <f>O30*H27係数一覧!D30</f>
        <v>0</v>
      </c>
      <c r="Q30" s="216">
        <f>O30*H27係数一覧!C30</f>
        <v>0</v>
      </c>
      <c r="R30" s="216">
        <f>O30*H27雇用表!O30</f>
        <v>0</v>
      </c>
      <c r="S30" s="216">
        <f>S$43*H27係数一覧!H30</f>
        <v>0</v>
      </c>
      <c r="T30" s="216">
        <f>S30*H27係数一覧!E30</f>
        <v>0</v>
      </c>
      <c r="U30" s="216">
        <v>0</v>
      </c>
      <c r="V30" s="216">
        <f>U30*H27係数一覧!D30</f>
        <v>0</v>
      </c>
      <c r="W30" s="216">
        <f>U30*H27係数一覧!C30</f>
        <v>0</v>
      </c>
      <c r="X30" s="216">
        <f>U30*H27雇用表!O30</f>
        <v>0</v>
      </c>
    </row>
    <row r="31" spans="1:24" x14ac:dyDescent="0.15">
      <c r="A31" s="225" t="s">
        <v>61</v>
      </c>
      <c r="B31" t="s">
        <v>123</v>
      </c>
      <c r="C31" t="s">
        <v>6</v>
      </c>
      <c r="D31" s="2">
        <f>H27汎用コンバータ!N31</f>
        <v>0</v>
      </c>
      <c r="E31" s="2">
        <f t="shared" si="0"/>
        <v>0</v>
      </c>
      <c r="F31" s="216">
        <f>E31*H27係数一覧!D31</f>
        <v>0</v>
      </c>
      <c r="G31" s="216">
        <f>E31*H27係数一覧!C31</f>
        <v>0</v>
      </c>
      <c r="H31">
        <f>ROUND(E31*H27雇用表!O31,0)</f>
        <v>0</v>
      </c>
      <c r="I31" s="216">
        <v>0</v>
      </c>
      <c r="J31" s="216">
        <f>I31*H27係数一覧!E31</f>
        <v>0</v>
      </c>
      <c r="K31" s="216">
        <v>0</v>
      </c>
      <c r="L31" s="216">
        <f>K31*H27係数一覧!D31</f>
        <v>0</v>
      </c>
      <c r="M31" s="216">
        <f>K31*H27係数一覧!C31</f>
        <v>0</v>
      </c>
      <c r="N31" s="216">
        <f>K31*H27雇用表!O31</f>
        <v>0</v>
      </c>
      <c r="O31" s="216">
        <v>0</v>
      </c>
      <c r="P31" s="216">
        <f>O31*H27係数一覧!D31</f>
        <v>0</v>
      </c>
      <c r="Q31" s="216">
        <f>O31*H27係数一覧!C31</f>
        <v>0</v>
      </c>
      <c r="R31" s="216">
        <f>O31*H27雇用表!O31</f>
        <v>0</v>
      </c>
      <c r="S31" s="216">
        <f>S$43*H27係数一覧!H31</f>
        <v>0</v>
      </c>
      <c r="T31" s="216">
        <f>S31*H27係数一覧!E31</f>
        <v>0</v>
      </c>
      <c r="U31" s="216">
        <v>0</v>
      </c>
      <c r="V31" s="216">
        <f>U31*H27係数一覧!D31</f>
        <v>0</v>
      </c>
      <c r="W31" s="216">
        <f>U31*H27係数一覧!C31</f>
        <v>0</v>
      </c>
      <c r="X31" s="216">
        <f>U31*H27雇用表!O31</f>
        <v>0</v>
      </c>
    </row>
    <row r="32" spans="1:24" x14ac:dyDescent="0.15">
      <c r="A32" s="225" t="s">
        <v>62</v>
      </c>
      <c r="B32" t="s">
        <v>372</v>
      </c>
      <c r="C32" t="s">
        <v>81</v>
      </c>
      <c r="D32" s="2">
        <f>H27汎用コンバータ!N32</f>
        <v>0</v>
      </c>
      <c r="E32" s="2">
        <f t="shared" si="0"/>
        <v>0</v>
      </c>
      <c r="F32" s="216">
        <f>E32*H27係数一覧!D32</f>
        <v>0</v>
      </c>
      <c r="G32" s="216">
        <f>E32*H27係数一覧!C32</f>
        <v>0</v>
      </c>
      <c r="H32">
        <f>ROUND(E32*H27雇用表!O32,0)</f>
        <v>0</v>
      </c>
      <c r="I32" s="216">
        <v>0</v>
      </c>
      <c r="J32" s="216">
        <f>I32*H27係数一覧!E32</f>
        <v>0</v>
      </c>
      <c r="K32" s="216">
        <v>0</v>
      </c>
      <c r="L32" s="216">
        <f>K32*H27係数一覧!D32</f>
        <v>0</v>
      </c>
      <c r="M32" s="216">
        <f>K32*H27係数一覧!C32</f>
        <v>0</v>
      </c>
      <c r="N32" s="216">
        <f>K32*H27雇用表!O32</f>
        <v>0</v>
      </c>
      <c r="O32" s="216">
        <v>0</v>
      </c>
      <c r="P32" s="216">
        <f>O32*H27係数一覧!D32</f>
        <v>0</v>
      </c>
      <c r="Q32" s="216">
        <f>O32*H27係数一覧!C32</f>
        <v>0</v>
      </c>
      <c r="R32" s="216">
        <f>O32*H27雇用表!O32</f>
        <v>0</v>
      </c>
      <c r="S32" s="216">
        <f>S$43*H27係数一覧!H32</f>
        <v>0</v>
      </c>
      <c r="T32" s="216">
        <f>S32*H27係数一覧!E32</f>
        <v>0</v>
      </c>
      <c r="U32" s="216">
        <v>0</v>
      </c>
      <c r="V32" s="216">
        <f>U32*H27係数一覧!D32</f>
        <v>0</v>
      </c>
      <c r="W32" s="216">
        <f>U32*H27係数一覧!C32</f>
        <v>0</v>
      </c>
      <c r="X32" s="216">
        <f>U32*H27雇用表!O32</f>
        <v>0</v>
      </c>
    </row>
    <row r="33" spans="1:24" x14ac:dyDescent="0.15">
      <c r="A33" s="225" t="s">
        <v>63</v>
      </c>
      <c r="B33" t="s">
        <v>119</v>
      </c>
      <c r="C33" t="s">
        <v>419</v>
      </c>
      <c r="D33" s="2">
        <f>H27汎用コンバータ!N33</f>
        <v>0</v>
      </c>
      <c r="E33" s="2">
        <f t="shared" si="0"/>
        <v>0</v>
      </c>
      <c r="F33" s="216">
        <f>E33*H27係数一覧!D33</f>
        <v>0</v>
      </c>
      <c r="G33" s="216">
        <f>E33*H27係数一覧!C33</f>
        <v>0</v>
      </c>
      <c r="H33">
        <f>ROUND(E33*H27雇用表!O33,0)</f>
        <v>0</v>
      </c>
      <c r="I33" s="216">
        <v>0</v>
      </c>
      <c r="J33" s="216">
        <f>I33*H27係数一覧!E33</f>
        <v>0</v>
      </c>
      <c r="K33" s="216">
        <v>0</v>
      </c>
      <c r="L33" s="216">
        <f>K33*H27係数一覧!D33</f>
        <v>0</v>
      </c>
      <c r="M33" s="216">
        <f>K33*H27係数一覧!C33</f>
        <v>0</v>
      </c>
      <c r="N33" s="216">
        <f>K33*H27雇用表!O33</f>
        <v>0</v>
      </c>
      <c r="O33" s="216">
        <v>0</v>
      </c>
      <c r="P33" s="216">
        <f>O33*H27係数一覧!D33</f>
        <v>0</v>
      </c>
      <c r="Q33" s="216">
        <f>O33*H27係数一覧!C33</f>
        <v>0</v>
      </c>
      <c r="R33" s="216">
        <f>O33*H27雇用表!O33</f>
        <v>0</v>
      </c>
      <c r="S33" s="216">
        <f>S$43*H27係数一覧!H33</f>
        <v>0</v>
      </c>
      <c r="T33" s="216">
        <f>S33*H27係数一覧!E33</f>
        <v>0</v>
      </c>
      <c r="U33" s="216">
        <v>0</v>
      </c>
      <c r="V33" s="216">
        <f>U33*H27係数一覧!D33</f>
        <v>0</v>
      </c>
      <c r="W33" s="216">
        <f>U33*H27係数一覧!C33</f>
        <v>0</v>
      </c>
      <c r="X33" s="216">
        <f>U33*H27雇用表!O33</f>
        <v>0</v>
      </c>
    </row>
    <row r="34" spans="1:24" x14ac:dyDescent="0.15">
      <c r="A34" s="225" t="s">
        <v>34</v>
      </c>
      <c r="B34" t="s">
        <v>375</v>
      </c>
      <c r="C34" t="s">
        <v>82</v>
      </c>
      <c r="D34" s="2">
        <f>H27汎用コンバータ!N34</f>
        <v>0</v>
      </c>
      <c r="E34" s="2">
        <f t="shared" si="0"/>
        <v>0</v>
      </c>
      <c r="F34" s="216">
        <f>E34*H27係数一覧!D34</f>
        <v>0</v>
      </c>
      <c r="G34" s="216">
        <f>E34*H27係数一覧!C34</f>
        <v>0</v>
      </c>
      <c r="H34">
        <f>ROUND(E34*H27雇用表!O34,0)</f>
        <v>0</v>
      </c>
      <c r="I34" s="216">
        <v>0</v>
      </c>
      <c r="J34" s="216">
        <f>I34*H27係数一覧!E34</f>
        <v>0</v>
      </c>
      <c r="K34" s="216">
        <v>0</v>
      </c>
      <c r="L34" s="216">
        <f>K34*H27係数一覧!D34</f>
        <v>0</v>
      </c>
      <c r="M34" s="216">
        <f>K34*H27係数一覧!C34</f>
        <v>0</v>
      </c>
      <c r="N34" s="216">
        <f>K34*H27雇用表!O34</f>
        <v>0</v>
      </c>
      <c r="O34" s="216">
        <v>0</v>
      </c>
      <c r="P34" s="216">
        <f>O34*H27係数一覧!D34</f>
        <v>0</v>
      </c>
      <c r="Q34" s="216">
        <f>O34*H27係数一覧!C34</f>
        <v>0</v>
      </c>
      <c r="R34" s="216">
        <f>O34*H27雇用表!O34</f>
        <v>0</v>
      </c>
      <c r="S34" s="216">
        <f>S$43*H27係数一覧!H34</f>
        <v>0</v>
      </c>
      <c r="T34" s="216">
        <f>S34*H27係数一覧!E34</f>
        <v>0</v>
      </c>
      <c r="U34" s="216">
        <v>0</v>
      </c>
      <c r="V34" s="216">
        <f>U34*H27係数一覧!D34</f>
        <v>0</v>
      </c>
      <c r="W34" s="216">
        <f>U34*H27係数一覧!C34</f>
        <v>0</v>
      </c>
      <c r="X34" s="216">
        <f>U34*H27雇用表!O34</f>
        <v>0</v>
      </c>
    </row>
    <row r="35" spans="1:24" x14ac:dyDescent="0.15">
      <c r="A35" s="225" t="s">
        <v>35</v>
      </c>
      <c r="B35" t="s">
        <v>376</v>
      </c>
      <c r="C35" t="s">
        <v>7</v>
      </c>
      <c r="D35" s="2">
        <f>H27汎用コンバータ!N35</f>
        <v>0</v>
      </c>
      <c r="E35" s="2">
        <f t="shared" si="0"/>
        <v>0</v>
      </c>
      <c r="F35" s="216">
        <f>E35*H27係数一覧!D35</f>
        <v>0</v>
      </c>
      <c r="G35" s="216">
        <f>E35*H27係数一覧!C35</f>
        <v>0</v>
      </c>
      <c r="H35">
        <f>ROUND(E35*H27雇用表!O35,0)</f>
        <v>0</v>
      </c>
      <c r="I35" s="216">
        <v>0</v>
      </c>
      <c r="J35" s="216">
        <f>I35*H27係数一覧!E35</f>
        <v>0</v>
      </c>
      <c r="K35" s="216">
        <v>0</v>
      </c>
      <c r="L35" s="216">
        <f>K35*H27係数一覧!D35</f>
        <v>0</v>
      </c>
      <c r="M35" s="216">
        <f>K35*H27係数一覧!C35</f>
        <v>0</v>
      </c>
      <c r="N35" s="216">
        <f>K35*H27雇用表!O35</f>
        <v>0</v>
      </c>
      <c r="O35" s="216">
        <v>0</v>
      </c>
      <c r="P35" s="216">
        <f>O35*H27係数一覧!D35</f>
        <v>0</v>
      </c>
      <c r="Q35" s="216">
        <f>O35*H27係数一覧!C35</f>
        <v>0</v>
      </c>
      <c r="R35" s="216">
        <f>O35*H27雇用表!O35</f>
        <v>0</v>
      </c>
      <c r="S35" s="216">
        <f>S$43*H27係数一覧!H35</f>
        <v>0</v>
      </c>
      <c r="T35" s="216">
        <f>S35*H27係数一覧!E35</f>
        <v>0</v>
      </c>
      <c r="U35" s="216">
        <v>0</v>
      </c>
      <c r="V35" s="216">
        <f>U35*H27係数一覧!D35</f>
        <v>0</v>
      </c>
      <c r="W35" s="216">
        <f>U35*H27係数一覧!C35</f>
        <v>0</v>
      </c>
      <c r="X35" s="216">
        <f>U35*H27雇用表!O35</f>
        <v>0</v>
      </c>
    </row>
    <row r="36" spans="1:24" x14ac:dyDescent="0.15">
      <c r="A36" s="225" t="s">
        <v>36</v>
      </c>
      <c r="B36" t="s">
        <v>378</v>
      </c>
      <c r="C36" t="s">
        <v>83</v>
      </c>
      <c r="D36" s="2">
        <f>H27汎用コンバータ!N36</f>
        <v>0</v>
      </c>
      <c r="E36" s="2">
        <f t="shared" si="0"/>
        <v>0</v>
      </c>
      <c r="F36" s="216">
        <f>E36*H27係数一覧!D36</f>
        <v>0</v>
      </c>
      <c r="G36" s="216">
        <f>E36*H27係数一覧!C36</f>
        <v>0</v>
      </c>
      <c r="H36">
        <f>ROUND(E36*H27雇用表!O36,0)</f>
        <v>0</v>
      </c>
      <c r="I36" s="216">
        <v>0</v>
      </c>
      <c r="J36" s="216">
        <f>I36*H27係数一覧!E36</f>
        <v>0</v>
      </c>
      <c r="K36" s="216">
        <v>0</v>
      </c>
      <c r="L36" s="216">
        <f>K36*H27係数一覧!D36</f>
        <v>0</v>
      </c>
      <c r="M36" s="216">
        <f>K36*H27係数一覧!C36</f>
        <v>0</v>
      </c>
      <c r="N36" s="216">
        <f>K36*H27雇用表!O36</f>
        <v>0</v>
      </c>
      <c r="O36" s="216">
        <v>0</v>
      </c>
      <c r="P36" s="216">
        <f>O36*H27係数一覧!D36</f>
        <v>0</v>
      </c>
      <c r="Q36" s="216">
        <f>O36*H27係数一覧!C36</f>
        <v>0</v>
      </c>
      <c r="R36" s="216">
        <f>O36*H27雇用表!O36</f>
        <v>0</v>
      </c>
      <c r="S36" s="216">
        <f>S$43*H27係数一覧!H36</f>
        <v>0</v>
      </c>
      <c r="T36" s="216">
        <f>S36*H27係数一覧!E36</f>
        <v>0</v>
      </c>
      <c r="U36" s="216">
        <v>0</v>
      </c>
      <c r="V36" s="216">
        <f>U36*H27係数一覧!D36</f>
        <v>0</v>
      </c>
      <c r="W36" s="216">
        <f>U36*H27係数一覧!C36</f>
        <v>0</v>
      </c>
      <c r="X36" s="216">
        <f>U36*H27雇用表!O36</f>
        <v>0</v>
      </c>
    </row>
    <row r="37" spans="1:24" x14ac:dyDescent="0.15">
      <c r="A37" s="225" t="s">
        <v>36</v>
      </c>
      <c r="B37" t="s">
        <v>380</v>
      </c>
      <c r="C37" t="s">
        <v>381</v>
      </c>
      <c r="D37" s="2">
        <f>H27汎用コンバータ!N37</f>
        <v>0</v>
      </c>
      <c r="E37" s="2">
        <f t="shared" si="0"/>
        <v>0</v>
      </c>
      <c r="F37" s="216">
        <f>E37*H27係数一覧!D37</f>
        <v>0</v>
      </c>
      <c r="G37" s="216">
        <f>E37*H27係数一覧!C37</f>
        <v>0</v>
      </c>
      <c r="H37">
        <f>ROUND(E37*H27雇用表!O37,0)</f>
        <v>0</v>
      </c>
      <c r="I37" s="216">
        <v>0</v>
      </c>
      <c r="J37" s="216">
        <f>I37*H27係数一覧!E37</f>
        <v>0</v>
      </c>
      <c r="K37" s="216">
        <v>0</v>
      </c>
      <c r="L37" s="216">
        <f>K37*H27係数一覧!D37</f>
        <v>0</v>
      </c>
      <c r="M37" s="216">
        <f>K37*H27係数一覧!C37</f>
        <v>0</v>
      </c>
      <c r="N37" s="216">
        <f>K37*H27雇用表!O37</f>
        <v>0</v>
      </c>
      <c r="O37" s="216">
        <v>0</v>
      </c>
      <c r="P37" s="216">
        <f>O37*H27係数一覧!D37</f>
        <v>0</v>
      </c>
      <c r="Q37" s="216">
        <f>O37*H27係数一覧!C37</f>
        <v>0</v>
      </c>
      <c r="R37" s="216">
        <f>O37*H27雇用表!O37</f>
        <v>0</v>
      </c>
      <c r="S37" s="216">
        <f>S$43*H27係数一覧!H37</f>
        <v>0</v>
      </c>
      <c r="T37" s="216">
        <f>S37*H27係数一覧!E37</f>
        <v>0</v>
      </c>
      <c r="U37" s="216">
        <v>0</v>
      </c>
      <c r="V37" s="216">
        <f>U37*H27係数一覧!D37</f>
        <v>0</v>
      </c>
      <c r="W37" s="216">
        <f>U37*H27係数一覧!C37</f>
        <v>0</v>
      </c>
      <c r="X37" s="216">
        <f>U37*H27雇用表!O37</f>
        <v>0</v>
      </c>
    </row>
    <row r="38" spans="1:24" x14ac:dyDescent="0.15">
      <c r="A38" s="225" t="s">
        <v>36</v>
      </c>
      <c r="B38" t="s">
        <v>382</v>
      </c>
      <c r="C38" t="s">
        <v>658</v>
      </c>
      <c r="D38" s="2">
        <f>H27汎用コンバータ!N38</f>
        <v>0</v>
      </c>
      <c r="E38" s="2">
        <f t="shared" si="0"/>
        <v>0</v>
      </c>
      <c r="F38" s="216">
        <f>E38*H27係数一覧!D38</f>
        <v>0</v>
      </c>
      <c r="G38" s="216">
        <f>E38*H27係数一覧!C38</f>
        <v>0</v>
      </c>
      <c r="H38">
        <f>ROUND(E38*H27雇用表!O38,0)</f>
        <v>0</v>
      </c>
      <c r="I38" s="216">
        <v>0</v>
      </c>
      <c r="J38" s="216">
        <f>I38*H27係数一覧!E38</f>
        <v>0</v>
      </c>
      <c r="K38" s="216">
        <v>0</v>
      </c>
      <c r="L38" s="216">
        <f>K38*H27係数一覧!D38</f>
        <v>0</v>
      </c>
      <c r="M38" s="216">
        <f>K38*H27係数一覧!C38</f>
        <v>0</v>
      </c>
      <c r="N38" s="216">
        <f>K38*H27雇用表!O38</f>
        <v>0</v>
      </c>
      <c r="O38" s="216">
        <v>0</v>
      </c>
      <c r="P38" s="216">
        <f>O38*H27係数一覧!D38</f>
        <v>0</v>
      </c>
      <c r="Q38" s="216">
        <f>O38*H27係数一覧!C38</f>
        <v>0</v>
      </c>
      <c r="R38" s="216">
        <f>O38*H27雇用表!O38</f>
        <v>0</v>
      </c>
      <c r="S38" s="216">
        <f>S$43*H27係数一覧!H38</f>
        <v>0</v>
      </c>
      <c r="T38" s="216">
        <f>S38*H27係数一覧!E38</f>
        <v>0</v>
      </c>
      <c r="U38" s="216">
        <v>0</v>
      </c>
      <c r="V38" s="216">
        <f>U38*H27係数一覧!D38</f>
        <v>0</v>
      </c>
      <c r="W38" s="216">
        <f>U38*H27係数一覧!C38</f>
        <v>0</v>
      </c>
      <c r="X38" s="216">
        <f>U38*H27雇用表!O38</f>
        <v>0</v>
      </c>
    </row>
    <row r="39" spans="1:24" x14ac:dyDescent="0.15">
      <c r="A39" s="225" t="s">
        <v>36</v>
      </c>
      <c r="B39" t="s">
        <v>384</v>
      </c>
      <c r="C39" t="s">
        <v>84</v>
      </c>
      <c r="D39" s="2">
        <f>H27汎用コンバータ!N39</f>
        <v>0</v>
      </c>
      <c r="E39" s="2">
        <f t="shared" si="0"/>
        <v>0</v>
      </c>
      <c r="F39" s="216">
        <f>E39*H27係数一覧!D39</f>
        <v>0</v>
      </c>
      <c r="G39" s="216">
        <f>E39*H27係数一覧!C39</f>
        <v>0</v>
      </c>
      <c r="H39">
        <f>ROUND(E39*H27雇用表!O39,0)</f>
        <v>0</v>
      </c>
      <c r="I39" s="216">
        <v>0</v>
      </c>
      <c r="J39" s="216">
        <f>I39*H27係数一覧!E39</f>
        <v>0</v>
      </c>
      <c r="K39" s="216">
        <v>0</v>
      </c>
      <c r="L39" s="216">
        <f>K39*H27係数一覧!D39</f>
        <v>0</v>
      </c>
      <c r="M39" s="216">
        <f>K39*H27係数一覧!C39</f>
        <v>0</v>
      </c>
      <c r="N39" s="216">
        <f>K39*H27雇用表!O39</f>
        <v>0</v>
      </c>
      <c r="O39" s="216">
        <v>0</v>
      </c>
      <c r="P39" s="216">
        <f>O39*H27係数一覧!D39</f>
        <v>0</v>
      </c>
      <c r="Q39" s="216">
        <f>O39*H27係数一覧!C39</f>
        <v>0</v>
      </c>
      <c r="R39" s="216">
        <f>O39*H27雇用表!O39</f>
        <v>0</v>
      </c>
      <c r="S39" s="216">
        <f>S$43*H27係数一覧!H39</f>
        <v>0</v>
      </c>
      <c r="T39" s="216">
        <f>S39*H27係数一覧!E39</f>
        <v>0</v>
      </c>
      <c r="U39" s="216">
        <v>0</v>
      </c>
      <c r="V39" s="216">
        <f>U39*H27係数一覧!D39</f>
        <v>0</v>
      </c>
      <c r="W39" s="216">
        <f>U39*H27係数一覧!C39</f>
        <v>0</v>
      </c>
      <c r="X39" s="216">
        <f>U39*H27雇用表!O39</f>
        <v>0</v>
      </c>
    </row>
    <row r="40" spans="1:24" x14ac:dyDescent="0.15">
      <c r="A40" s="225" t="s">
        <v>36</v>
      </c>
      <c r="B40" t="s">
        <v>385</v>
      </c>
      <c r="C40" t="s">
        <v>85</v>
      </c>
      <c r="D40" s="2">
        <f>H27汎用コンバータ!N40</f>
        <v>0</v>
      </c>
      <c r="E40" s="2">
        <f t="shared" si="0"/>
        <v>0</v>
      </c>
      <c r="F40" s="216">
        <f>E40*H27係数一覧!D40</f>
        <v>0</v>
      </c>
      <c r="G40" s="216">
        <f>E40*H27係数一覧!C40</f>
        <v>0</v>
      </c>
      <c r="H40">
        <f>ROUND(E40*H27雇用表!O40,0)</f>
        <v>0</v>
      </c>
      <c r="I40" s="216">
        <v>0</v>
      </c>
      <c r="J40" s="216">
        <f>I40*H27係数一覧!E40</f>
        <v>0</v>
      </c>
      <c r="K40" s="216">
        <v>0</v>
      </c>
      <c r="L40" s="216">
        <f>K40*H27係数一覧!D40</f>
        <v>0</v>
      </c>
      <c r="M40" s="216">
        <f>K40*H27係数一覧!C40</f>
        <v>0</v>
      </c>
      <c r="N40" s="216">
        <f>K40*H27雇用表!O40</f>
        <v>0</v>
      </c>
      <c r="O40" s="216">
        <v>0</v>
      </c>
      <c r="P40" s="216">
        <f>O40*H27係数一覧!D40</f>
        <v>0</v>
      </c>
      <c r="Q40" s="216">
        <f>O40*H27係数一覧!C40</f>
        <v>0</v>
      </c>
      <c r="R40" s="216">
        <f>O40*H27雇用表!O40</f>
        <v>0</v>
      </c>
      <c r="S40" s="216">
        <f>S$43*H27係数一覧!H40</f>
        <v>0</v>
      </c>
      <c r="T40" s="216">
        <f>S40*H27係数一覧!E40</f>
        <v>0</v>
      </c>
      <c r="U40" s="216">
        <v>0</v>
      </c>
      <c r="V40" s="216">
        <f>U40*H27係数一覧!D40</f>
        <v>0</v>
      </c>
      <c r="W40" s="216">
        <f>U40*H27係数一覧!C40</f>
        <v>0</v>
      </c>
      <c r="X40" s="216">
        <f>U40*H27雇用表!O40</f>
        <v>0</v>
      </c>
    </row>
    <row r="41" spans="1:24" x14ac:dyDescent="0.15">
      <c r="A41" s="225" t="s">
        <v>57</v>
      </c>
      <c r="B41" t="s">
        <v>386</v>
      </c>
      <c r="C41" t="s">
        <v>9</v>
      </c>
      <c r="D41" s="2">
        <f>H27汎用コンバータ!N41</f>
        <v>0</v>
      </c>
      <c r="E41" s="2">
        <f t="shared" si="0"/>
        <v>0</v>
      </c>
      <c r="F41" s="216">
        <f>E41*H27係数一覧!D41</f>
        <v>0</v>
      </c>
      <c r="G41" s="216">
        <f>E41*H27係数一覧!C41</f>
        <v>0</v>
      </c>
      <c r="H41">
        <f>ROUND(E41*H27雇用表!O41,0)</f>
        <v>0</v>
      </c>
      <c r="I41" s="216">
        <v>0</v>
      </c>
      <c r="J41" s="216">
        <f>I41*H27係数一覧!E41</f>
        <v>0</v>
      </c>
      <c r="K41" s="216">
        <v>0</v>
      </c>
      <c r="L41" s="216">
        <f>K41*H27係数一覧!D41</f>
        <v>0</v>
      </c>
      <c r="M41" s="216">
        <f>K41*H27係数一覧!C41</f>
        <v>0</v>
      </c>
      <c r="N41" s="216">
        <f>K41*H27雇用表!O41</f>
        <v>0</v>
      </c>
      <c r="O41" s="216">
        <v>0</v>
      </c>
      <c r="P41" s="216">
        <f>O41*H27係数一覧!D41</f>
        <v>0</v>
      </c>
      <c r="Q41" s="216">
        <f>O41*H27係数一覧!C41</f>
        <v>0</v>
      </c>
      <c r="R41" s="216">
        <f>O41*H27雇用表!O41</f>
        <v>0</v>
      </c>
      <c r="S41" s="216">
        <f>S$43*H27係数一覧!H41</f>
        <v>0</v>
      </c>
      <c r="T41" s="216">
        <f>S41*H27係数一覧!E41</f>
        <v>0</v>
      </c>
      <c r="U41" s="216">
        <v>0</v>
      </c>
      <c r="V41" s="216">
        <f>U41*H27係数一覧!D41</f>
        <v>0</v>
      </c>
      <c r="W41" s="216">
        <f>U41*H27係数一覧!C41</f>
        <v>0</v>
      </c>
      <c r="X41" s="216">
        <f>U41*H27雇用表!O41</f>
        <v>0</v>
      </c>
    </row>
    <row r="42" spans="1:24" x14ac:dyDescent="0.15">
      <c r="A42" s="225" t="s">
        <v>37</v>
      </c>
      <c r="B42" t="s">
        <v>387</v>
      </c>
      <c r="C42" t="s">
        <v>8</v>
      </c>
      <c r="D42" s="2">
        <f>H27汎用コンバータ!N42</f>
        <v>0</v>
      </c>
      <c r="E42" s="2">
        <f t="shared" si="0"/>
        <v>0</v>
      </c>
      <c r="F42" s="216">
        <f>E42*H27係数一覧!D42</f>
        <v>0</v>
      </c>
      <c r="G42" s="216">
        <f>E42*H27係数一覧!C42</f>
        <v>0</v>
      </c>
      <c r="H42">
        <f>ROUND(E42*H27雇用表!O42,0)</f>
        <v>0</v>
      </c>
      <c r="I42" s="216">
        <v>0</v>
      </c>
      <c r="J42" s="216">
        <f>I42*H27係数一覧!E42</f>
        <v>0</v>
      </c>
      <c r="K42" s="216">
        <v>0</v>
      </c>
      <c r="L42" s="216">
        <f>K42*H27係数一覧!D42</f>
        <v>0</v>
      </c>
      <c r="M42" s="216">
        <f>K42*H27係数一覧!C42</f>
        <v>0</v>
      </c>
      <c r="N42" s="216">
        <f>K42*H27雇用表!O42</f>
        <v>0</v>
      </c>
      <c r="O42" s="216">
        <v>0</v>
      </c>
      <c r="P42" s="216">
        <f>O42*H27係数一覧!D42</f>
        <v>0</v>
      </c>
      <c r="Q42" s="216">
        <f>O42*H27係数一覧!C42</f>
        <v>0</v>
      </c>
      <c r="R42" s="216">
        <f>O42*H27雇用表!O42</f>
        <v>0</v>
      </c>
      <c r="S42" s="216">
        <f>S$43*H27係数一覧!H42</f>
        <v>0</v>
      </c>
      <c r="T42" s="216">
        <f>S42*H27係数一覧!E42</f>
        <v>0</v>
      </c>
      <c r="U42" s="216">
        <v>0</v>
      </c>
      <c r="V42" s="216">
        <f>U42*H27係数一覧!D42</f>
        <v>0</v>
      </c>
      <c r="W42" s="216">
        <f>U42*H27係数一覧!C42</f>
        <v>0</v>
      </c>
      <c r="X42" s="216">
        <f>U42*H27雇用表!O42</f>
        <v>0</v>
      </c>
    </row>
    <row r="43" spans="1:24" x14ac:dyDescent="0.15">
      <c r="D43" s="272">
        <f>SUM(D6:D42)</f>
        <v>0</v>
      </c>
      <c r="E43" s="272">
        <f t="shared" ref="E43:R43" si="1">SUM(E6:E42)</f>
        <v>0</v>
      </c>
      <c r="F43" s="272">
        <f t="shared" si="1"/>
        <v>0</v>
      </c>
      <c r="G43" s="272">
        <f t="shared" si="1"/>
        <v>0</v>
      </c>
      <c r="H43" s="272">
        <f t="shared" si="1"/>
        <v>0</v>
      </c>
      <c r="I43" s="272">
        <f t="shared" si="1"/>
        <v>0</v>
      </c>
      <c r="J43" s="272">
        <f t="shared" si="1"/>
        <v>0</v>
      </c>
      <c r="K43" s="272">
        <f t="shared" si="1"/>
        <v>0</v>
      </c>
      <c r="L43" s="272">
        <f t="shared" si="1"/>
        <v>0</v>
      </c>
      <c r="M43" s="272">
        <f t="shared" si="1"/>
        <v>0</v>
      </c>
      <c r="N43" s="272">
        <f t="shared" si="1"/>
        <v>0</v>
      </c>
      <c r="O43" s="272">
        <f t="shared" si="1"/>
        <v>0</v>
      </c>
      <c r="P43" s="272">
        <f t="shared" si="1"/>
        <v>0</v>
      </c>
      <c r="Q43" s="272">
        <f t="shared" si="1"/>
        <v>0</v>
      </c>
      <c r="R43" s="272">
        <f t="shared" si="1"/>
        <v>0</v>
      </c>
      <c r="S43" s="273">
        <f>Q43*S45</f>
        <v>0</v>
      </c>
      <c r="T43" s="272">
        <f>SUM(T6:T42)</f>
        <v>0</v>
      </c>
      <c r="U43" s="272">
        <f>SUM(U6:U42)</f>
        <v>0</v>
      </c>
      <c r="V43" s="272">
        <f>SUM(V6:V42)</f>
        <v>0</v>
      </c>
      <c r="W43" s="272">
        <f>SUM(W6:W42)</f>
        <v>0</v>
      </c>
      <c r="X43" s="272">
        <f>SUM(X6:X42)</f>
        <v>0</v>
      </c>
    </row>
    <row r="45" spans="1:24" x14ac:dyDescent="0.15">
      <c r="Q45" t="s">
        <v>446</v>
      </c>
      <c r="S45" s="10">
        <f>H27汎用入力!C7</f>
        <v>0.69571883355632147</v>
      </c>
    </row>
    <row r="49" spans="2:24" x14ac:dyDescent="0.15">
      <c r="B49" s="225" t="s">
        <v>55</v>
      </c>
      <c r="C49" s="226" t="s">
        <v>655</v>
      </c>
      <c r="D49" s="216">
        <f t="shared" ref="D49:D61" si="2">SUMIF($A$6:$A$42,$B49,D$6:D$42)</f>
        <v>0</v>
      </c>
      <c r="E49" s="216">
        <f t="shared" ref="E49:X61" si="3">SUMIF($A$6:$A$42,$B49,E$6:E$42)</f>
        <v>0</v>
      </c>
      <c r="F49" s="216">
        <f t="shared" si="3"/>
        <v>0</v>
      </c>
      <c r="G49" s="216">
        <f t="shared" si="3"/>
        <v>0</v>
      </c>
      <c r="H49" s="216">
        <f t="shared" si="3"/>
        <v>0</v>
      </c>
      <c r="I49" s="216">
        <f t="shared" si="3"/>
        <v>0</v>
      </c>
      <c r="J49" s="216">
        <f t="shared" si="3"/>
        <v>0</v>
      </c>
      <c r="K49" s="216">
        <f t="shared" si="3"/>
        <v>0</v>
      </c>
      <c r="L49" s="216">
        <f t="shared" si="3"/>
        <v>0</v>
      </c>
      <c r="M49" s="216">
        <f t="shared" si="3"/>
        <v>0</v>
      </c>
      <c r="N49" s="216">
        <f t="shared" si="3"/>
        <v>0</v>
      </c>
      <c r="O49" s="216">
        <f t="shared" si="3"/>
        <v>0</v>
      </c>
      <c r="P49" s="216">
        <f t="shared" si="3"/>
        <v>0</v>
      </c>
      <c r="Q49" s="216">
        <f t="shared" si="3"/>
        <v>0</v>
      </c>
      <c r="R49" s="216">
        <f t="shared" si="3"/>
        <v>0</v>
      </c>
      <c r="S49" s="216">
        <f t="shared" si="3"/>
        <v>0</v>
      </c>
      <c r="T49" s="216">
        <f t="shared" si="3"/>
        <v>0</v>
      </c>
      <c r="U49" s="216">
        <f t="shared" si="3"/>
        <v>0</v>
      </c>
      <c r="V49" s="216">
        <f t="shared" si="3"/>
        <v>0</v>
      </c>
      <c r="W49" s="216">
        <f t="shared" si="3"/>
        <v>0</v>
      </c>
      <c r="X49" s="216">
        <f t="shared" si="3"/>
        <v>0</v>
      </c>
    </row>
    <row r="50" spans="2:24" x14ac:dyDescent="0.15">
      <c r="B50" s="225" t="s">
        <v>56</v>
      </c>
      <c r="C50" s="226" t="s">
        <v>66</v>
      </c>
      <c r="D50" s="216">
        <f t="shared" si="2"/>
        <v>0</v>
      </c>
      <c r="E50" s="216">
        <f t="shared" ref="E50:S50" si="4">SUMIF($A$6:$A$42,$B50,E$6:E$42)</f>
        <v>0</v>
      </c>
      <c r="F50" s="216">
        <f t="shared" si="4"/>
        <v>0</v>
      </c>
      <c r="G50" s="216">
        <f t="shared" si="4"/>
        <v>0</v>
      </c>
      <c r="H50" s="216">
        <f t="shared" si="4"/>
        <v>0</v>
      </c>
      <c r="I50" s="216">
        <f t="shared" si="4"/>
        <v>0</v>
      </c>
      <c r="J50" s="216">
        <f t="shared" si="4"/>
        <v>0</v>
      </c>
      <c r="K50" s="216">
        <f t="shared" si="4"/>
        <v>0</v>
      </c>
      <c r="L50" s="216">
        <f t="shared" si="4"/>
        <v>0</v>
      </c>
      <c r="M50" s="216">
        <f t="shared" si="4"/>
        <v>0</v>
      </c>
      <c r="N50" s="216">
        <f t="shared" si="4"/>
        <v>0</v>
      </c>
      <c r="O50" s="216">
        <f t="shared" si="4"/>
        <v>0</v>
      </c>
      <c r="P50" s="216">
        <f t="shared" si="4"/>
        <v>0</v>
      </c>
      <c r="Q50" s="216">
        <f t="shared" si="4"/>
        <v>0</v>
      </c>
      <c r="R50" s="216">
        <f t="shared" si="4"/>
        <v>0</v>
      </c>
      <c r="S50" s="216">
        <f t="shared" si="4"/>
        <v>0</v>
      </c>
      <c r="T50" s="216">
        <f t="shared" si="3"/>
        <v>0</v>
      </c>
      <c r="U50" s="216">
        <f t="shared" si="3"/>
        <v>0</v>
      </c>
      <c r="V50" s="216">
        <f t="shared" si="3"/>
        <v>0</v>
      </c>
      <c r="W50" s="216">
        <f t="shared" si="3"/>
        <v>0</v>
      </c>
      <c r="X50" s="216">
        <f t="shared" si="3"/>
        <v>0</v>
      </c>
    </row>
    <row r="51" spans="2:24" x14ac:dyDescent="0.15">
      <c r="B51" s="225" t="s">
        <v>57</v>
      </c>
      <c r="C51" s="226" t="s">
        <v>86</v>
      </c>
      <c r="D51" s="216">
        <f t="shared" si="2"/>
        <v>0</v>
      </c>
      <c r="E51" s="216">
        <f t="shared" si="3"/>
        <v>0</v>
      </c>
      <c r="F51" s="216">
        <f t="shared" si="3"/>
        <v>0</v>
      </c>
      <c r="G51" s="216">
        <f t="shared" si="3"/>
        <v>0</v>
      </c>
      <c r="H51" s="216">
        <f t="shared" si="3"/>
        <v>0</v>
      </c>
      <c r="I51" s="216">
        <f t="shared" si="3"/>
        <v>0</v>
      </c>
      <c r="J51" s="216">
        <f t="shared" si="3"/>
        <v>0</v>
      </c>
      <c r="K51" s="216">
        <f t="shared" si="3"/>
        <v>0</v>
      </c>
      <c r="L51" s="216">
        <f t="shared" si="3"/>
        <v>0</v>
      </c>
      <c r="M51" s="216">
        <f t="shared" si="3"/>
        <v>0</v>
      </c>
      <c r="N51" s="216">
        <f t="shared" si="3"/>
        <v>0</v>
      </c>
      <c r="O51" s="216">
        <f t="shared" si="3"/>
        <v>0</v>
      </c>
      <c r="P51" s="216">
        <f t="shared" si="3"/>
        <v>0</v>
      </c>
      <c r="Q51" s="216">
        <f t="shared" si="3"/>
        <v>0</v>
      </c>
      <c r="R51" s="216">
        <f t="shared" si="3"/>
        <v>0</v>
      </c>
      <c r="S51" s="216">
        <f t="shared" si="3"/>
        <v>0</v>
      </c>
      <c r="T51" s="216">
        <f t="shared" si="3"/>
        <v>0</v>
      </c>
      <c r="U51" s="216">
        <f t="shared" si="3"/>
        <v>0</v>
      </c>
      <c r="V51" s="216">
        <f t="shared" si="3"/>
        <v>0</v>
      </c>
      <c r="W51" s="216">
        <f t="shared" si="3"/>
        <v>0</v>
      </c>
      <c r="X51" s="216">
        <f t="shared" si="3"/>
        <v>0</v>
      </c>
    </row>
    <row r="52" spans="2:24" x14ac:dyDescent="0.15">
      <c r="B52" s="225" t="s">
        <v>58</v>
      </c>
      <c r="C52" s="226" t="s">
        <v>24</v>
      </c>
      <c r="D52" s="216">
        <f t="shared" si="2"/>
        <v>0</v>
      </c>
      <c r="E52" s="216">
        <f t="shared" si="3"/>
        <v>0</v>
      </c>
      <c r="F52" s="216">
        <f t="shared" si="3"/>
        <v>0</v>
      </c>
      <c r="G52" s="216">
        <f t="shared" si="3"/>
        <v>0</v>
      </c>
      <c r="H52" s="216">
        <f t="shared" si="3"/>
        <v>0</v>
      </c>
      <c r="I52" s="216">
        <f t="shared" si="3"/>
        <v>0</v>
      </c>
      <c r="J52" s="216">
        <f t="shared" si="3"/>
        <v>0</v>
      </c>
      <c r="K52" s="216">
        <f t="shared" si="3"/>
        <v>0</v>
      </c>
      <c r="L52" s="216">
        <f t="shared" si="3"/>
        <v>0</v>
      </c>
      <c r="M52" s="216">
        <f t="shared" si="3"/>
        <v>0</v>
      </c>
      <c r="N52" s="216">
        <f t="shared" si="3"/>
        <v>0</v>
      </c>
      <c r="O52" s="216">
        <f t="shared" si="3"/>
        <v>0</v>
      </c>
      <c r="P52" s="216">
        <f t="shared" si="3"/>
        <v>0</v>
      </c>
      <c r="Q52" s="216">
        <f t="shared" si="3"/>
        <v>0</v>
      </c>
      <c r="R52" s="216">
        <f t="shared" si="3"/>
        <v>0</v>
      </c>
      <c r="S52" s="216">
        <f t="shared" si="3"/>
        <v>0</v>
      </c>
      <c r="T52" s="216">
        <f t="shared" si="3"/>
        <v>0</v>
      </c>
      <c r="U52" s="216">
        <f t="shared" si="3"/>
        <v>0</v>
      </c>
      <c r="V52" s="216">
        <f t="shared" si="3"/>
        <v>0</v>
      </c>
      <c r="W52" s="216">
        <f t="shared" si="3"/>
        <v>0</v>
      </c>
      <c r="X52" s="216">
        <f t="shared" si="3"/>
        <v>0</v>
      </c>
    </row>
    <row r="53" spans="2:24" x14ac:dyDescent="0.15">
      <c r="B53" s="225" t="s">
        <v>59</v>
      </c>
      <c r="C53" s="226" t="s">
        <v>418</v>
      </c>
      <c r="D53" s="216">
        <f t="shared" si="2"/>
        <v>0</v>
      </c>
      <c r="E53" s="216">
        <f t="shared" si="3"/>
        <v>0</v>
      </c>
      <c r="F53" s="216">
        <f t="shared" si="3"/>
        <v>0</v>
      </c>
      <c r="G53" s="216">
        <f t="shared" si="3"/>
        <v>0</v>
      </c>
      <c r="H53" s="216">
        <f t="shared" si="3"/>
        <v>0</v>
      </c>
      <c r="I53" s="216">
        <f t="shared" si="3"/>
        <v>0</v>
      </c>
      <c r="J53" s="216">
        <f t="shared" si="3"/>
        <v>0</v>
      </c>
      <c r="K53" s="216">
        <f t="shared" si="3"/>
        <v>0</v>
      </c>
      <c r="L53" s="216">
        <f t="shared" si="3"/>
        <v>0</v>
      </c>
      <c r="M53" s="216">
        <f t="shared" si="3"/>
        <v>0</v>
      </c>
      <c r="N53" s="216">
        <f t="shared" si="3"/>
        <v>0</v>
      </c>
      <c r="O53" s="216">
        <f t="shared" si="3"/>
        <v>0</v>
      </c>
      <c r="P53" s="216">
        <f t="shared" si="3"/>
        <v>0</v>
      </c>
      <c r="Q53" s="216">
        <f t="shared" si="3"/>
        <v>0</v>
      </c>
      <c r="R53" s="216">
        <f t="shared" si="3"/>
        <v>0</v>
      </c>
      <c r="S53" s="216">
        <f t="shared" si="3"/>
        <v>0</v>
      </c>
      <c r="T53" s="216">
        <f t="shared" si="3"/>
        <v>0</v>
      </c>
      <c r="U53" s="216">
        <f t="shared" si="3"/>
        <v>0</v>
      </c>
      <c r="V53" s="216">
        <f t="shared" si="3"/>
        <v>0</v>
      </c>
      <c r="W53" s="216">
        <f t="shared" si="3"/>
        <v>0</v>
      </c>
      <c r="X53" s="216">
        <f t="shared" si="3"/>
        <v>0</v>
      </c>
    </row>
    <row r="54" spans="2:24" x14ac:dyDescent="0.15">
      <c r="B54" s="225" t="s">
        <v>60</v>
      </c>
      <c r="C54" s="226" t="s">
        <v>5</v>
      </c>
      <c r="D54" s="216">
        <f t="shared" si="2"/>
        <v>0</v>
      </c>
      <c r="E54" s="216">
        <f t="shared" si="3"/>
        <v>0</v>
      </c>
      <c r="F54" s="216">
        <f t="shared" si="3"/>
        <v>0</v>
      </c>
      <c r="G54" s="216">
        <f t="shared" si="3"/>
        <v>0</v>
      </c>
      <c r="H54" s="216">
        <f t="shared" si="3"/>
        <v>0</v>
      </c>
      <c r="I54" s="216">
        <f t="shared" si="3"/>
        <v>0</v>
      </c>
      <c r="J54" s="216">
        <f t="shared" si="3"/>
        <v>0</v>
      </c>
      <c r="K54" s="216">
        <f t="shared" si="3"/>
        <v>0</v>
      </c>
      <c r="L54" s="216">
        <f t="shared" si="3"/>
        <v>0</v>
      </c>
      <c r="M54" s="216">
        <f t="shared" si="3"/>
        <v>0</v>
      </c>
      <c r="N54" s="216">
        <f t="shared" si="3"/>
        <v>0</v>
      </c>
      <c r="O54" s="216">
        <f t="shared" si="3"/>
        <v>0</v>
      </c>
      <c r="P54" s="216">
        <f t="shared" si="3"/>
        <v>0</v>
      </c>
      <c r="Q54" s="216">
        <f t="shared" si="3"/>
        <v>0</v>
      </c>
      <c r="R54" s="216">
        <f t="shared" si="3"/>
        <v>0</v>
      </c>
      <c r="S54" s="216">
        <f t="shared" si="3"/>
        <v>0</v>
      </c>
      <c r="T54" s="216">
        <f t="shared" si="3"/>
        <v>0</v>
      </c>
      <c r="U54" s="216">
        <f t="shared" si="3"/>
        <v>0</v>
      </c>
      <c r="V54" s="216">
        <f t="shared" si="3"/>
        <v>0</v>
      </c>
      <c r="W54" s="216">
        <f t="shared" si="3"/>
        <v>0</v>
      </c>
      <c r="X54" s="216">
        <f t="shared" si="3"/>
        <v>0</v>
      </c>
    </row>
    <row r="55" spans="2:24" x14ac:dyDescent="0.15">
      <c r="B55" s="225" t="s">
        <v>61</v>
      </c>
      <c r="C55" s="226" t="s">
        <v>6</v>
      </c>
      <c r="D55" s="216">
        <f t="shared" si="2"/>
        <v>0</v>
      </c>
      <c r="E55" s="216">
        <f t="shared" si="3"/>
        <v>0</v>
      </c>
      <c r="F55" s="216">
        <f t="shared" si="3"/>
        <v>0</v>
      </c>
      <c r="G55" s="216">
        <f t="shared" si="3"/>
        <v>0</v>
      </c>
      <c r="H55" s="216">
        <f t="shared" si="3"/>
        <v>0</v>
      </c>
      <c r="I55" s="216">
        <f t="shared" si="3"/>
        <v>0</v>
      </c>
      <c r="J55" s="216">
        <f t="shared" si="3"/>
        <v>0</v>
      </c>
      <c r="K55" s="216">
        <f t="shared" si="3"/>
        <v>0</v>
      </c>
      <c r="L55" s="216">
        <f t="shared" si="3"/>
        <v>0</v>
      </c>
      <c r="M55" s="216">
        <f t="shared" si="3"/>
        <v>0</v>
      </c>
      <c r="N55" s="216">
        <f t="shared" si="3"/>
        <v>0</v>
      </c>
      <c r="O55" s="216">
        <f t="shared" si="3"/>
        <v>0</v>
      </c>
      <c r="P55" s="216">
        <f t="shared" si="3"/>
        <v>0</v>
      </c>
      <c r="Q55" s="216">
        <f t="shared" si="3"/>
        <v>0</v>
      </c>
      <c r="R55" s="216">
        <f t="shared" si="3"/>
        <v>0</v>
      </c>
      <c r="S55" s="216">
        <f t="shared" si="3"/>
        <v>0</v>
      </c>
      <c r="T55" s="216">
        <f t="shared" si="3"/>
        <v>0</v>
      </c>
      <c r="U55" s="216">
        <f t="shared" si="3"/>
        <v>0</v>
      </c>
      <c r="V55" s="216">
        <f t="shared" si="3"/>
        <v>0</v>
      </c>
      <c r="W55" s="216">
        <f t="shared" si="3"/>
        <v>0</v>
      </c>
      <c r="X55" s="216">
        <f t="shared" si="3"/>
        <v>0</v>
      </c>
    </row>
    <row r="56" spans="2:24" x14ac:dyDescent="0.15">
      <c r="B56" s="225" t="s">
        <v>62</v>
      </c>
      <c r="C56" s="226" t="s">
        <v>81</v>
      </c>
      <c r="D56" s="216">
        <f t="shared" si="2"/>
        <v>0</v>
      </c>
      <c r="E56" s="216">
        <f t="shared" si="3"/>
        <v>0</v>
      </c>
      <c r="F56" s="216">
        <f t="shared" si="3"/>
        <v>0</v>
      </c>
      <c r="G56" s="216">
        <f t="shared" si="3"/>
        <v>0</v>
      </c>
      <c r="H56" s="216">
        <f t="shared" si="3"/>
        <v>0</v>
      </c>
      <c r="I56" s="216">
        <f t="shared" si="3"/>
        <v>0</v>
      </c>
      <c r="J56" s="216">
        <f t="shared" si="3"/>
        <v>0</v>
      </c>
      <c r="K56" s="216">
        <f t="shared" si="3"/>
        <v>0</v>
      </c>
      <c r="L56" s="216">
        <f t="shared" si="3"/>
        <v>0</v>
      </c>
      <c r="M56" s="216">
        <f t="shared" si="3"/>
        <v>0</v>
      </c>
      <c r="N56" s="216">
        <f t="shared" si="3"/>
        <v>0</v>
      </c>
      <c r="O56" s="216">
        <f t="shared" si="3"/>
        <v>0</v>
      </c>
      <c r="P56" s="216">
        <f t="shared" si="3"/>
        <v>0</v>
      </c>
      <c r="Q56" s="216">
        <f t="shared" si="3"/>
        <v>0</v>
      </c>
      <c r="R56" s="216">
        <f t="shared" si="3"/>
        <v>0</v>
      </c>
      <c r="S56" s="216">
        <f t="shared" si="3"/>
        <v>0</v>
      </c>
      <c r="T56" s="216">
        <f t="shared" si="3"/>
        <v>0</v>
      </c>
      <c r="U56" s="216">
        <f t="shared" si="3"/>
        <v>0</v>
      </c>
      <c r="V56" s="216">
        <f t="shared" si="3"/>
        <v>0</v>
      </c>
      <c r="W56" s="216">
        <f t="shared" si="3"/>
        <v>0</v>
      </c>
      <c r="X56" s="216">
        <f t="shared" si="3"/>
        <v>0</v>
      </c>
    </row>
    <row r="57" spans="2:24" x14ac:dyDescent="0.15">
      <c r="B57" s="225" t="s">
        <v>63</v>
      </c>
      <c r="C57" s="226" t="s">
        <v>419</v>
      </c>
      <c r="D57" s="216">
        <f t="shared" si="2"/>
        <v>0</v>
      </c>
      <c r="E57" s="216">
        <f t="shared" si="3"/>
        <v>0</v>
      </c>
      <c r="F57" s="216">
        <f t="shared" si="3"/>
        <v>0</v>
      </c>
      <c r="G57" s="216">
        <f t="shared" si="3"/>
        <v>0</v>
      </c>
      <c r="H57" s="216">
        <f t="shared" si="3"/>
        <v>0</v>
      </c>
      <c r="I57" s="216">
        <f t="shared" si="3"/>
        <v>0</v>
      </c>
      <c r="J57" s="216">
        <f t="shared" si="3"/>
        <v>0</v>
      </c>
      <c r="K57" s="216">
        <f t="shared" si="3"/>
        <v>0</v>
      </c>
      <c r="L57" s="216">
        <f t="shared" si="3"/>
        <v>0</v>
      </c>
      <c r="M57" s="216">
        <f t="shared" si="3"/>
        <v>0</v>
      </c>
      <c r="N57" s="216">
        <f t="shared" si="3"/>
        <v>0</v>
      </c>
      <c r="O57" s="216">
        <f t="shared" si="3"/>
        <v>0</v>
      </c>
      <c r="P57" s="216">
        <f t="shared" si="3"/>
        <v>0</v>
      </c>
      <c r="Q57" s="216">
        <f t="shared" si="3"/>
        <v>0</v>
      </c>
      <c r="R57" s="216">
        <f t="shared" si="3"/>
        <v>0</v>
      </c>
      <c r="S57" s="216">
        <f t="shared" si="3"/>
        <v>0</v>
      </c>
      <c r="T57" s="216">
        <f t="shared" si="3"/>
        <v>0</v>
      </c>
      <c r="U57" s="216">
        <f t="shared" si="3"/>
        <v>0</v>
      </c>
      <c r="V57" s="216">
        <f t="shared" si="3"/>
        <v>0</v>
      </c>
      <c r="W57" s="216">
        <f t="shared" si="3"/>
        <v>0</v>
      </c>
      <c r="X57" s="216">
        <f t="shared" si="3"/>
        <v>0</v>
      </c>
    </row>
    <row r="58" spans="2:24" x14ac:dyDescent="0.15">
      <c r="B58" s="225" t="s">
        <v>34</v>
      </c>
      <c r="C58" s="226" t="s">
        <v>82</v>
      </c>
      <c r="D58" s="216">
        <f t="shared" si="2"/>
        <v>0</v>
      </c>
      <c r="E58" s="216">
        <f t="shared" si="3"/>
        <v>0</v>
      </c>
      <c r="F58" s="216">
        <f t="shared" si="3"/>
        <v>0</v>
      </c>
      <c r="G58" s="216">
        <f t="shared" si="3"/>
        <v>0</v>
      </c>
      <c r="H58" s="216">
        <f t="shared" si="3"/>
        <v>0</v>
      </c>
      <c r="I58" s="216">
        <f t="shared" si="3"/>
        <v>0</v>
      </c>
      <c r="J58" s="216">
        <f t="shared" si="3"/>
        <v>0</v>
      </c>
      <c r="K58" s="216">
        <f t="shared" si="3"/>
        <v>0</v>
      </c>
      <c r="L58" s="216">
        <f t="shared" si="3"/>
        <v>0</v>
      </c>
      <c r="M58" s="216">
        <f t="shared" si="3"/>
        <v>0</v>
      </c>
      <c r="N58" s="216">
        <f t="shared" si="3"/>
        <v>0</v>
      </c>
      <c r="O58" s="216">
        <f t="shared" si="3"/>
        <v>0</v>
      </c>
      <c r="P58" s="216">
        <f t="shared" si="3"/>
        <v>0</v>
      </c>
      <c r="Q58" s="216">
        <f t="shared" si="3"/>
        <v>0</v>
      </c>
      <c r="R58" s="216">
        <f t="shared" si="3"/>
        <v>0</v>
      </c>
      <c r="S58" s="216">
        <f t="shared" si="3"/>
        <v>0</v>
      </c>
      <c r="T58" s="216">
        <f t="shared" si="3"/>
        <v>0</v>
      </c>
      <c r="U58" s="216">
        <f t="shared" si="3"/>
        <v>0</v>
      </c>
      <c r="V58" s="216">
        <f t="shared" si="3"/>
        <v>0</v>
      </c>
      <c r="W58" s="216">
        <f t="shared" si="3"/>
        <v>0</v>
      </c>
      <c r="X58" s="216">
        <f t="shared" si="3"/>
        <v>0</v>
      </c>
    </row>
    <row r="59" spans="2:24" x14ac:dyDescent="0.15">
      <c r="B59" s="225" t="s">
        <v>35</v>
      </c>
      <c r="C59" s="226" t="s">
        <v>7</v>
      </c>
      <c r="D59" s="216">
        <f t="shared" si="2"/>
        <v>0</v>
      </c>
      <c r="E59" s="216">
        <f t="shared" si="3"/>
        <v>0</v>
      </c>
      <c r="F59" s="216">
        <f t="shared" si="3"/>
        <v>0</v>
      </c>
      <c r="G59" s="216">
        <f t="shared" si="3"/>
        <v>0</v>
      </c>
      <c r="H59" s="216">
        <f t="shared" si="3"/>
        <v>0</v>
      </c>
      <c r="I59" s="216">
        <f t="shared" si="3"/>
        <v>0</v>
      </c>
      <c r="J59" s="216">
        <f t="shared" si="3"/>
        <v>0</v>
      </c>
      <c r="K59" s="216">
        <f t="shared" si="3"/>
        <v>0</v>
      </c>
      <c r="L59" s="216">
        <f t="shared" si="3"/>
        <v>0</v>
      </c>
      <c r="M59" s="216">
        <f t="shared" si="3"/>
        <v>0</v>
      </c>
      <c r="N59" s="216">
        <f t="shared" si="3"/>
        <v>0</v>
      </c>
      <c r="O59" s="216">
        <f t="shared" si="3"/>
        <v>0</v>
      </c>
      <c r="P59" s="216">
        <f t="shared" si="3"/>
        <v>0</v>
      </c>
      <c r="Q59" s="216">
        <f t="shared" si="3"/>
        <v>0</v>
      </c>
      <c r="R59" s="216">
        <f t="shared" si="3"/>
        <v>0</v>
      </c>
      <c r="S59" s="216">
        <f t="shared" si="3"/>
        <v>0</v>
      </c>
      <c r="T59" s="216">
        <f t="shared" si="3"/>
        <v>0</v>
      </c>
      <c r="U59" s="216">
        <f t="shared" si="3"/>
        <v>0</v>
      </c>
      <c r="V59" s="216">
        <f t="shared" si="3"/>
        <v>0</v>
      </c>
      <c r="W59" s="216">
        <f t="shared" si="3"/>
        <v>0</v>
      </c>
      <c r="X59" s="216">
        <f t="shared" si="3"/>
        <v>0</v>
      </c>
    </row>
    <row r="60" spans="2:24" x14ac:dyDescent="0.15">
      <c r="B60" s="225" t="s">
        <v>36</v>
      </c>
      <c r="C60" s="226" t="s">
        <v>87</v>
      </c>
      <c r="D60" s="216">
        <f t="shared" si="2"/>
        <v>0</v>
      </c>
      <c r="E60" s="216">
        <f t="shared" si="3"/>
        <v>0</v>
      </c>
      <c r="F60" s="216">
        <f t="shared" si="3"/>
        <v>0</v>
      </c>
      <c r="G60" s="216">
        <f t="shared" si="3"/>
        <v>0</v>
      </c>
      <c r="H60" s="216">
        <f t="shared" si="3"/>
        <v>0</v>
      </c>
      <c r="I60" s="216">
        <f t="shared" si="3"/>
        <v>0</v>
      </c>
      <c r="J60" s="216">
        <f t="shared" si="3"/>
        <v>0</v>
      </c>
      <c r="K60" s="216">
        <f t="shared" si="3"/>
        <v>0</v>
      </c>
      <c r="L60" s="216">
        <f t="shared" si="3"/>
        <v>0</v>
      </c>
      <c r="M60" s="216">
        <f t="shared" si="3"/>
        <v>0</v>
      </c>
      <c r="N60" s="216">
        <f t="shared" si="3"/>
        <v>0</v>
      </c>
      <c r="O60" s="216">
        <f t="shared" si="3"/>
        <v>0</v>
      </c>
      <c r="P60" s="216">
        <f t="shared" si="3"/>
        <v>0</v>
      </c>
      <c r="Q60" s="216">
        <f t="shared" si="3"/>
        <v>0</v>
      </c>
      <c r="R60" s="216">
        <f t="shared" si="3"/>
        <v>0</v>
      </c>
      <c r="S60" s="216">
        <f t="shared" si="3"/>
        <v>0</v>
      </c>
      <c r="T60" s="216">
        <f t="shared" si="3"/>
        <v>0</v>
      </c>
      <c r="U60" s="216">
        <f t="shared" si="3"/>
        <v>0</v>
      </c>
      <c r="V60" s="216">
        <f t="shared" si="3"/>
        <v>0</v>
      </c>
      <c r="W60" s="216">
        <f t="shared" si="3"/>
        <v>0</v>
      </c>
      <c r="X60" s="216">
        <f t="shared" si="3"/>
        <v>0</v>
      </c>
    </row>
    <row r="61" spans="2:24" x14ac:dyDescent="0.15">
      <c r="B61" s="225" t="s">
        <v>37</v>
      </c>
      <c r="C61" s="226" t="s">
        <v>8</v>
      </c>
      <c r="D61" s="216">
        <f t="shared" si="2"/>
        <v>0</v>
      </c>
      <c r="E61" s="216">
        <f t="shared" si="3"/>
        <v>0</v>
      </c>
      <c r="F61" s="216">
        <f t="shared" si="3"/>
        <v>0</v>
      </c>
      <c r="G61" s="216">
        <f t="shared" si="3"/>
        <v>0</v>
      </c>
      <c r="H61" s="216">
        <f t="shared" si="3"/>
        <v>0</v>
      </c>
      <c r="I61" s="216">
        <f t="shared" si="3"/>
        <v>0</v>
      </c>
      <c r="J61" s="216">
        <f t="shared" si="3"/>
        <v>0</v>
      </c>
      <c r="K61" s="216">
        <f t="shared" si="3"/>
        <v>0</v>
      </c>
      <c r="L61" s="216">
        <f t="shared" si="3"/>
        <v>0</v>
      </c>
      <c r="M61" s="216">
        <f t="shared" si="3"/>
        <v>0</v>
      </c>
      <c r="N61" s="216">
        <f t="shared" si="3"/>
        <v>0</v>
      </c>
      <c r="O61" s="216">
        <f t="shared" si="3"/>
        <v>0</v>
      </c>
      <c r="P61" s="216">
        <f t="shared" si="3"/>
        <v>0</v>
      </c>
      <c r="Q61" s="216">
        <f t="shared" si="3"/>
        <v>0</v>
      </c>
      <c r="R61" s="216">
        <f t="shared" si="3"/>
        <v>0</v>
      </c>
      <c r="S61" s="216">
        <f t="shared" si="3"/>
        <v>0</v>
      </c>
      <c r="T61" s="216">
        <f t="shared" si="3"/>
        <v>0</v>
      </c>
      <c r="U61" s="216">
        <f t="shared" si="3"/>
        <v>0</v>
      </c>
      <c r="V61" s="216">
        <f t="shared" si="3"/>
        <v>0</v>
      </c>
      <c r="W61" s="216">
        <f t="shared" si="3"/>
        <v>0</v>
      </c>
      <c r="X61" s="216">
        <f t="shared" si="3"/>
        <v>0</v>
      </c>
    </row>
    <row r="62" spans="2:24" x14ac:dyDescent="0.15">
      <c r="D62" s="281">
        <f>SUM(D49:D61)</f>
        <v>0</v>
      </c>
      <c r="E62" s="281">
        <f t="shared" ref="E62:X62" si="5">SUM(E49:E61)</f>
        <v>0</v>
      </c>
      <c r="F62" s="281">
        <f t="shared" si="5"/>
        <v>0</v>
      </c>
      <c r="G62" s="281">
        <f t="shared" si="5"/>
        <v>0</v>
      </c>
      <c r="H62" s="281">
        <f t="shared" si="5"/>
        <v>0</v>
      </c>
      <c r="I62" s="281">
        <f t="shared" si="5"/>
        <v>0</v>
      </c>
      <c r="J62" s="281">
        <f t="shared" si="5"/>
        <v>0</v>
      </c>
      <c r="K62" s="281">
        <f t="shared" si="5"/>
        <v>0</v>
      </c>
      <c r="L62" s="281">
        <f t="shared" si="5"/>
        <v>0</v>
      </c>
      <c r="M62" s="281">
        <f t="shared" si="5"/>
        <v>0</v>
      </c>
      <c r="N62" s="281">
        <f t="shared" si="5"/>
        <v>0</v>
      </c>
      <c r="O62" s="281">
        <f t="shared" si="5"/>
        <v>0</v>
      </c>
      <c r="P62" s="281">
        <f t="shared" si="5"/>
        <v>0</v>
      </c>
      <c r="Q62" s="281">
        <f t="shared" si="5"/>
        <v>0</v>
      </c>
      <c r="R62" s="281">
        <f t="shared" si="5"/>
        <v>0</v>
      </c>
      <c r="S62" s="281">
        <f t="shared" si="5"/>
        <v>0</v>
      </c>
      <c r="T62" s="281">
        <f t="shared" si="5"/>
        <v>0</v>
      </c>
      <c r="U62" s="281">
        <f t="shared" si="5"/>
        <v>0</v>
      </c>
      <c r="V62" s="281">
        <f t="shared" si="5"/>
        <v>0</v>
      </c>
      <c r="W62" s="281">
        <f t="shared" si="5"/>
        <v>0</v>
      </c>
      <c r="X62" s="281">
        <f t="shared" si="5"/>
        <v>0</v>
      </c>
    </row>
  </sheetData>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1"/>
  <sheetViews>
    <sheetView zoomScaleNormal="100" zoomScaleSheetLayoutView="100" workbookViewId="0">
      <selection activeCell="I6" sqref="I6"/>
    </sheetView>
  </sheetViews>
  <sheetFormatPr defaultColWidth="10.28515625" defaultRowHeight="13.5" x14ac:dyDescent="0.15"/>
  <cols>
    <col min="1" max="1" width="5.7109375" style="488" customWidth="1"/>
    <col min="2" max="2" width="5.7109375" style="489" customWidth="1"/>
    <col min="3" max="4" width="5.7109375" style="488" customWidth="1"/>
    <col min="5" max="5" width="40.7109375" style="488" customWidth="1"/>
    <col min="6" max="6" width="10.7109375" style="490" customWidth="1"/>
    <col min="7" max="7" width="30.7109375" style="489" customWidth="1"/>
    <col min="8" max="16384" width="10.28515625" style="488"/>
  </cols>
  <sheetData>
    <row r="1" spans="1:7" ht="29.25" customHeight="1" x14ac:dyDescent="0.2">
      <c r="A1" s="561" t="s">
        <v>1956</v>
      </c>
      <c r="B1" s="562"/>
      <c r="C1" s="562"/>
      <c r="D1" s="562"/>
      <c r="E1" s="562"/>
      <c r="F1" s="562"/>
      <c r="G1" s="562"/>
    </row>
    <row r="2" spans="1:7" ht="29.25" customHeight="1" x14ac:dyDescent="0.2">
      <c r="A2" s="560"/>
      <c r="B2" s="560"/>
      <c r="C2" s="560"/>
      <c r="D2" s="560"/>
      <c r="E2" s="560"/>
      <c r="F2" s="560"/>
      <c r="G2" s="560"/>
    </row>
    <row r="3" spans="1:7" ht="29.25" customHeight="1" x14ac:dyDescent="0.2">
      <c r="A3" s="560"/>
      <c r="B3" s="560"/>
      <c r="C3" s="560"/>
      <c r="D3" s="560"/>
      <c r="E3" s="560"/>
      <c r="F3" s="560"/>
      <c r="G3" s="560"/>
    </row>
    <row r="4" spans="1:7" ht="29.25" customHeight="1" x14ac:dyDescent="0.2">
      <c r="A4" s="560"/>
      <c r="B4" s="560"/>
      <c r="C4" s="560"/>
      <c r="D4" s="560"/>
      <c r="E4" s="560"/>
      <c r="F4" s="560"/>
      <c r="G4" s="560"/>
    </row>
    <row r="5" spans="1:7" s="559" customFormat="1" ht="36.75" customHeight="1" x14ac:dyDescent="0.15">
      <c r="A5" s="603" t="s">
        <v>1957</v>
      </c>
      <c r="B5" s="603"/>
      <c r="C5" s="603"/>
      <c r="D5" s="603"/>
      <c r="E5" s="603"/>
      <c r="F5" s="615" t="s">
        <v>1958</v>
      </c>
      <c r="G5" s="615"/>
    </row>
    <row r="6" spans="1:7" x14ac:dyDescent="0.15">
      <c r="A6" s="612" t="s">
        <v>1955</v>
      </c>
      <c r="B6" s="613"/>
      <c r="C6" s="613"/>
      <c r="D6" s="613"/>
      <c r="E6" s="614"/>
      <c r="F6" s="612" t="s">
        <v>1954</v>
      </c>
      <c r="G6" s="614"/>
    </row>
    <row r="7" spans="1:7" x14ac:dyDescent="0.15">
      <c r="A7" s="616" t="s">
        <v>1953</v>
      </c>
      <c r="B7" s="617"/>
      <c r="C7" s="617"/>
      <c r="D7" s="618"/>
      <c r="E7" s="619" t="s">
        <v>1951</v>
      </c>
      <c r="F7" s="606" t="s">
        <v>1952</v>
      </c>
      <c r="G7" s="608" t="s">
        <v>1951</v>
      </c>
    </row>
    <row r="8" spans="1:7" s="558" customFormat="1" ht="12" x14ac:dyDescent="0.15">
      <c r="A8" s="610" t="s">
        <v>1950</v>
      </c>
      <c r="B8" s="611"/>
      <c r="C8" s="610" t="s">
        <v>1949</v>
      </c>
      <c r="D8" s="611"/>
      <c r="E8" s="620"/>
      <c r="F8" s="607"/>
      <c r="G8" s="609"/>
    </row>
    <row r="9" spans="1:7" s="557" customFormat="1" ht="15" customHeight="1" x14ac:dyDescent="0.15">
      <c r="A9" s="522" t="s">
        <v>1940</v>
      </c>
      <c r="B9" s="523" t="s">
        <v>55</v>
      </c>
      <c r="C9" s="522"/>
      <c r="D9" s="521"/>
      <c r="E9" s="520" t="s">
        <v>1948</v>
      </c>
      <c r="F9" s="516" t="s">
        <v>55</v>
      </c>
      <c r="G9" s="502" t="s">
        <v>1947</v>
      </c>
    </row>
    <row r="10" spans="1:7" s="491" customFormat="1" ht="15" customHeight="1" x14ac:dyDescent="0.15">
      <c r="A10" s="530"/>
      <c r="B10" s="531"/>
      <c r="C10" s="530" t="s">
        <v>1946</v>
      </c>
      <c r="D10" s="529" t="s">
        <v>1113</v>
      </c>
      <c r="E10" s="528" t="s">
        <v>1945</v>
      </c>
      <c r="F10" s="507"/>
      <c r="G10" s="505"/>
    </row>
    <row r="11" spans="1:7" s="491" customFormat="1" ht="15" customHeight="1" x14ac:dyDescent="0.15">
      <c r="A11" s="530"/>
      <c r="B11" s="531"/>
      <c r="C11" s="530" t="s">
        <v>1940</v>
      </c>
      <c r="D11" s="529" t="s">
        <v>886</v>
      </c>
      <c r="E11" s="532" t="s">
        <v>1944</v>
      </c>
      <c r="F11" s="507"/>
      <c r="G11" s="505"/>
    </row>
    <row r="12" spans="1:7" s="491" customFormat="1" ht="15" customHeight="1" x14ac:dyDescent="0.15">
      <c r="A12" s="535" t="s">
        <v>1943</v>
      </c>
      <c r="B12" s="536" t="s">
        <v>56</v>
      </c>
      <c r="C12" s="535"/>
      <c r="D12" s="534"/>
      <c r="E12" s="533" t="s">
        <v>1942</v>
      </c>
      <c r="F12" s="507"/>
      <c r="G12" s="505"/>
    </row>
    <row r="13" spans="1:7" s="491" customFormat="1" ht="15" customHeight="1" x14ac:dyDescent="0.15">
      <c r="A13" s="530"/>
      <c r="B13" s="531"/>
      <c r="C13" s="530" t="s">
        <v>1940</v>
      </c>
      <c r="D13" s="529" t="s">
        <v>1123</v>
      </c>
      <c r="E13" s="528" t="s">
        <v>1941</v>
      </c>
      <c r="F13" s="507"/>
      <c r="G13" s="505"/>
    </row>
    <row r="14" spans="1:7" s="491" customFormat="1" ht="15" customHeight="1" x14ac:dyDescent="0.15">
      <c r="A14" s="530"/>
      <c r="B14" s="531"/>
      <c r="C14" s="530" t="s">
        <v>1940</v>
      </c>
      <c r="D14" s="529" t="s">
        <v>1678</v>
      </c>
      <c r="E14" s="528" t="s">
        <v>1939</v>
      </c>
      <c r="F14" s="507"/>
      <c r="G14" s="505"/>
    </row>
    <row r="15" spans="1:7" s="491" customFormat="1" ht="15" customHeight="1" x14ac:dyDescent="0.15">
      <c r="A15" s="522" t="s">
        <v>1933</v>
      </c>
      <c r="B15" s="523" t="s">
        <v>55</v>
      </c>
      <c r="C15" s="522"/>
      <c r="D15" s="521"/>
      <c r="E15" s="520" t="s">
        <v>1938</v>
      </c>
      <c r="F15" s="507"/>
      <c r="G15" s="505"/>
    </row>
    <row r="16" spans="1:7" s="491" customFormat="1" ht="15" customHeight="1" x14ac:dyDescent="0.15">
      <c r="A16" s="530"/>
      <c r="B16" s="531"/>
      <c r="C16" s="530" t="s">
        <v>1933</v>
      </c>
      <c r="D16" s="529" t="s">
        <v>885</v>
      </c>
      <c r="E16" s="528" t="s">
        <v>1937</v>
      </c>
      <c r="F16" s="507"/>
      <c r="G16" s="505"/>
    </row>
    <row r="17" spans="1:7" s="491" customFormat="1" ht="15" customHeight="1" x14ac:dyDescent="0.15">
      <c r="A17" s="526"/>
      <c r="B17" s="527"/>
      <c r="C17" s="526" t="s">
        <v>1933</v>
      </c>
      <c r="D17" s="525" t="s">
        <v>886</v>
      </c>
      <c r="E17" s="532" t="s">
        <v>1936</v>
      </c>
      <c r="F17" s="507"/>
      <c r="G17" s="505"/>
    </row>
    <row r="18" spans="1:7" s="491" customFormat="1" ht="15" customHeight="1" x14ac:dyDescent="0.15">
      <c r="A18" s="530" t="s">
        <v>1933</v>
      </c>
      <c r="B18" s="531" t="s">
        <v>56</v>
      </c>
      <c r="C18" s="530"/>
      <c r="D18" s="529"/>
      <c r="E18" s="533" t="s">
        <v>1935</v>
      </c>
      <c r="F18" s="507"/>
      <c r="G18" s="505"/>
    </row>
    <row r="19" spans="1:7" s="491" customFormat="1" ht="15" customHeight="1" x14ac:dyDescent="0.15">
      <c r="A19" s="530"/>
      <c r="B19" s="531"/>
      <c r="C19" s="530" t="s">
        <v>1933</v>
      </c>
      <c r="D19" s="529" t="s">
        <v>1123</v>
      </c>
      <c r="E19" s="528" t="s">
        <v>1934</v>
      </c>
      <c r="F19" s="507"/>
      <c r="G19" s="505"/>
    </row>
    <row r="20" spans="1:7" s="491" customFormat="1" ht="15" customHeight="1" x14ac:dyDescent="0.15">
      <c r="A20" s="530"/>
      <c r="B20" s="531"/>
      <c r="C20" s="530" t="s">
        <v>1933</v>
      </c>
      <c r="D20" s="529" t="s">
        <v>1690</v>
      </c>
      <c r="E20" s="528" t="s">
        <v>1932</v>
      </c>
      <c r="F20" s="507"/>
      <c r="G20" s="505"/>
    </row>
    <row r="21" spans="1:7" s="491" customFormat="1" ht="15" customHeight="1" x14ac:dyDescent="0.15">
      <c r="A21" s="522"/>
      <c r="B21" s="523"/>
      <c r="C21" s="522" t="s">
        <v>1929</v>
      </c>
      <c r="D21" s="521" t="s">
        <v>1326</v>
      </c>
      <c r="E21" s="520" t="s">
        <v>1931</v>
      </c>
      <c r="F21" s="507"/>
      <c r="G21" s="505"/>
    </row>
    <row r="22" spans="1:7" s="491" customFormat="1" ht="15" customHeight="1" x14ac:dyDescent="0.15">
      <c r="A22" s="530" t="s">
        <v>1929</v>
      </c>
      <c r="B22" s="531" t="s">
        <v>55</v>
      </c>
      <c r="C22" s="530"/>
      <c r="D22" s="529"/>
      <c r="E22" s="528" t="s">
        <v>1930</v>
      </c>
      <c r="F22" s="507"/>
      <c r="G22" s="505"/>
    </row>
    <row r="23" spans="1:7" s="491" customFormat="1" ht="15" customHeight="1" x14ac:dyDescent="0.15">
      <c r="A23" s="530" t="s">
        <v>1929</v>
      </c>
      <c r="B23" s="531" t="s">
        <v>56</v>
      </c>
      <c r="C23" s="530"/>
      <c r="D23" s="529"/>
      <c r="E23" s="494" t="s">
        <v>1928</v>
      </c>
      <c r="F23" s="507"/>
      <c r="G23" s="505"/>
    </row>
    <row r="24" spans="1:7" s="491" customFormat="1" ht="15" customHeight="1" x14ac:dyDescent="0.15">
      <c r="A24" s="522" t="s">
        <v>1927</v>
      </c>
      <c r="B24" s="523" t="s">
        <v>55</v>
      </c>
      <c r="C24" s="522" t="s">
        <v>1927</v>
      </c>
      <c r="D24" s="548" t="s">
        <v>1140</v>
      </c>
      <c r="E24" s="520" t="s">
        <v>1926</v>
      </c>
      <c r="F24" s="507"/>
      <c r="G24" s="505"/>
    </row>
    <row r="25" spans="1:7" s="491" customFormat="1" ht="15" customHeight="1" x14ac:dyDescent="0.15">
      <c r="A25" s="514" t="s">
        <v>1919</v>
      </c>
      <c r="B25" s="515" t="s">
        <v>55</v>
      </c>
      <c r="C25" s="514" t="s">
        <v>1919</v>
      </c>
      <c r="D25" s="513" t="s">
        <v>885</v>
      </c>
      <c r="E25" s="512" t="s">
        <v>1925</v>
      </c>
      <c r="F25" s="507"/>
      <c r="G25" s="505"/>
    </row>
    <row r="26" spans="1:7" s="491" customFormat="1" ht="15" customHeight="1" x14ac:dyDescent="0.15">
      <c r="A26" s="530" t="s">
        <v>1919</v>
      </c>
      <c r="B26" s="531" t="s">
        <v>56</v>
      </c>
      <c r="C26" s="530"/>
      <c r="D26" s="529"/>
      <c r="E26" s="533" t="s">
        <v>1924</v>
      </c>
      <c r="F26" s="507"/>
      <c r="G26" s="505"/>
    </row>
    <row r="27" spans="1:7" s="491" customFormat="1" ht="15" customHeight="1" x14ac:dyDescent="0.15">
      <c r="A27" s="530"/>
      <c r="B27" s="531"/>
      <c r="C27" s="530" t="s">
        <v>1919</v>
      </c>
      <c r="D27" s="529" t="s">
        <v>1123</v>
      </c>
      <c r="E27" s="528" t="s">
        <v>1923</v>
      </c>
      <c r="F27" s="507"/>
      <c r="G27" s="505"/>
    </row>
    <row r="28" spans="1:7" s="491" customFormat="1" ht="15" customHeight="1" x14ac:dyDescent="0.15">
      <c r="A28" s="526"/>
      <c r="B28" s="527"/>
      <c r="C28" s="526" t="s">
        <v>1919</v>
      </c>
      <c r="D28" s="525" t="s">
        <v>1690</v>
      </c>
      <c r="E28" s="532" t="s">
        <v>1922</v>
      </c>
      <c r="F28" s="507"/>
      <c r="G28" s="505"/>
    </row>
    <row r="29" spans="1:7" s="491" customFormat="1" ht="15" customHeight="1" x14ac:dyDescent="0.15">
      <c r="A29" s="530" t="s">
        <v>1919</v>
      </c>
      <c r="B29" s="531" t="s">
        <v>63</v>
      </c>
      <c r="C29" s="530"/>
      <c r="D29" s="529"/>
      <c r="E29" s="533" t="s">
        <v>1921</v>
      </c>
      <c r="F29" s="507"/>
      <c r="G29" s="505"/>
    </row>
    <row r="30" spans="1:7" s="491" customFormat="1" ht="15" customHeight="1" x14ac:dyDescent="0.15">
      <c r="A30" s="530"/>
      <c r="B30" s="531"/>
      <c r="C30" s="530" t="s">
        <v>1919</v>
      </c>
      <c r="D30" s="529" t="s">
        <v>1362</v>
      </c>
      <c r="E30" s="528" t="s">
        <v>1920</v>
      </c>
      <c r="F30" s="507"/>
      <c r="G30" s="505"/>
    </row>
    <row r="31" spans="1:7" s="491" customFormat="1" ht="15" customHeight="1" x14ac:dyDescent="0.15">
      <c r="A31" s="496"/>
      <c r="B31" s="497"/>
      <c r="C31" s="496" t="s">
        <v>1919</v>
      </c>
      <c r="D31" s="495" t="s">
        <v>1101</v>
      </c>
      <c r="E31" s="494" t="s">
        <v>1918</v>
      </c>
      <c r="F31" s="507"/>
      <c r="G31" s="505"/>
    </row>
    <row r="32" spans="1:7" s="491" customFormat="1" ht="15" customHeight="1" x14ac:dyDescent="0.15">
      <c r="A32" s="514" t="s">
        <v>1910</v>
      </c>
      <c r="B32" s="515" t="s">
        <v>55</v>
      </c>
      <c r="C32" s="514" t="s">
        <v>1910</v>
      </c>
      <c r="D32" s="513" t="s">
        <v>885</v>
      </c>
      <c r="E32" s="532" t="s">
        <v>1917</v>
      </c>
      <c r="F32" s="507"/>
      <c r="G32" s="505"/>
    </row>
    <row r="33" spans="1:7" s="491" customFormat="1" ht="15" customHeight="1" x14ac:dyDescent="0.15">
      <c r="A33" s="510" t="s">
        <v>1910</v>
      </c>
      <c r="B33" s="511" t="s">
        <v>56</v>
      </c>
      <c r="C33" s="510" t="s">
        <v>1910</v>
      </c>
      <c r="D33" s="509" t="s">
        <v>1123</v>
      </c>
      <c r="E33" s="508" t="s">
        <v>1916</v>
      </c>
      <c r="F33" s="507"/>
      <c r="G33" s="505"/>
    </row>
    <row r="34" spans="1:7" s="491" customFormat="1" ht="15" customHeight="1" x14ac:dyDescent="0.15">
      <c r="A34" s="510" t="s">
        <v>1910</v>
      </c>
      <c r="B34" s="511" t="s">
        <v>57</v>
      </c>
      <c r="C34" s="510" t="s">
        <v>1910</v>
      </c>
      <c r="D34" s="509" t="s">
        <v>1132</v>
      </c>
      <c r="E34" s="508" t="s">
        <v>1915</v>
      </c>
      <c r="F34" s="507"/>
      <c r="G34" s="505"/>
    </row>
    <row r="35" spans="1:7" s="491" customFormat="1" ht="15" customHeight="1" x14ac:dyDescent="0.15">
      <c r="A35" s="530" t="s">
        <v>1910</v>
      </c>
      <c r="B35" s="531" t="s">
        <v>63</v>
      </c>
      <c r="C35" s="530"/>
      <c r="D35" s="529"/>
      <c r="E35" s="533" t="s">
        <v>1914</v>
      </c>
      <c r="F35" s="507"/>
      <c r="G35" s="505"/>
    </row>
    <row r="36" spans="1:7" s="491" customFormat="1" ht="15" customHeight="1" x14ac:dyDescent="0.15">
      <c r="A36" s="530"/>
      <c r="B36" s="531"/>
      <c r="C36" s="530" t="s">
        <v>1910</v>
      </c>
      <c r="D36" s="529" t="s">
        <v>1362</v>
      </c>
      <c r="E36" s="528" t="s">
        <v>1913</v>
      </c>
      <c r="F36" s="507"/>
      <c r="G36" s="505"/>
    </row>
    <row r="37" spans="1:7" s="491" customFormat="1" ht="15" customHeight="1" x14ac:dyDescent="0.15">
      <c r="A37" s="530"/>
      <c r="B37" s="531"/>
      <c r="C37" s="530" t="s">
        <v>1910</v>
      </c>
      <c r="D37" s="529" t="s">
        <v>1504</v>
      </c>
      <c r="E37" s="528" t="s">
        <v>1912</v>
      </c>
      <c r="F37" s="507"/>
      <c r="G37" s="505"/>
    </row>
    <row r="38" spans="1:7" s="491" customFormat="1" ht="15" customHeight="1" x14ac:dyDescent="0.15">
      <c r="A38" s="530"/>
      <c r="B38" s="531"/>
      <c r="C38" s="530" t="s">
        <v>1910</v>
      </c>
      <c r="D38" s="529" t="s">
        <v>1868</v>
      </c>
      <c r="E38" s="528" t="s">
        <v>1911</v>
      </c>
      <c r="F38" s="507"/>
      <c r="G38" s="505"/>
    </row>
    <row r="39" spans="1:7" s="491" customFormat="1" ht="15" customHeight="1" x14ac:dyDescent="0.15">
      <c r="A39" s="496"/>
      <c r="B39" s="497"/>
      <c r="C39" s="496" t="s">
        <v>1910</v>
      </c>
      <c r="D39" s="495" t="s">
        <v>1101</v>
      </c>
      <c r="E39" s="494" t="s">
        <v>1909</v>
      </c>
      <c r="F39" s="507"/>
      <c r="G39" s="505"/>
    </row>
    <row r="40" spans="1:7" s="491" customFormat="1" ht="15" customHeight="1" x14ac:dyDescent="0.15">
      <c r="A40" s="522" t="s">
        <v>1901</v>
      </c>
      <c r="B40" s="523" t="s">
        <v>55</v>
      </c>
      <c r="C40" s="522"/>
      <c r="D40" s="521"/>
      <c r="E40" s="520" t="s">
        <v>1908</v>
      </c>
      <c r="F40" s="507"/>
      <c r="G40" s="505"/>
    </row>
    <row r="41" spans="1:7" s="491" customFormat="1" ht="15" customHeight="1" x14ac:dyDescent="0.15">
      <c r="A41" s="530"/>
      <c r="B41" s="531"/>
      <c r="C41" s="530" t="s">
        <v>1901</v>
      </c>
      <c r="D41" s="529" t="s">
        <v>885</v>
      </c>
      <c r="E41" s="528" t="s">
        <v>1907</v>
      </c>
      <c r="F41" s="507"/>
      <c r="G41" s="505"/>
    </row>
    <row r="42" spans="1:7" s="491" customFormat="1" ht="15" customHeight="1" x14ac:dyDescent="0.15">
      <c r="A42" s="526"/>
      <c r="B42" s="527"/>
      <c r="C42" s="526" t="s">
        <v>1901</v>
      </c>
      <c r="D42" s="525" t="s">
        <v>1443</v>
      </c>
      <c r="E42" s="532" t="s">
        <v>1906</v>
      </c>
      <c r="F42" s="507"/>
      <c r="G42" s="505"/>
    </row>
    <row r="43" spans="1:7" s="491" customFormat="1" ht="15" customHeight="1" x14ac:dyDescent="0.15">
      <c r="A43" s="510" t="s">
        <v>1901</v>
      </c>
      <c r="B43" s="511" t="s">
        <v>1138</v>
      </c>
      <c r="C43" s="510" t="s">
        <v>1901</v>
      </c>
      <c r="D43" s="509" t="s">
        <v>1136</v>
      </c>
      <c r="E43" s="508" t="s">
        <v>1905</v>
      </c>
      <c r="F43" s="507"/>
      <c r="G43" s="505"/>
    </row>
    <row r="44" spans="1:7" s="491" customFormat="1" ht="15" customHeight="1" x14ac:dyDescent="0.15">
      <c r="A44" s="510" t="s">
        <v>1901</v>
      </c>
      <c r="B44" s="511" t="s">
        <v>1184</v>
      </c>
      <c r="C44" s="510" t="s">
        <v>1901</v>
      </c>
      <c r="D44" s="509" t="s">
        <v>1183</v>
      </c>
      <c r="E44" s="508" t="s">
        <v>1904</v>
      </c>
      <c r="F44" s="507"/>
      <c r="G44" s="505"/>
    </row>
    <row r="45" spans="1:7" s="491" customFormat="1" ht="15" customHeight="1" x14ac:dyDescent="0.15">
      <c r="A45" s="510" t="s">
        <v>1901</v>
      </c>
      <c r="B45" s="511" t="s">
        <v>1194</v>
      </c>
      <c r="C45" s="510" t="s">
        <v>1901</v>
      </c>
      <c r="D45" s="509" t="s">
        <v>1192</v>
      </c>
      <c r="E45" s="508" t="s">
        <v>1903</v>
      </c>
      <c r="F45" s="507"/>
      <c r="G45" s="505"/>
    </row>
    <row r="46" spans="1:7" s="491" customFormat="1" ht="15" customHeight="1" x14ac:dyDescent="0.15">
      <c r="A46" s="510" t="s">
        <v>1901</v>
      </c>
      <c r="B46" s="511" t="s">
        <v>1179</v>
      </c>
      <c r="C46" s="510" t="s">
        <v>1901</v>
      </c>
      <c r="D46" s="509" t="s">
        <v>1177</v>
      </c>
      <c r="E46" s="508" t="s">
        <v>1902</v>
      </c>
      <c r="F46" s="507"/>
      <c r="G46" s="505"/>
    </row>
    <row r="47" spans="1:7" s="491" customFormat="1" ht="15" customHeight="1" x14ac:dyDescent="0.15">
      <c r="A47" s="530" t="s">
        <v>1901</v>
      </c>
      <c r="B47" s="531" t="s">
        <v>63</v>
      </c>
      <c r="C47" s="530" t="s">
        <v>1901</v>
      </c>
      <c r="D47" s="529" t="s">
        <v>1608</v>
      </c>
      <c r="E47" s="533" t="s">
        <v>1900</v>
      </c>
      <c r="F47" s="507"/>
      <c r="G47" s="505"/>
    </row>
    <row r="48" spans="1:7" s="491" customFormat="1" ht="15" customHeight="1" x14ac:dyDescent="0.15">
      <c r="A48" s="514" t="s">
        <v>1898</v>
      </c>
      <c r="B48" s="515" t="s">
        <v>55</v>
      </c>
      <c r="C48" s="514" t="s">
        <v>1898</v>
      </c>
      <c r="D48" s="513" t="s">
        <v>885</v>
      </c>
      <c r="E48" s="512" t="s">
        <v>1899</v>
      </c>
      <c r="F48" s="507"/>
      <c r="G48" s="505"/>
    </row>
    <row r="49" spans="1:7" s="491" customFormat="1" ht="15" customHeight="1" x14ac:dyDescent="0.15">
      <c r="A49" s="496" t="s">
        <v>1898</v>
      </c>
      <c r="B49" s="497" t="s">
        <v>56</v>
      </c>
      <c r="C49" s="496" t="s">
        <v>1898</v>
      </c>
      <c r="D49" s="495" t="s">
        <v>1123</v>
      </c>
      <c r="E49" s="506" t="s">
        <v>1897</v>
      </c>
      <c r="F49" s="507"/>
      <c r="G49" s="505"/>
    </row>
    <row r="50" spans="1:7" s="491" customFormat="1" ht="15" customHeight="1" x14ac:dyDescent="0.15">
      <c r="A50" s="500" t="s">
        <v>1896</v>
      </c>
      <c r="B50" s="501" t="s">
        <v>55</v>
      </c>
      <c r="C50" s="500" t="s">
        <v>1896</v>
      </c>
      <c r="D50" s="499" t="s">
        <v>885</v>
      </c>
      <c r="E50" s="498" t="s">
        <v>1895</v>
      </c>
      <c r="F50" s="507"/>
      <c r="G50" s="505"/>
    </row>
    <row r="51" spans="1:7" s="491" customFormat="1" ht="15" customHeight="1" x14ac:dyDescent="0.15">
      <c r="A51" s="522" t="s">
        <v>1894</v>
      </c>
      <c r="B51" s="523" t="s">
        <v>55</v>
      </c>
      <c r="C51" s="522" t="s">
        <v>1893</v>
      </c>
      <c r="D51" s="521" t="s">
        <v>1140</v>
      </c>
      <c r="E51" s="520" t="s">
        <v>1892</v>
      </c>
      <c r="F51" s="507"/>
      <c r="G51" s="505"/>
    </row>
    <row r="52" spans="1:7" s="491" customFormat="1" ht="15" customHeight="1" x14ac:dyDescent="0.15">
      <c r="A52" s="500" t="s">
        <v>1891</v>
      </c>
      <c r="B52" s="501" t="s">
        <v>55</v>
      </c>
      <c r="C52" s="500" t="s">
        <v>1891</v>
      </c>
      <c r="D52" s="499" t="s">
        <v>885</v>
      </c>
      <c r="E52" s="498" t="s">
        <v>1890</v>
      </c>
      <c r="F52" s="507"/>
      <c r="G52" s="505"/>
    </row>
    <row r="53" spans="1:7" s="491" customFormat="1" ht="15" customHeight="1" x14ac:dyDescent="0.15">
      <c r="A53" s="530" t="s">
        <v>1888</v>
      </c>
      <c r="B53" s="531" t="s">
        <v>55</v>
      </c>
      <c r="C53" s="530" t="s">
        <v>1888</v>
      </c>
      <c r="D53" s="529" t="s">
        <v>1140</v>
      </c>
      <c r="E53" s="528" t="s">
        <v>1889</v>
      </c>
      <c r="F53" s="507"/>
      <c r="G53" s="505"/>
    </row>
    <row r="54" spans="1:7" s="491" customFormat="1" ht="15" customHeight="1" x14ac:dyDescent="0.15">
      <c r="A54" s="496" t="s">
        <v>1888</v>
      </c>
      <c r="B54" s="497" t="s">
        <v>1138</v>
      </c>
      <c r="C54" s="496" t="s">
        <v>1888</v>
      </c>
      <c r="D54" s="495" t="s">
        <v>1136</v>
      </c>
      <c r="E54" s="494" t="s">
        <v>1887</v>
      </c>
      <c r="F54" s="507"/>
      <c r="G54" s="505"/>
    </row>
    <row r="55" spans="1:7" s="491" customFormat="1" ht="15" customHeight="1" x14ac:dyDescent="0.15">
      <c r="A55" s="522"/>
      <c r="B55" s="523"/>
      <c r="C55" s="522" t="s">
        <v>1884</v>
      </c>
      <c r="D55" s="521" t="s">
        <v>1326</v>
      </c>
      <c r="E55" s="520" t="s">
        <v>1886</v>
      </c>
      <c r="F55" s="507"/>
      <c r="G55" s="505"/>
    </row>
    <row r="56" spans="1:7" s="491" customFormat="1" ht="15" customHeight="1" x14ac:dyDescent="0.15">
      <c r="A56" s="530" t="s">
        <v>1884</v>
      </c>
      <c r="B56" s="531" t="s">
        <v>55</v>
      </c>
      <c r="C56" s="530"/>
      <c r="D56" s="529"/>
      <c r="E56" s="528" t="s">
        <v>1885</v>
      </c>
      <c r="F56" s="507"/>
      <c r="G56" s="505"/>
    </row>
    <row r="57" spans="1:7" s="491" customFormat="1" ht="15" customHeight="1" x14ac:dyDescent="0.15">
      <c r="A57" s="496" t="s">
        <v>1884</v>
      </c>
      <c r="B57" s="497" t="s">
        <v>56</v>
      </c>
      <c r="C57" s="496"/>
      <c r="D57" s="495"/>
      <c r="E57" s="494" t="s">
        <v>1883</v>
      </c>
      <c r="F57" s="507"/>
      <c r="G57" s="505"/>
    </row>
    <row r="58" spans="1:7" s="491" customFormat="1" ht="15" customHeight="1" x14ac:dyDescent="0.15">
      <c r="A58" s="522" t="s">
        <v>1880</v>
      </c>
      <c r="B58" s="523" t="s">
        <v>55</v>
      </c>
      <c r="C58" s="522"/>
      <c r="D58" s="521"/>
      <c r="E58" s="520" t="s">
        <v>1882</v>
      </c>
      <c r="F58" s="516" t="s">
        <v>60</v>
      </c>
      <c r="G58" s="502" t="s">
        <v>66</v>
      </c>
    </row>
    <row r="59" spans="1:7" s="491" customFormat="1" ht="15" customHeight="1" x14ac:dyDescent="0.15">
      <c r="A59" s="530"/>
      <c r="B59" s="531"/>
      <c r="C59" s="530" t="s">
        <v>1880</v>
      </c>
      <c r="D59" s="529" t="s">
        <v>1113</v>
      </c>
      <c r="E59" s="528" t="s">
        <v>1881</v>
      </c>
      <c r="F59" s="507"/>
      <c r="G59" s="505"/>
    </row>
    <row r="60" spans="1:7" s="491" customFormat="1" ht="15" customHeight="1" x14ac:dyDescent="0.15">
      <c r="A60" s="530"/>
      <c r="B60" s="531"/>
      <c r="C60" s="530" t="s">
        <v>1880</v>
      </c>
      <c r="D60" s="529" t="s">
        <v>1230</v>
      </c>
      <c r="E60" s="528" t="s">
        <v>1879</v>
      </c>
      <c r="F60" s="507"/>
      <c r="G60" s="505"/>
    </row>
    <row r="61" spans="1:7" s="491" customFormat="1" ht="15" customHeight="1" x14ac:dyDescent="0.15">
      <c r="A61" s="496"/>
      <c r="B61" s="497"/>
      <c r="C61" s="496" t="s">
        <v>1878</v>
      </c>
      <c r="D61" s="495" t="s">
        <v>1475</v>
      </c>
      <c r="E61" s="494" t="s">
        <v>1877</v>
      </c>
      <c r="F61" s="507"/>
      <c r="G61" s="505"/>
    </row>
    <row r="62" spans="1:7" s="491" customFormat="1" ht="15" customHeight="1" x14ac:dyDescent="0.15">
      <c r="A62" s="522" t="s">
        <v>1876</v>
      </c>
      <c r="B62" s="523" t="s">
        <v>55</v>
      </c>
      <c r="C62" s="522" t="s">
        <v>1876</v>
      </c>
      <c r="D62" s="548" t="s">
        <v>885</v>
      </c>
      <c r="E62" s="520" t="s">
        <v>1875</v>
      </c>
      <c r="F62" s="507"/>
      <c r="G62" s="505"/>
    </row>
    <row r="63" spans="1:7" s="491" customFormat="1" ht="15" customHeight="1" x14ac:dyDescent="0.15">
      <c r="A63" s="518" t="s">
        <v>1874</v>
      </c>
      <c r="B63" s="519" t="s">
        <v>1138</v>
      </c>
      <c r="C63" s="518" t="s">
        <v>1874</v>
      </c>
      <c r="D63" s="517" t="s">
        <v>1136</v>
      </c>
      <c r="E63" s="506" t="s">
        <v>1873</v>
      </c>
      <c r="F63" s="507"/>
      <c r="G63" s="505"/>
    </row>
    <row r="64" spans="1:7" s="491" customFormat="1" ht="15" customHeight="1" x14ac:dyDescent="0.15">
      <c r="A64" s="530" t="s">
        <v>1872</v>
      </c>
      <c r="B64" s="531" t="s">
        <v>1128</v>
      </c>
      <c r="C64" s="530"/>
      <c r="D64" s="547"/>
      <c r="E64" s="528" t="s">
        <v>1871</v>
      </c>
      <c r="F64" s="507"/>
      <c r="G64" s="505"/>
    </row>
    <row r="65" spans="1:7" s="491" customFormat="1" ht="15" customHeight="1" x14ac:dyDescent="0.15">
      <c r="A65" s="530"/>
      <c r="B65" s="531"/>
      <c r="C65" s="530" t="s">
        <v>1864</v>
      </c>
      <c r="D65" s="547" t="s">
        <v>1362</v>
      </c>
      <c r="E65" s="528" t="s">
        <v>1870</v>
      </c>
      <c r="F65" s="507"/>
      <c r="G65" s="505"/>
    </row>
    <row r="66" spans="1:7" s="491" customFormat="1" ht="15" customHeight="1" x14ac:dyDescent="0.15">
      <c r="A66" s="530"/>
      <c r="B66" s="531"/>
      <c r="C66" s="530" t="s">
        <v>1864</v>
      </c>
      <c r="D66" s="547" t="s">
        <v>1504</v>
      </c>
      <c r="E66" s="528" t="s">
        <v>1869</v>
      </c>
      <c r="F66" s="507"/>
      <c r="G66" s="505"/>
    </row>
    <row r="67" spans="1:7" s="491" customFormat="1" ht="15" customHeight="1" x14ac:dyDescent="0.15">
      <c r="A67" s="530"/>
      <c r="B67" s="531"/>
      <c r="C67" s="530" t="s">
        <v>1864</v>
      </c>
      <c r="D67" s="547" t="s">
        <v>1868</v>
      </c>
      <c r="E67" s="528" t="s">
        <v>1867</v>
      </c>
      <c r="F67" s="507"/>
      <c r="G67" s="505"/>
    </row>
    <row r="68" spans="1:7" s="491" customFormat="1" ht="15" customHeight="1" x14ac:dyDescent="0.15">
      <c r="A68" s="530"/>
      <c r="B68" s="531"/>
      <c r="C68" s="530" t="s">
        <v>1864</v>
      </c>
      <c r="D68" s="547" t="s">
        <v>1866</v>
      </c>
      <c r="E68" s="528" t="s">
        <v>1865</v>
      </c>
      <c r="F68" s="507"/>
      <c r="G68" s="505"/>
    </row>
    <row r="69" spans="1:7" s="491" customFormat="1" ht="15" customHeight="1" x14ac:dyDescent="0.15">
      <c r="A69" s="496"/>
      <c r="B69" s="556"/>
      <c r="C69" s="530" t="s">
        <v>1864</v>
      </c>
      <c r="D69" s="546" t="s">
        <v>1101</v>
      </c>
      <c r="E69" s="494" t="s">
        <v>1863</v>
      </c>
      <c r="F69" s="504"/>
      <c r="G69" s="503"/>
    </row>
    <row r="70" spans="1:7" s="491" customFormat="1" ht="15" customHeight="1" x14ac:dyDescent="0.15">
      <c r="A70" s="522" t="s">
        <v>1851</v>
      </c>
      <c r="B70" s="523" t="s">
        <v>55</v>
      </c>
      <c r="C70" s="522"/>
      <c r="D70" s="521"/>
      <c r="E70" s="520" t="s">
        <v>1862</v>
      </c>
      <c r="F70" s="507" t="s">
        <v>35</v>
      </c>
      <c r="G70" s="505" t="s">
        <v>1861</v>
      </c>
    </row>
    <row r="71" spans="1:7" s="491" customFormat="1" ht="15" customHeight="1" x14ac:dyDescent="0.15">
      <c r="A71" s="530"/>
      <c r="B71" s="531"/>
      <c r="C71" s="530" t="s">
        <v>1851</v>
      </c>
      <c r="D71" s="529" t="s">
        <v>885</v>
      </c>
      <c r="E71" s="528" t="s">
        <v>1860</v>
      </c>
      <c r="F71" s="507"/>
      <c r="G71" s="505"/>
    </row>
    <row r="72" spans="1:7" s="491" customFormat="1" ht="15" customHeight="1" x14ac:dyDescent="0.15">
      <c r="A72" s="530"/>
      <c r="B72" s="531"/>
      <c r="C72" s="530" t="s">
        <v>1851</v>
      </c>
      <c r="D72" s="529" t="s">
        <v>886</v>
      </c>
      <c r="E72" s="528" t="s">
        <v>1859</v>
      </c>
      <c r="F72" s="507"/>
      <c r="G72" s="505"/>
    </row>
    <row r="73" spans="1:7" s="491" customFormat="1" ht="15" customHeight="1" x14ac:dyDescent="0.15">
      <c r="A73" s="530"/>
      <c r="B73" s="531"/>
      <c r="C73" s="530" t="s">
        <v>1851</v>
      </c>
      <c r="D73" s="529" t="s">
        <v>887</v>
      </c>
      <c r="E73" s="528" t="s">
        <v>1858</v>
      </c>
      <c r="F73" s="507"/>
      <c r="G73" s="505"/>
    </row>
    <row r="74" spans="1:7" s="491" customFormat="1" ht="15" customHeight="1" x14ac:dyDescent="0.15">
      <c r="A74" s="530"/>
      <c r="B74" s="531"/>
      <c r="C74" s="530" t="s">
        <v>1851</v>
      </c>
      <c r="D74" s="529" t="s">
        <v>1163</v>
      </c>
      <c r="E74" s="528" t="s">
        <v>1857</v>
      </c>
      <c r="F74" s="507"/>
      <c r="G74" s="505"/>
    </row>
    <row r="75" spans="1:7" s="491" customFormat="1" ht="15" customHeight="1" x14ac:dyDescent="0.15">
      <c r="A75" s="530"/>
      <c r="B75" s="531"/>
      <c r="C75" s="530" t="s">
        <v>1851</v>
      </c>
      <c r="D75" s="529" t="s">
        <v>888</v>
      </c>
      <c r="E75" s="528" t="s">
        <v>1856</v>
      </c>
      <c r="F75" s="507"/>
      <c r="G75" s="505"/>
    </row>
    <row r="76" spans="1:7" s="491" customFormat="1" ht="15" customHeight="1" x14ac:dyDescent="0.15">
      <c r="A76" s="535" t="s">
        <v>1853</v>
      </c>
      <c r="B76" s="536" t="s">
        <v>1111</v>
      </c>
      <c r="C76" s="535"/>
      <c r="D76" s="534"/>
      <c r="E76" s="533" t="s">
        <v>1855</v>
      </c>
      <c r="F76" s="507"/>
      <c r="G76" s="505"/>
    </row>
    <row r="77" spans="1:7" s="491" customFormat="1" ht="15" customHeight="1" x14ac:dyDescent="0.15">
      <c r="A77" s="530"/>
      <c r="B77" s="531"/>
      <c r="C77" s="530" t="s">
        <v>1853</v>
      </c>
      <c r="D77" s="529" t="s">
        <v>1110</v>
      </c>
      <c r="E77" s="528" t="s">
        <v>1854</v>
      </c>
      <c r="F77" s="507"/>
      <c r="G77" s="505"/>
    </row>
    <row r="78" spans="1:7" s="491" customFormat="1" ht="15" customHeight="1" x14ac:dyDescent="0.15">
      <c r="A78" s="530"/>
      <c r="B78" s="531"/>
      <c r="C78" s="530" t="s">
        <v>1853</v>
      </c>
      <c r="D78" s="529" t="s">
        <v>1464</v>
      </c>
      <c r="E78" s="528" t="s">
        <v>1852</v>
      </c>
      <c r="F78" s="507"/>
      <c r="G78" s="505"/>
    </row>
    <row r="79" spans="1:7" s="491" customFormat="1" ht="15" customHeight="1" x14ac:dyDescent="0.15">
      <c r="A79" s="535" t="s">
        <v>1851</v>
      </c>
      <c r="B79" s="536" t="s">
        <v>1645</v>
      </c>
      <c r="C79" s="535" t="s">
        <v>1851</v>
      </c>
      <c r="D79" s="534" t="s">
        <v>1608</v>
      </c>
      <c r="E79" s="533" t="s">
        <v>1850</v>
      </c>
      <c r="F79" s="507"/>
      <c r="G79" s="505"/>
    </row>
    <row r="80" spans="1:7" s="491" customFormat="1" ht="15" customHeight="1" x14ac:dyDescent="0.15">
      <c r="A80" s="514" t="s">
        <v>1848</v>
      </c>
      <c r="B80" s="515" t="s">
        <v>55</v>
      </c>
      <c r="C80" s="514" t="s">
        <v>1844</v>
      </c>
      <c r="D80" s="513" t="s">
        <v>885</v>
      </c>
      <c r="E80" s="512" t="s">
        <v>1849</v>
      </c>
      <c r="F80" s="507"/>
      <c r="G80" s="505"/>
    </row>
    <row r="81" spans="1:7" s="491" customFormat="1" ht="15" customHeight="1" x14ac:dyDescent="0.15">
      <c r="A81" s="510" t="s">
        <v>1848</v>
      </c>
      <c r="B81" s="511" t="s">
        <v>56</v>
      </c>
      <c r="C81" s="510" t="s">
        <v>1844</v>
      </c>
      <c r="D81" s="509" t="s">
        <v>1123</v>
      </c>
      <c r="E81" s="508" t="s">
        <v>1847</v>
      </c>
      <c r="F81" s="507"/>
      <c r="G81" s="505"/>
    </row>
    <row r="82" spans="1:7" s="491" customFormat="1" ht="15" customHeight="1" x14ac:dyDescent="0.15">
      <c r="A82" s="510" t="s">
        <v>1844</v>
      </c>
      <c r="B82" s="511" t="s">
        <v>57</v>
      </c>
      <c r="C82" s="510" t="s">
        <v>1844</v>
      </c>
      <c r="D82" s="509" t="s">
        <v>1132</v>
      </c>
      <c r="E82" s="508" t="s">
        <v>1846</v>
      </c>
      <c r="F82" s="507"/>
      <c r="G82" s="505"/>
    </row>
    <row r="83" spans="1:7" s="491" customFormat="1" ht="15" customHeight="1" x14ac:dyDescent="0.15">
      <c r="A83" s="530" t="s">
        <v>1844</v>
      </c>
      <c r="B83" s="531" t="s">
        <v>58</v>
      </c>
      <c r="C83" s="530" t="s">
        <v>1844</v>
      </c>
      <c r="D83" s="529" t="s">
        <v>1130</v>
      </c>
      <c r="E83" s="508" t="s">
        <v>1845</v>
      </c>
      <c r="F83" s="507"/>
      <c r="G83" s="505"/>
    </row>
    <row r="84" spans="1:7" s="491" customFormat="1" ht="15" customHeight="1" x14ac:dyDescent="0.15">
      <c r="A84" s="518" t="s">
        <v>1844</v>
      </c>
      <c r="B84" s="519" t="s">
        <v>63</v>
      </c>
      <c r="C84" s="518" t="s">
        <v>1844</v>
      </c>
      <c r="D84" s="517" t="s">
        <v>1101</v>
      </c>
      <c r="E84" s="506" t="s">
        <v>1843</v>
      </c>
      <c r="F84" s="563"/>
      <c r="G84" s="505"/>
    </row>
    <row r="85" spans="1:7" s="491" customFormat="1" ht="15" customHeight="1" x14ac:dyDescent="0.15">
      <c r="A85" s="530" t="s">
        <v>1842</v>
      </c>
      <c r="B85" s="531" t="s">
        <v>55</v>
      </c>
      <c r="C85" s="530"/>
      <c r="D85" s="529"/>
      <c r="E85" s="528" t="s">
        <v>1841</v>
      </c>
      <c r="F85" s="555"/>
      <c r="G85" s="505"/>
    </row>
    <row r="86" spans="1:7" s="491" customFormat="1" ht="15" customHeight="1" x14ac:dyDescent="0.15">
      <c r="A86" s="530"/>
      <c r="B86" s="531"/>
      <c r="C86" s="530" t="s">
        <v>1836</v>
      </c>
      <c r="D86" s="529" t="s">
        <v>885</v>
      </c>
      <c r="E86" s="528" t="s">
        <v>1840</v>
      </c>
      <c r="F86" s="507"/>
      <c r="G86" s="505"/>
    </row>
    <row r="87" spans="1:7" s="491" customFormat="1" ht="15" customHeight="1" x14ac:dyDescent="0.15">
      <c r="A87" s="526"/>
      <c r="B87" s="527"/>
      <c r="C87" s="526" t="s">
        <v>1836</v>
      </c>
      <c r="D87" s="525" t="s">
        <v>1443</v>
      </c>
      <c r="E87" s="532" t="s">
        <v>1839</v>
      </c>
      <c r="F87" s="507"/>
      <c r="G87" s="505"/>
    </row>
    <row r="88" spans="1:7" s="491" customFormat="1" ht="15" customHeight="1" x14ac:dyDescent="0.15">
      <c r="A88" s="530" t="s">
        <v>1836</v>
      </c>
      <c r="B88" s="531" t="s">
        <v>56</v>
      </c>
      <c r="C88" s="530"/>
      <c r="D88" s="529"/>
      <c r="E88" s="533" t="s">
        <v>1838</v>
      </c>
      <c r="F88" s="507"/>
      <c r="G88" s="505"/>
    </row>
    <row r="89" spans="1:7" s="491" customFormat="1" ht="15" customHeight="1" x14ac:dyDescent="0.15">
      <c r="A89" s="530"/>
      <c r="B89" s="531"/>
      <c r="C89" s="530" t="s">
        <v>1836</v>
      </c>
      <c r="D89" s="529" t="s">
        <v>1123</v>
      </c>
      <c r="E89" s="528" t="s">
        <v>1837</v>
      </c>
      <c r="F89" s="507"/>
      <c r="G89" s="505"/>
    </row>
    <row r="90" spans="1:7" s="491" customFormat="1" ht="15" customHeight="1" x14ac:dyDescent="0.15">
      <c r="A90" s="496"/>
      <c r="B90" s="497"/>
      <c r="C90" s="496" t="s">
        <v>1836</v>
      </c>
      <c r="D90" s="495" t="s">
        <v>1690</v>
      </c>
      <c r="E90" s="494" t="s">
        <v>1835</v>
      </c>
      <c r="F90" s="507"/>
      <c r="G90" s="505"/>
    </row>
    <row r="91" spans="1:7" s="491" customFormat="1" ht="15" customHeight="1" x14ac:dyDescent="0.15">
      <c r="A91" s="514" t="s">
        <v>1834</v>
      </c>
      <c r="B91" s="515" t="s">
        <v>55</v>
      </c>
      <c r="C91" s="514" t="s">
        <v>1831</v>
      </c>
      <c r="D91" s="513" t="s">
        <v>885</v>
      </c>
      <c r="E91" s="512" t="s">
        <v>1833</v>
      </c>
      <c r="F91" s="507"/>
      <c r="G91" s="505"/>
    </row>
    <row r="92" spans="1:7" s="491" customFormat="1" ht="15" customHeight="1" x14ac:dyDescent="0.15">
      <c r="A92" s="510" t="s">
        <v>1831</v>
      </c>
      <c r="B92" s="511" t="s">
        <v>56</v>
      </c>
      <c r="C92" s="510" t="s">
        <v>1831</v>
      </c>
      <c r="D92" s="509" t="s">
        <v>1123</v>
      </c>
      <c r="E92" s="508" t="s">
        <v>1832</v>
      </c>
      <c r="F92" s="507"/>
      <c r="G92" s="505"/>
    </row>
    <row r="93" spans="1:7" s="491" customFormat="1" ht="15" customHeight="1" x14ac:dyDescent="0.15">
      <c r="A93" s="496" t="s">
        <v>1831</v>
      </c>
      <c r="B93" s="497" t="s">
        <v>57</v>
      </c>
      <c r="C93" s="496" t="s">
        <v>1831</v>
      </c>
      <c r="D93" s="495" t="s">
        <v>1132</v>
      </c>
      <c r="E93" s="506" t="s">
        <v>1830</v>
      </c>
      <c r="F93" s="507"/>
      <c r="G93" s="505"/>
    </row>
    <row r="94" spans="1:7" s="491" customFormat="1" ht="15" customHeight="1" x14ac:dyDescent="0.15">
      <c r="A94" s="496" t="s">
        <v>1829</v>
      </c>
      <c r="B94" s="497" t="s">
        <v>55</v>
      </c>
      <c r="C94" s="496" t="s">
        <v>1829</v>
      </c>
      <c r="D94" s="495" t="s">
        <v>885</v>
      </c>
      <c r="E94" s="494" t="s">
        <v>1828</v>
      </c>
      <c r="F94" s="507"/>
      <c r="G94" s="505"/>
    </row>
    <row r="95" spans="1:7" s="491" customFormat="1" ht="15" customHeight="1" x14ac:dyDescent="0.15">
      <c r="A95" s="530" t="s">
        <v>1823</v>
      </c>
      <c r="B95" s="531" t="s">
        <v>55</v>
      </c>
      <c r="C95" s="530"/>
      <c r="D95" s="529"/>
      <c r="E95" s="528" t="s">
        <v>1827</v>
      </c>
      <c r="F95" s="507"/>
      <c r="G95" s="505"/>
    </row>
    <row r="96" spans="1:7" s="491" customFormat="1" ht="15" customHeight="1" x14ac:dyDescent="0.15">
      <c r="A96" s="530"/>
      <c r="B96" s="531"/>
      <c r="C96" s="530" t="s">
        <v>1823</v>
      </c>
      <c r="D96" s="529" t="s">
        <v>885</v>
      </c>
      <c r="E96" s="528" t="s">
        <v>1826</v>
      </c>
      <c r="F96" s="507"/>
      <c r="G96" s="505"/>
    </row>
    <row r="97" spans="1:7" s="491" customFormat="1" ht="15" customHeight="1" x14ac:dyDescent="0.15">
      <c r="A97" s="526"/>
      <c r="B97" s="527"/>
      <c r="C97" s="526" t="s">
        <v>1823</v>
      </c>
      <c r="D97" s="525" t="s">
        <v>1443</v>
      </c>
      <c r="E97" s="532" t="s">
        <v>1825</v>
      </c>
      <c r="F97" s="507"/>
      <c r="G97" s="505"/>
    </row>
    <row r="98" spans="1:7" s="491" customFormat="1" ht="15" customHeight="1" x14ac:dyDescent="0.15">
      <c r="A98" s="510" t="s">
        <v>1813</v>
      </c>
      <c r="B98" s="511" t="s">
        <v>56</v>
      </c>
      <c r="C98" s="510" t="s">
        <v>1823</v>
      </c>
      <c r="D98" s="509" t="s">
        <v>1123</v>
      </c>
      <c r="E98" s="508" t="s">
        <v>1824</v>
      </c>
      <c r="F98" s="507"/>
      <c r="G98" s="505"/>
    </row>
    <row r="99" spans="1:7" s="491" customFormat="1" ht="15" customHeight="1" x14ac:dyDescent="0.15">
      <c r="A99" s="510" t="s">
        <v>1813</v>
      </c>
      <c r="B99" s="511" t="s">
        <v>57</v>
      </c>
      <c r="C99" s="510" t="s">
        <v>1823</v>
      </c>
      <c r="D99" s="509" t="s">
        <v>1132</v>
      </c>
      <c r="E99" s="508" t="s">
        <v>1822</v>
      </c>
      <c r="F99" s="507"/>
      <c r="G99" s="505"/>
    </row>
    <row r="100" spans="1:7" s="491" customFormat="1" ht="15" customHeight="1" x14ac:dyDescent="0.15">
      <c r="A100" s="530" t="s">
        <v>1813</v>
      </c>
      <c r="B100" s="531" t="s">
        <v>58</v>
      </c>
      <c r="C100" s="530"/>
      <c r="D100" s="529"/>
      <c r="E100" s="533" t="s">
        <v>1821</v>
      </c>
      <c r="F100" s="507"/>
      <c r="G100" s="505"/>
    </row>
    <row r="101" spans="1:7" s="491" customFormat="1" ht="15" customHeight="1" x14ac:dyDescent="0.15">
      <c r="A101" s="530"/>
      <c r="B101" s="531"/>
      <c r="C101" s="530" t="s">
        <v>1813</v>
      </c>
      <c r="D101" s="529" t="s">
        <v>1130</v>
      </c>
      <c r="E101" s="528" t="s">
        <v>1820</v>
      </c>
      <c r="F101" s="507"/>
      <c r="G101" s="505"/>
    </row>
    <row r="102" spans="1:7" s="491" customFormat="1" ht="15" customHeight="1" x14ac:dyDescent="0.15">
      <c r="A102" s="530"/>
      <c r="B102" s="531"/>
      <c r="C102" s="530" t="s">
        <v>1813</v>
      </c>
      <c r="D102" s="529" t="s">
        <v>1819</v>
      </c>
      <c r="E102" s="528" t="s">
        <v>1818</v>
      </c>
      <c r="F102" s="507"/>
      <c r="G102" s="505"/>
    </row>
    <row r="103" spans="1:7" s="491" customFormat="1" ht="15" customHeight="1" x14ac:dyDescent="0.15">
      <c r="A103" s="530"/>
      <c r="B103" s="531"/>
      <c r="C103" s="530" t="s">
        <v>1813</v>
      </c>
      <c r="D103" s="529" t="s">
        <v>1817</v>
      </c>
      <c r="E103" s="528" t="s">
        <v>1816</v>
      </c>
      <c r="F103" s="507"/>
      <c r="G103" s="505"/>
    </row>
    <row r="104" spans="1:7" s="491" customFormat="1" ht="15" customHeight="1" x14ac:dyDescent="0.15">
      <c r="A104" s="526"/>
      <c r="B104" s="527"/>
      <c r="C104" s="526" t="s">
        <v>1813</v>
      </c>
      <c r="D104" s="525" t="s">
        <v>1815</v>
      </c>
      <c r="E104" s="528" t="s">
        <v>1814</v>
      </c>
      <c r="F104" s="507"/>
      <c r="G104" s="505"/>
    </row>
    <row r="105" spans="1:7" s="491" customFormat="1" ht="15" customHeight="1" x14ac:dyDescent="0.15">
      <c r="A105" s="496" t="s">
        <v>1813</v>
      </c>
      <c r="B105" s="497" t="s">
        <v>1119</v>
      </c>
      <c r="C105" s="496" t="s">
        <v>1813</v>
      </c>
      <c r="D105" s="495" t="s">
        <v>1118</v>
      </c>
      <c r="E105" s="506" t="s">
        <v>1812</v>
      </c>
      <c r="F105" s="507"/>
      <c r="G105" s="505"/>
    </row>
    <row r="106" spans="1:7" s="491" customFormat="1" ht="15" customHeight="1" x14ac:dyDescent="0.15">
      <c r="A106" s="514" t="s">
        <v>1808</v>
      </c>
      <c r="B106" s="515" t="s">
        <v>55</v>
      </c>
      <c r="C106" s="514" t="s">
        <v>1808</v>
      </c>
      <c r="D106" s="513" t="s">
        <v>885</v>
      </c>
      <c r="E106" s="512" t="s">
        <v>1811</v>
      </c>
      <c r="F106" s="507"/>
      <c r="G106" s="505"/>
    </row>
    <row r="107" spans="1:7" s="491" customFormat="1" ht="15" customHeight="1" x14ac:dyDescent="0.15">
      <c r="A107" s="510" t="s">
        <v>1808</v>
      </c>
      <c r="B107" s="511" t="s">
        <v>56</v>
      </c>
      <c r="C107" s="510" t="s">
        <v>1808</v>
      </c>
      <c r="D107" s="509" t="s">
        <v>1123</v>
      </c>
      <c r="E107" s="508" t="s">
        <v>1810</v>
      </c>
      <c r="F107" s="507"/>
      <c r="G107" s="505"/>
    </row>
    <row r="108" spans="1:7" s="491" customFormat="1" ht="15" customHeight="1" x14ac:dyDescent="0.15">
      <c r="A108" s="510" t="s">
        <v>1808</v>
      </c>
      <c r="B108" s="511" t="s">
        <v>57</v>
      </c>
      <c r="C108" s="510" t="s">
        <v>1808</v>
      </c>
      <c r="D108" s="509" t="s">
        <v>1132</v>
      </c>
      <c r="E108" s="508" t="s">
        <v>1809</v>
      </c>
      <c r="F108" s="507"/>
      <c r="G108" s="505"/>
    </row>
    <row r="109" spans="1:7" s="491" customFormat="1" ht="15" customHeight="1" x14ac:dyDescent="0.15">
      <c r="A109" s="496" t="s">
        <v>1808</v>
      </c>
      <c r="B109" s="497" t="s">
        <v>63</v>
      </c>
      <c r="C109" s="496" t="s">
        <v>1808</v>
      </c>
      <c r="D109" s="495" t="s">
        <v>1101</v>
      </c>
      <c r="E109" s="506" t="s">
        <v>1807</v>
      </c>
      <c r="F109" s="507"/>
      <c r="G109" s="505"/>
    </row>
    <row r="110" spans="1:7" s="491" customFormat="1" ht="15" customHeight="1" x14ac:dyDescent="0.15">
      <c r="A110" s="514" t="s">
        <v>1803</v>
      </c>
      <c r="B110" s="515" t="s">
        <v>55</v>
      </c>
      <c r="C110" s="514" t="s">
        <v>1803</v>
      </c>
      <c r="D110" s="513" t="s">
        <v>885</v>
      </c>
      <c r="E110" s="512" t="s">
        <v>1806</v>
      </c>
      <c r="F110" s="507"/>
      <c r="G110" s="505"/>
    </row>
    <row r="111" spans="1:7" s="491" customFormat="1" ht="15" customHeight="1" x14ac:dyDescent="0.15">
      <c r="A111" s="530" t="s">
        <v>1803</v>
      </c>
      <c r="B111" s="531" t="s">
        <v>56</v>
      </c>
      <c r="C111" s="530" t="s">
        <v>1803</v>
      </c>
      <c r="D111" s="529" t="s">
        <v>1123</v>
      </c>
      <c r="E111" s="508" t="s">
        <v>1805</v>
      </c>
      <c r="F111" s="507"/>
      <c r="G111" s="505"/>
    </row>
    <row r="112" spans="1:7" s="491" customFormat="1" ht="15" customHeight="1" x14ac:dyDescent="0.15">
      <c r="A112" s="510" t="s">
        <v>1803</v>
      </c>
      <c r="B112" s="511" t="s">
        <v>1108</v>
      </c>
      <c r="C112" s="510" t="s">
        <v>1803</v>
      </c>
      <c r="D112" s="509" t="s">
        <v>1107</v>
      </c>
      <c r="E112" s="508" t="s">
        <v>1804</v>
      </c>
      <c r="F112" s="507"/>
      <c r="G112" s="505"/>
    </row>
    <row r="113" spans="1:7" s="491" customFormat="1" ht="15" customHeight="1" x14ac:dyDescent="0.15">
      <c r="A113" s="496" t="s">
        <v>1803</v>
      </c>
      <c r="B113" s="497" t="s">
        <v>63</v>
      </c>
      <c r="C113" s="496" t="s">
        <v>1803</v>
      </c>
      <c r="D113" s="495" t="s">
        <v>1101</v>
      </c>
      <c r="E113" s="506" t="s">
        <v>1802</v>
      </c>
      <c r="F113" s="507"/>
      <c r="G113" s="505"/>
    </row>
    <row r="114" spans="1:7" s="491" customFormat="1" ht="15" customHeight="1" x14ac:dyDescent="0.15">
      <c r="A114" s="514" t="s">
        <v>1799</v>
      </c>
      <c r="B114" s="515" t="s">
        <v>55</v>
      </c>
      <c r="C114" s="514" t="s">
        <v>1799</v>
      </c>
      <c r="D114" s="513" t="s">
        <v>885</v>
      </c>
      <c r="E114" s="512" t="s">
        <v>1801</v>
      </c>
      <c r="F114" s="507"/>
      <c r="G114" s="505"/>
    </row>
    <row r="115" spans="1:7" s="491" customFormat="1" ht="15" customHeight="1" x14ac:dyDescent="0.15">
      <c r="A115" s="510" t="s">
        <v>1799</v>
      </c>
      <c r="B115" s="511" t="s">
        <v>56</v>
      </c>
      <c r="C115" s="510" t="s">
        <v>1799</v>
      </c>
      <c r="D115" s="509" t="s">
        <v>1136</v>
      </c>
      <c r="E115" s="508" t="s">
        <v>1800</v>
      </c>
      <c r="F115" s="507"/>
      <c r="G115" s="505"/>
    </row>
    <row r="116" spans="1:7" s="491" customFormat="1" ht="15" customHeight="1" x14ac:dyDescent="0.15">
      <c r="A116" s="496" t="s">
        <v>1799</v>
      </c>
      <c r="B116" s="497" t="s">
        <v>57</v>
      </c>
      <c r="C116" s="496" t="s">
        <v>1799</v>
      </c>
      <c r="D116" s="495" t="s">
        <v>1132</v>
      </c>
      <c r="E116" s="506" t="s">
        <v>1798</v>
      </c>
      <c r="F116" s="507"/>
      <c r="G116" s="505"/>
    </row>
    <row r="117" spans="1:7" s="491" customFormat="1" ht="15" customHeight="1" x14ac:dyDescent="0.15">
      <c r="A117" s="514" t="s">
        <v>1796</v>
      </c>
      <c r="B117" s="515" t="s">
        <v>55</v>
      </c>
      <c r="C117" s="514" t="s">
        <v>1796</v>
      </c>
      <c r="D117" s="513" t="s">
        <v>885</v>
      </c>
      <c r="E117" s="512" t="s">
        <v>1797</v>
      </c>
      <c r="F117" s="507"/>
      <c r="G117" s="505"/>
    </row>
    <row r="118" spans="1:7" s="491" customFormat="1" ht="15" customHeight="1" x14ac:dyDescent="0.15">
      <c r="A118" s="496" t="s">
        <v>1796</v>
      </c>
      <c r="B118" s="497" t="s">
        <v>56</v>
      </c>
      <c r="C118" s="496" t="s">
        <v>1796</v>
      </c>
      <c r="D118" s="495" t="s">
        <v>1123</v>
      </c>
      <c r="E118" s="506" t="s">
        <v>1795</v>
      </c>
      <c r="F118" s="507"/>
      <c r="G118" s="505"/>
    </row>
    <row r="119" spans="1:7" s="491" customFormat="1" ht="15" customHeight="1" x14ac:dyDescent="0.15">
      <c r="A119" s="500" t="s">
        <v>1794</v>
      </c>
      <c r="B119" s="501" t="s">
        <v>55</v>
      </c>
      <c r="C119" s="500" t="s">
        <v>1794</v>
      </c>
      <c r="D119" s="499" t="s">
        <v>885</v>
      </c>
      <c r="E119" s="528" t="s">
        <v>540</v>
      </c>
      <c r="F119" s="507"/>
      <c r="G119" s="505"/>
    </row>
    <row r="120" spans="1:7" s="491" customFormat="1" ht="15" customHeight="1" x14ac:dyDescent="0.15">
      <c r="A120" s="496" t="s">
        <v>1793</v>
      </c>
      <c r="B120" s="497" t="s">
        <v>55</v>
      </c>
      <c r="C120" s="496" t="s">
        <v>1791</v>
      </c>
      <c r="D120" s="495" t="s">
        <v>885</v>
      </c>
      <c r="E120" s="498" t="s">
        <v>1792</v>
      </c>
      <c r="F120" s="516" t="s">
        <v>38</v>
      </c>
      <c r="G120" s="502" t="s">
        <v>68</v>
      </c>
    </row>
    <row r="121" spans="1:7" s="491" customFormat="1" ht="15" customHeight="1" x14ac:dyDescent="0.15">
      <c r="A121" s="514" t="s">
        <v>1788</v>
      </c>
      <c r="B121" s="515" t="s">
        <v>55</v>
      </c>
      <c r="C121" s="514" t="s">
        <v>1788</v>
      </c>
      <c r="D121" s="513" t="s">
        <v>885</v>
      </c>
      <c r="E121" s="512" t="s">
        <v>1790</v>
      </c>
      <c r="F121" s="507"/>
      <c r="G121" s="505"/>
    </row>
    <row r="122" spans="1:7" s="491" customFormat="1" ht="15" customHeight="1" x14ac:dyDescent="0.15">
      <c r="A122" s="510" t="s">
        <v>1788</v>
      </c>
      <c r="B122" s="511" t="s">
        <v>56</v>
      </c>
      <c r="C122" s="510" t="s">
        <v>1788</v>
      </c>
      <c r="D122" s="509" t="s">
        <v>1123</v>
      </c>
      <c r="E122" s="508" t="s">
        <v>1789</v>
      </c>
      <c r="F122" s="507"/>
      <c r="G122" s="505"/>
    </row>
    <row r="123" spans="1:7" s="491" customFormat="1" ht="15" customHeight="1" x14ac:dyDescent="0.15">
      <c r="A123" s="496" t="s">
        <v>1788</v>
      </c>
      <c r="B123" s="497" t="s">
        <v>1645</v>
      </c>
      <c r="C123" s="496" t="s">
        <v>1788</v>
      </c>
      <c r="D123" s="495" t="s">
        <v>1608</v>
      </c>
      <c r="E123" s="506" t="s">
        <v>1787</v>
      </c>
      <c r="F123" s="507"/>
      <c r="G123" s="505"/>
    </row>
    <row r="124" spans="1:7" s="491" customFormat="1" ht="15" customHeight="1" x14ac:dyDescent="0.15">
      <c r="A124" s="500" t="s">
        <v>1786</v>
      </c>
      <c r="B124" s="501" t="s">
        <v>55</v>
      </c>
      <c r="C124" s="500" t="s">
        <v>1786</v>
      </c>
      <c r="D124" s="499" t="s">
        <v>885</v>
      </c>
      <c r="E124" s="498" t="s">
        <v>1785</v>
      </c>
      <c r="F124" s="507"/>
      <c r="G124" s="505"/>
    </row>
    <row r="125" spans="1:7" s="491" customFormat="1" ht="15" customHeight="1" x14ac:dyDescent="0.15">
      <c r="A125" s="500" t="s">
        <v>1784</v>
      </c>
      <c r="B125" s="501" t="s">
        <v>55</v>
      </c>
      <c r="C125" s="500" t="s">
        <v>1784</v>
      </c>
      <c r="D125" s="499" t="s">
        <v>885</v>
      </c>
      <c r="E125" s="498" t="s">
        <v>1783</v>
      </c>
      <c r="F125" s="507"/>
      <c r="G125" s="505"/>
    </row>
    <row r="126" spans="1:7" s="491" customFormat="1" ht="15" customHeight="1" x14ac:dyDescent="0.15">
      <c r="A126" s="522" t="s">
        <v>1782</v>
      </c>
      <c r="B126" s="523" t="s">
        <v>1128</v>
      </c>
      <c r="C126" s="522"/>
      <c r="D126" s="548"/>
      <c r="E126" s="528" t="s">
        <v>1781</v>
      </c>
      <c r="F126" s="507"/>
      <c r="G126" s="505"/>
    </row>
    <row r="127" spans="1:7" s="491" customFormat="1" ht="15" customHeight="1" x14ac:dyDescent="0.15">
      <c r="A127" s="530"/>
      <c r="B127" s="531"/>
      <c r="C127" s="530" t="s">
        <v>1779</v>
      </c>
      <c r="D127" s="547" t="s">
        <v>1488</v>
      </c>
      <c r="E127" s="528" t="s">
        <v>1780</v>
      </c>
      <c r="F127" s="507"/>
      <c r="G127" s="505"/>
    </row>
    <row r="128" spans="1:7" s="491" customFormat="1" ht="15" customHeight="1" x14ac:dyDescent="0.15">
      <c r="A128" s="496"/>
      <c r="B128" s="497"/>
      <c r="C128" s="496" t="s">
        <v>1779</v>
      </c>
      <c r="D128" s="495" t="s">
        <v>1101</v>
      </c>
      <c r="E128" s="528" t="s">
        <v>1778</v>
      </c>
      <c r="F128" s="507"/>
      <c r="G128" s="505"/>
    </row>
    <row r="129" spans="1:7" s="491" customFormat="1" ht="15" customHeight="1" x14ac:dyDescent="0.15">
      <c r="A129" s="514" t="s">
        <v>1776</v>
      </c>
      <c r="B129" s="515" t="s">
        <v>55</v>
      </c>
      <c r="C129" s="514" t="s">
        <v>1776</v>
      </c>
      <c r="D129" s="513" t="s">
        <v>885</v>
      </c>
      <c r="E129" s="512" t="s">
        <v>1777</v>
      </c>
      <c r="F129" s="507"/>
      <c r="G129" s="505"/>
    </row>
    <row r="130" spans="1:7" s="491" customFormat="1" ht="15" customHeight="1" x14ac:dyDescent="0.15">
      <c r="A130" s="496" t="s">
        <v>1776</v>
      </c>
      <c r="B130" s="497" t="s">
        <v>56</v>
      </c>
      <c r="C130" s="496" t="s">
        <v>1776</v>
      </c>
      <c r="D130" s="495" t="s">
        <v>1110</v>
      </c>
      <c r="E130" s="533" t="s">
        <v>1775</v>
      </c>
      <c r="F130" s="507"/>
      <c r="G130" s="505"/>
    </row>
    <row r="131" spans="1:7" s="491" customFormat="1" ht="15" customHeight="1" x14ac:dyDescent="0.15">
      <c r="A131" s="500" t="s">
        <v>1774</v>
      </c>
      <c r="B131" s="501" t="s">
        <v>1128</v>
      </c>
      <c r="C131" s="500" t="s">
        <v>1774</v>
      </c>
      <c r="D131" s="499" t="s">
        <v>1126</v>
      </c>
      <c r="E131" s="498" t="s">
        <v>1773</v>
      </c>
      <c r="F131" s="507"/>
      <c r="G131" s="505"/>
    </row>
    <row r="132" spans="1:7" s="491" customFormat="1" ht="15" customHeight="1" x14ac:dyDescent="0.15">
      <c r="A132" s="514" t="s">
        <v>1767</v>
      </c>
      <c r="B132" s="515" t="s">
        <v>55</v>
      </c>
      <c r="C132" s="514" t="s">
        <v>1767</v>
      </c>
      <c r="D132" s="513" t="s">
        <v>885</v>
      </c>
      <c r="E132" s="532" t="s">
        <v>1772</v>
      </c>
      <c r="F132" s="507"/>
      <c r="G132" s="505"/>
    </row>
    <row r="133" spans="1:7" s="491" customFormat="1" ht="15" customHeight="1" x14ac:dyDescent="0.15">
      <c r="A133" s="510" t="s">
        <v>1769</v>
      </c>
      <c r="B133" s="511" t="s">
        <v>56</v>
      </c>
      <c r="C133" s="510" t="s">
        <v>1769</v>
      </c>
      <c r="D133" s="509" t="s">
        <v>1123</v>
      </c>
      <c r="E133" s="508" t="s">
        <v>1771</v>
      </c>
      <c r="F133" s="507"/>
      <c r="G133" s="505"/>
    </row>
    <row r="134" spans="1:7" s="491" customFormat="1" ht="15" customHeight="1" x14ac:dyDescent="0.15">
      <c r="A134" s="535" t="s">
        <v>1769</v>
      </c>
      <c r="B134" s="536" t="s">
        <v>1128</v>
      </c>
      <c r="C134" s="535"/>
      <c r="D134" s="534"/>
      <c r="E134" s="533" t="s">
        <v>1770</v>
      </c>
      <c r="F134" s="507"/>
      <c r="G134" s="505"/>
    </row>
    <row r="135" spans="1:7" s="491" customFormat="1" ht="15" customHeight="1" x14ac:dyDescent="0.15">
      <c r="A135" s="530"/>
      <c r="B135" s="531"/>
      <c r="C135" s="530" t="s">
        <v>1769</v>
      </c>
      <c r="D135" s="529" t="s">
        <v>1488</v>
      </c>
      <c r="E135" s="528" t="s">
        <v>1768</v>
      </c>
      <c r="F135" s="507"/>
      <c r="G135" s="505"/>
    </row>
    <row r="136" spans="1:7" s="491" customFormat="1" ht="15" customHeight="1" x14ac:dyDescent="0.15">
      <c r="A136" s="496"/>
      <c r="B136" s="497"/>
      <c r="C136" s="496" t="s">
        <v>1767</v>
      </c>
      <c r="D136" s="495" t="s">
        <v>1101</v>
      </c>
      <c r="E136" s="494" t="s">
        <v>1766</v>
      </c>
      <c r="F136" s="504"/>
      <c r="G136" s="503"/>
    </row>
    <row r="137" spans="1:7" s="491" customFormat="1" ht="15" customHeight="1" x14ac:dyDescent="0.15">
      <c r="A137" s="514" t="s">
        <v>1763</v>
      </c>
      <c r="B137" s="515" t="s">
        <v>55</v>
      </c>
      <c r="C137" s="514" t="s">
        <v>1763</v>
      </c>
      <c r="D137" s="513" t="s">
        <v>885</v>
      </c>
      <c r="E137" s="512" t="s">
        <v>1765</v>
      </c>
      <c r="F137" s="516" t="s">
        <v>39</v>
      </c>
      <c r="G137" s="502" t="s">
        <v>69</v>
      </c>
    </row>
    <row r="138" spans="1:7" s="491" customFormat="1" ht="15" customHeight="1" x14ac:dyDescent="0.15">
      <c r="A138" s="510" t="s">
        <v>1763</v>
      </c>
      <c r="B138" s="511" t="s">
        <v>56</v>
      </c>
      <c r="C138" s="510" t="s">
        <v>1763</v>
      </c>
      <c r="D138" s="509" t="s">
        <v>1123</v>
      </c>
      <c r="E138" s="508" t="s">
        <v>1764</v>
      </c>
      <c r="F138" s="507"/>
      <c r="G138" s="505"/>
    </row>
    <row r="139" spans="1:7" s="491" customFormat="1" ht="15" customHeight="1" x14ac:dyDescent="0.15">
      <c r="A139" s="496" t="s">
        <v>1763</v>
      </c>
      <c r="B139" s="497" t="s">
        <v>57</v>
      </c>
      <c r="C139" s="496" t="s">
        <v>1763</v>
      </c>
      <c r="D139" s="495" t="s">
        <v>1132</v>
      </c>
      <c r="E139" s="506" t="s">
        <v>1762</v>
      </c>
      <c r="F139" s="507"/>
      <c r="G139" s="505"/>
    </row>
    <row r="140" spans="1:7" s="491" customFormat="1" ht="15" customHeight="1" x14ac:dyDescent="0.15">
      <c r="A140" s="530" t="s">
        <v>1759</v>
      </c>
      <c r="B140" s="531" t="s">
        <v>63</v>
      </c>
      <c r="C140" s="530"/>
      <c r="D140" s="529"/>
      <c r="E140" s="528" t="s">
        <v>1761</v>
      </c>
      <c r="F140" s="507"/>
      <c r="G140" s="505"/>
    </row>
    <row r="141" spans="1:7" s="491" customFormat="1" ht="15" customHeight="1" x14ac:dyDescent="0.15">
      <c r="A141" s="530"/>
      <c r="B141" s="531"/>
      <c r="C141" s="530" t="s">
        <v>1759</v>
      </c>
      <c r="D141" s="547" t="s">
        <v>1362</v>
      </c>
      <c r="E141" s="528" t="s">
        <v>1760</v>
      </c>
      <c r="F141" s="507"/>
      <c r="G141" s="505"/>
    </row>
    <row r="142" spans="1:7" s="491" customFormat="1" ht="15" customHeight="1" x14ac:dyDescent="0.15">
      <c r="A142" s="496"/>
      <c r="B142" s="497"/>
      <c r="C142" s="496" t="s">
        <v>1759</v>
      </c>
      <c r="D142" s="495" t="s">
        <v>1101</v>
      </c>
      <c r="E142" s="494" t="s">
        <v>1758</v>
      </c>
      <c r="F142" s="507"/>
      <c r="G142" s="505"/>
    </row>
    <row r="143" spans="1:7" s="491" customFormat="1" ht="15" customHeight="1" x14ac:dyDescent="0.15">
      <c r="A143" s="514" t="s">
        <v>1754</v>
      </c>
      <c r="B143" s="515" t="s">
        <v>55</v>
      </c>
      <c r="C143" s="514" t="s">
        <v>1754</v>
      </c>
      <c r="D143" s="513" t="s">
        <v>1113</v>
      </c>
      <c r="E143" s="512" t="s">
        <v>1757</v>
      </c>
      <c r="F143" s="507"/>
      <c r="G143" s="505"/>
    </row>
    <row r="144" spans="1:7" s="491" customFormat="1" ht="15" customHeight="1" x14ac:dyDescent="0.15">
      <c r="A144" s="510" t="s">
        <v>1754</v>
      </c>
      <c r="B144" s="511" t="s">
        <v>1111</v>
      </c>
      <c r="C144" s="510" t="s">
        <v>1754</v>
      </c>
      <c r="D144" s="509" t="s">
        <v>1110</v>
      </c>
      <c r="E144" s="508" t="s">
        <v>1756</v>
      </c>
      <c r="F144" s="507"/>
      <c r="G144" s="505"/>
    </row>
    <row r="145" spans="1:7" s="491" customFormat="1" ht="15" customHeight="1" x14ac:dyDescent="0.15">
      <c r="A145" s="526" t="s">
        <v>1754</v>
      </c>
      <c r="B145" s="527" t="s">
        <v>1108</v>
      </c>
      <c r="C145" s="526" t="s">
        <v>1754</v>
      </c>
      <c r="D145" s="525" t="s">
        <v>1107</v>
      </c>
      <c r="E145" s="508" t="s">
        <v>1755</v>
      </c>
      <c r="F145" s="507"/>
      <c r="G145" s="505"/>
    </row>
    <row r="146" spans="1:7" s="491" customFormat="1" ht="15" customHeight="1" x14ac:dyDescent="0.15">
      <c r="A146" s="496" t="s">
        <v>1754</v>
      </c>
      <c r="B146" s="497" t="s">
        <v>1128</v>
      </c>
      <c r="C146" s="496" t="s">
        <v>1754</v>
      </c>
      <c r="D146" s="495" t="s">
        <v>1126</v>
      </c>
      <c r="E146" s="506" t="s">
        <v>1753</v>
      </c>
      <c r="F146" s="507"/>
      <c r="G146" s="505"/>
    </row>
    <row r="147" spans="1:7" s="491" customFormat="1" ht="15" customHeight="1" x14ac:dyDescent="0.15">
      <c r="A147" s="514" t="s">
        <v>1751</v>
      </c>
      <c r="B147" s="515" t="s">
        <v>55</v>
      </c>
      <c r="C147" s="514" t="s">
        <v>1751</v>
      </c>
      <c r="D147" s="513" t="s">
        <v>885</v>
      </c>
      <c r="E147" s="512" t="s">
        <v>1752</v>
      </c>
      <c r="F147" s="507"/>
      <c r="G147" s="505"/>
    </row>
    <row r="148" spans="1:7" s="491" customFormat="1" ht="15" customHeight="1" x14ac:dyDescent="0.15">
      <c r="A148" s="496"/>
      <c r="B148" s="497"/>
      <c r="C148" s="496" t="s">
        <v>1751</v>
      </c>
      <c r="D148" s="495" t="s">
        <v>1750</v>
      </c>
      <c r="E148" s="494" t="s">
        <v>1749</v>
      </c>
      <c r="F148" s="507"/>
      <c r="G148" s="505"/>
    </row>
    <row r="149" spans="1:7" s="491" customFormat="1" ht="15" customHeight="1" x14ac:dyDescent="0.15">
      <c r="A149" s="514" t="s">
        <v>1747</v>
      </c>
      <c r="B149" s="515" t="s">
        <v>55</v>
      </c>
      <c r="C149" s="514" t="s">
        <v>1747</v>
      </c>
      <c r="D149" s="513" t="s">
        <v>885</v>
      </c>
      <c r="E149" s="512" t="s">
        <v>1748</v>
      </c>
      <c r="F149" s="507"/>
      <c r="G149" s="505"/>
    </row>
    <row r="150" spans="1:7" s="491" customFormat="1" ht="15" customHeight="1" x14ac:dyDescent="0.15">
      <c r="A150" s="496" t="s">
        <v>1747</v>
      </c>
      <c r="B150" s="497" t="s">
        <v>56</v>
      </c>
      <c r="C150" s="496" t="s">
        <v>1747</v>
      </c>
      <c r="D150" s="495" t="s">
        <v>1123</v>
      </c>
      <c r="E150" s="506" t="s">
        <v>1746</v>
      </c>
      <c r="F150" s="507"/>
      <c r="G150" s="505"/>
    </row>
    <row r="151" spans="1:7" s="491" customFormat="1" ht="15" customHeight="1" x14ac:dyDescent="0.15">
      <c r="A151" s="514" t="s">
        <v>1744</v>
      </c>
      <c r="B151" s="515" t="s">
        <v>55</v>
      </c>
      <c r="C151" s="514" t="s">
        <v>1744</v>
      </c>
      <c r="D151" s="513" t="s">
        <v>885</v>
      </c>
      <c r="E151" s="512" t="s">
        <v>1745</v>
      </c>
      <c r="F151" s="507"/>
      <c r="G151" s="505"/>
    </row>
    <row r="152" spans="1:7" s="491" customFormat="1" ht="15" customHeight="1" x14ac:dyDescent="0.15">
      <c r="A152" s="496" t="s">
        <v>1744</v>
      </c>
      <c r="B152" s="497" t="s">
        <v>56</v>
      </c>
      <c r="C152" s="496" t="s">
        <v>1744</v>
      </c>
      <c r="D152" s="495" t="s">
        <v>1123</v>
      </c>
      <c r="E152" s="506" t="s">
        <v>1743</v>
      </c>
      <c r="F152" s="507"/>
      <c r="G152" s="505"/>
    </row>
    <row r="153" spans="1:7" s="491" customFormat="1" ht="15" customHeight="1" x14ac:dyDescent="0.15">
      <c r="A153" s="514" t="s">
        <v>1741</v>
      </c>
      <c r="B153" s="515" t="s">
        <v>55</v>
      </c>
      <c r="C153" s="514" t="s">
        <v>1741</v>
      </c>
      <c r="D153" s="513" t="s">
        <v>885</v>
      </c>
      <c r="E153" s="512" t="s">
        <v>1742</v>
      </c>
      <c r="F153" s="507"/>
      <c r="G153" s="505"/>
    </row>
    <row r="154" spans="1:7" s="491" customFormat="1" ht="15" customHeight="1" x14ac:dyDescent="0.15">
      <c r="A154" s="496" t="s">
        <v>1741</v>
      </c>
      <c r="B154" s="497" t="s">
        <v>63</v>
      </c>
      <c r="C154" s="496" t="s">
        <v>1741</v>
      </c>
      <c r="D154" s="495" t="s">
        <v>1101</v>
      </c>
      <c r="E154" s="506" t="s">
        <v>1740</v>
      </c>
      <c r="F154" s="507"/>
      <c r="G154" s="505"/>
    </row>
    <row r="155" spans="1:7" s="491" customFormat="1" ht="15" customHeight="1" x14ac:dyDescent="0.15">
      <c r="A155" s="514" t="s">
        <v>1738</v>
      </c>
      <c r="B155" s="515" t="s">
        <v>1141</v>
      </c>
      <c r="C155" s="514" t="s">
        <v>1737</v>
      </c>
      <c r="D155" s="513" t="s">
        <v>1113</v>
      </c>
      <c r="E155" s="512" t="s">
        <v>1739</v>
      </c>
      <c r="F155" s="507"/>
      <c r="G155" s="505"/>
    </row>
    <row r="156" spans="1:7" s="491" customFormat="1" ht="15" customHeight="1" x14ac:dyDescent="0.15">
      <c r="A156" s="496" t="s">
        <v>1738</v>
      </c>
      <c r="B156" s="497" t="s">
        <v>1645</v>
      </c>
      <c r="C156" s="496" t="s">
        <v>1737</v>
      </c>
      <c r="D156" s="495" t="s">
        <v>1101</v>
      </c>
      <c r="E156" s="494" t="s">
        <v>1736</v>
      </c>
      <c r="F156" s="507"/>
      <c r="G156" s="505"/>
    </row>
    <row r="157" spans="1:7" s="491" customFormat="1" ht="15" customHeight="1" x14ac:dyDescent="0.15">
      <c r="A157" s="522" t="s">
        <v>1735</v>
      </c>
      <c r="B157" s="523" t="s">
        <v>55</v>
      </c>
      <c r="C157" s="522" t="s">
        <v>1735</v>
      </c>
      <c r="D157" s="521" t="s">
        <v>885</v>
      </c>
      <c r="E157" s="498" t="s">
        <v>907</v>
      </c>
      <c r="F157" s="493" t="s">
        <v>1604</v>
      </c>
      <c r="G157" s="542" t="s">
        <v>1734</v>
      </c>
    </row>
    <row r="158" spans="1:7" s="491" customFormat="1" ht="15" customHeight="1" x14ac:dyDescent="0.15">
      <c r="A158" s="500" t="s">
        <v>1733</v>
      </c>
      <c r="B158" s="501" t="s">
        <v>55</v>
      </c>
      <c r="C158" s="500" t="s">
        <v>1733</v>
      </c>
      <c r="D158" s="499" t="s">
        <v>885</v>
      </c>
      <c r="E158" s="498" t="s">
        <v>545</v>
      </c>
      <c r="F158" s="507" t="s">
        <v>40</v>
      </c>
      <c r="G158" s="505" t="s">
        <v>70</v>
      </c>
    </row>
    <row r="159" spans="1:7" s="491" customFormat="1" ht="15" customHeight="1" x14ac:dyDescent="0.15">
      <c r="A159" s="522" t="s">
        <v>1728</v>
      </c>
      <c r="B159" s="523" t="s">
        <v>55</v>
      </c>
      <c r="C159" s="522"/>
      <c r="D159" s="521"/>
      <c r="E159" s="520" t="s">
        <v>1732</v>
      </c>
      <c r="F159" s="507"/>
      <c r="G159" s="505"/>
    </row>
    <row r="160" spans="1:7" s="491" customFormat="1" ht="15" customHeight="1" x14ac:dyDescent="0.15">
      <c r="A160" s="530"/>
      <c r="B160" s="531"/>
      <c r="C160" s="530" t="s">
        <v>1728</v>
      </c>
      <c r="D160" s="529" t="s">
        <v>885</v>
      </c>
      <c r="E160" s="528" t="s">
        <v>1731</v>
      </c>
      <c r="F160" s="507"/>
      <c r="G160" s="505"/>
    </row>
    <row r="161" spans="1:7" s="491" customFormat="1" ht="15" customHeight="1" x14ac:dyDescent="0.15">
      <c r="A161" s="530"/>
      <c r="B161" s="531"/>
      <c r="C161" s="530" t="s">
        <v>1728</v>
      </c>
      <c r="D161" s="529" t="s">
        <v>886</v>
      </c>
      <c r="E161" s="528" t="s">
        <v>1730</v>
      </c>
      <c r="F161" s="507"/>
      <c r="G161" s="505"/>
    </row>
    <row r="162" spans="1:7" s="491" customFormat="1" ht="15" customHeight="1" x14ac:dyDescent="0.15">
      <c r="A162" s="530"/>
      <c r="B162" s="531"/>
      <c r="C162" s="530" t="s">
        <v>1728</v>
      </c>
      <c r="D162" s="529" t="s">
        <v>887</v>
      </c>
      <c r="E162" s="528" t="s">
        <v>1729</v>
      </c>
      <c r="F162" s="507"/>
      <c r="G162" s="505"/>
    </row>
    <row r="163" spans="1:7" s="491" customFormat="1" ht="15" customHeight="1" x14ac:dyDescent="0.15">
      <c r="A163" s="496"/>
      <c r="B163" s="497"/>
      <c r="C163" s="496" t="s">
        <v>1728</v>
      </c>
      <c r="D163" s="495" t="s">
        <v>1443</v>
      </c>
      <c r="E163" s="494" t="s">
        <v>1727</v>
      </c>
      <c r="F163" s="563"/>
      <c r="G163" s="505"/>
    </row>
    <row r="164" spans="1:7" s="491" customFormat="1" ht="15" customHeight="1" x14ac:dyDescent="0.15">
      <c r="A164" s="530" t="s">
        <v>1719</v>
      </c>
      <c r="B164" s="531" t="s">
        <v>55</v>
      </c>
      <c r="C164" s="530"/>
      <c r="D164" s="529"/>
      <c r="E164" s="528" t="s">
        <v>1726</v>
      </c>
      <c r="F164" s="507"/>
      <c r="G164" s="505"/>
    </row>
    <row r="165" spans="1:7" s="491" customFormat="1" ht="15" customHeight="1" x14ac:dyDescent="0.15">
      <c r="A165" s="530"/>
      <c r="B165" s="531"/>
      <c r="C165" s="530" t="s">
        <v>1719</v>
      </c>
      <c r="D165" s="529" t="s">
        <v>885</v>
      </c>
      <c r="E165" s="528" t="s">
        <v>1725</v>
      </c>
      <c r="F165" s="507"/>
      <c r="G165" s="505"/>
    </row>
    <row r="166" spans="1:7" s="491" customFormat="1" ht="15" customHeight="1" x14ac:dyDescent="0.15">
      <c r="A166" s="530"/>
      <c r="B166" s="531"/>
      <c r="C166" s="530" t="s">
        <v>1719</v>
      </c>
      <c r="D166" s="529" t="s">
        <v>886</v>
      </c>
      <c r="E166" s="528" t="s">
        <v>1724</v>
      </c>
      <c r="F166" s="507"/>
      <c r="G166" s="505"/>
    </row>
    <row r="167" spans="1:7" s="491" customFormat="1" ht="15" customHeight="1" x14ac:dyDescent="0.15">
      <c r="A167" s="526"/>
      <c r="B167" s="527"/>
      <c r="C167" s="526" t="s">
        <v>1719</v>
      </c>
      <c r="D167" s="525" t="s">
        <v>1443</v>
      </c>
      <c r="E167" s="532" t="s">
        <v>1723</v>
      </c>
      <c r="F167" s="507"/>
      <c r="G167" s="505"/>
    </row>
    <row r="168" spans="1:7" s="491" customFormat="1" ht="15" customHeight="1" x14ac:dyDescent="0.15">
      <c r="A168" s="510" t="s">
        <v>1719</v>
      </c>
      <c r="B168" s="511" t="s">
        <v>56</v>
      </c>
      <c r="C168" s="510" t="s">
        <v>1719</v>
      </c>
      <c r="D168" s="509" t="s">
        <v>1123</v>
      </c>
      <c r="E168" s="508" t="s">
        <v>1722</v>
      </c>
      <c r="F168" s="507"/>
      <c r="G168" s="505"/>
    </row>
    <row r="169" spans="1:7" s="491" customFormat="1" ht="15" customHeight="1" x14ac:dyDescent="0.15">
      <c r="A169" s="530" t="s">
        <v>1719</v>
      </c>
      <c r="B169" s="531" t="s">
        <v>57</v>
      </c>
      <c r="C169" s="530"/>
      <c r="D169" s="529"/>
      <c r="E169" s="528" t="s">
        <v>1720</v>
      </c>
      <c r="F169" s="507"/>
      <c r="G169" s="505"/>
    </row>
    <row r="170" spans="1:7" s="491" customFormat="1" ht="15" customHeight="1" x14ac:dyDescent="0.15">
      <c r="A170" s="530"/>
      <c r="B170" s="531"/>
      <c r="C170" s="530" t="s">
        <v>1719</v>
      </c>
      <c r="D170" s="529" t="s">
        <v>1132</v>
      </c>
      <c r="E170" s="528" t="s">
        <v>1721</v>
      </c>
      <c r="F170" s="507"/>
      <c r="G170" s="505"/>
    </row>
    <row r="171" spans="1:7" s="491" customFormat="1" ht="15" customHeight="1" x14ac:dyDescent="0.15">
      <c r="A171" s="526"/>
      <c r="B171" s="527"/>
      <c r="C171" s="526" t="s">
        <v>1719</v>
      </c>
      <c r="D171" s="525" t="s">
        <v>1509</v>
      </c>
      <c r="E171" s="532" t="s">
        <v>1720</v>
      </c>
      <c r="F171" s="507"/>
      <c r="G171" s="505"/>
    </row>
    <row r="172" spans="1:7" s="491" customFormat="1" ht="15" customHeight="1" x14ac:dyDescent="0.15">
      <c r="A172" s="496" t="s">
        <v>1719</v>
      </c>
      <c r="B172" s="497" t="s">
        <v>63</v>
      </c>
      <c r="C172" s="496" t="s">
        <v>1719</v>
      </c>
      <c r="D172" s="495" t="s">
        <v>1101</v>
      </c>
      <c r="E172" s="494" t="s">
        <v>1718</v>
      </c>
      <c r="F172" s="507"/>
      <c r="G172" s="505"/>
    </row>
    <row r="173" spans="1:7" s="491" customFormat="1" ht="15" customHeight="1" x14ac:dyDescent="0.15">
      <c r="A173" s="522" t="s">
        <v>1709</v>
      </c>
      <c r="B173" s="523" t="s">
        <v>55</v>
      </c>
      <c r="C173" s="522"/>
      <c r="D173" s="521"/>
      <c r="E173" s="520" t="s">
        <v>1717</v>
      </c>
      <c r="F173" s="507"/>
      <c r="G173" s="505"/>
    </row>
    <row r="174" spans="1:7" s="491" customFormat="1" ht="15" customHeight="1" x14ac:dyDescent="0.15">
      <c r="A174" s="530"/>
      <c r="B174" s="531"/>
      <c r="C174" s="530" t="s">
        <v>1709</v>
      </c>
      <c r="D174" s="529" t="s">
        <v>885</v>
      </c>
      <c r="E174" s="528" t="s">
        <v>1716</v>
      </c>
      <c r="F174" s="507"/>
      <c r="G174" s="505"/>
    </row>
    <row r="175" spans="1:7" s="491" customFormat="1" ht="15" customHeight="1" x14ac:dyDescent="0.15">
      <c r="A175" s="530"/>
      <c r="B175" s="531"/>
      <c r="C175" s="530" t="s">
        <v>1709</v>
      </c>
      <c r="D175" s="529" t="s">
        <v>886</v>
      </c>
      <c r="E175" s="528" t="s">
        <v>1715</v>
      </c>
      <c r="F175" s="507"/>
      <c r="G175" s="505"/>
    </row>
    <row r="176" spans="1:7" s="491" customFormat="1" ht="15" customHeight="1" x14ac:dyDescent="0.15">
      <c r="A176" s="526"/>
      <c r="B176" s="527"/>
      <c r="C176" s="526" t="s">
        <v>1709</v>
      </c>
      <c r="D176" s="525" t="s">
        <v>1443</v>
      </c>
      <c r="E176" s="532" t="s">
        <v>1714</v>
      </c>
      <c r="F176" s="507"/>
      <c r="G176" s="505"/>
    </row>
    <row r="177" spans="1:7" s="491" customFormat="1" ht="15" customHeight="1" x14ac:dyDescent="0.15">
      <c r="A177" s="530" t="s">
        <v>1709</v>
      </c>
      <c r="B177" s="531" t="s">
        <v>56</v>
      </c>
      <c r="C177" s="530"/>
      <c r="D177" s="529"/>
      <c r="E177" s="528" t="s">
        <v>1713</v>
      </c>
      <c r="F177" s="507"/>
      <c r="G177" s="505"/>
    </row>
    <row r="178" spans="1:7" s="491" customFormat="1" ht="15" customHeight="1" x14ac:dyDescent="0.15">
      <c r="A178" s="530"/>
      <c r="B178" s="531"/>
      <c r="C178" s="530" t="s">
        <v>1709</v>
      </c>
      <c r="D178" s="529" t="s">
        <v>1123</v>
      </c>
      <c r="E178" s="528" t="s">
        <v>1712</v>
      </c>
      <c r="F178" s="507"/>
      <c r="G178" s="505"/>
    </row>
    <row r="179" spans="1:7" s="491" customFormat="1" ht="15" customHeight="1" x14ac:dyDescent="0.15">
      <c r="A179" s="530"/>
      <c r="B179" s="531"/>
      <c r="C179" s="530" t="s">
        <v>1709</v>
      </c>
      <c r="D179" s="529" t="s">
        <v>1678</v>
      </c>
      <c r="E179" s="528" t="s">
        <v>1711</v>
      </c>
      <c r="F179" s="507"/>
      <c r="G179" s="505"/>
    </row>
    <row r="180" spans="1:7" s="491" customFormat="1" ht="15" customHeight="1" x14ac:dyDescent="0.15">
      <c r="A180" s="530"/>
      <c r="B180" s="531"/>
      <c r="C180" s="530" t="s">
        <v>1709</v>
      </c>
      <c r="D180" s="529" t="s">
        <v>1676</v>
      </c>
      <c r="E180" s="528" t="s">
        <v>1710</v>
      </c>
      <c r="F180" s="507"/>
      <c r="G180" s="505"/>
    </row>
    <row r="181" spans="1:7" s="491" customFormat="1" ht="15" customHeight="1" x14ac:dyDescent="0.15">
      <c r="A181" s="496"/>
      <c r="B181" s="497"/>
      <c r="C181" s="496" t="s">
        <v>1709</v>
      </c>
      <c r="D181" s="495" t="s">
        <v>1690</v>
      </c>
      <c r="E181" s="494" t="s">
        <v>1708</v>
      </c>
      <c r="F181" s="507"/>
      <c r="G181" s="505"/>
    </row>
    <row r="182" spans="1:7" s="491" customFormat="1" ht="15" customHeight="1" x14ac:dyDescent="0.15">
      <c r="A182" s="522" t="s">
        <v>1691</v>
      </c>
      <c r="B182" s="523" t="s">
        <v>55</v>
      </c>
      <c r="C182" s="522"/>
      <c r="D182" s="548"/>
      <c r="E182" s="520" t="s">
        <v>1707</v>
      </c>
      <c r="F182" s="507"/>
      <c r="G182" s="505"/>
    </row>
    <row r="183" spans="1:7" s="491" customFormat="1" ht="15" customHeight="1" x14ac:dyDescent="0.15">
      <c r="A183" s="530"/>
      <c r="B183" s="531"/>
      <c r="C183" s="530" t="s">
        <v>1691</v>
      </c>
      <c r="D183" s="547" t="s">
        <v>885</v>
      </c>
      <c r="E183" s="528" t="s">
        <v>1706</v>
      </c>
      <c r="F183" s="507"/>
      <c r="G183" s="505"/>
    </row>
    <row r="184" spans="1:7" s="491" customFormat="1" ht="15" customHeight="1" x14ac:dyDescent="0.15">
      <c r="A184" s="530"/>
      <c r="B184" s="531"/>
      <c r="C184" s="530" t="s">
        <v>1691</v>
      </c>
      <c r="D184" s="547" t="s">
        <v>886</v>
      </c>
      <c r="E184" s="528" t="s">
        <v>1705</v>
      </c>
      <c r="F184" s="507"/>
      <c r="G184" s="505"/>
    </row>
    <row r="185" spans="1:7" s="491" customFormat="1" ht="15" customHeight="1" x14ac:dyDescent="0.15">
      <c r="A185" s="530"/>
      <c r="B185" s="531"/>
      <c r="C185" s="530" t="s">
        <v>1691</v>
      </c>
      <c r="D185" s="547" t="s">
        <v>887</v>
      </c>
      <c r="E185" s="528" t="s">
        <v>1704</v>
      </c>
      <c r="F185" s="507"/>
      <c r="G185" s="505"/>
    </row>
    <row r="186" spans="1:7" s="491" customFormat="1" ht="15" customHeight="1" x14ac:dyDescent="0.15">
      <c r="A186" s="530"/>
      <c r="B186" s="531"/>
      <c r="C186" s="530" t="s">
        <v>1691</v>
      </c>
      <c r="D186" s="547" t="s">
        <v>1163</v>
      </c>
      <c r="E186" s="528" t="s">
        <v>1703</v>
      </c>
      <c r="F186" s="507"/>
      <c r="G186" s="505"/>
    </row>
    <row r="187" spans="1:7" s="491" customFormat="1" ht="15" customHeight="1" x14ac:dyDescent="0.15">
      <c r="A187" s="530"/>
      <c r="B187" s="531"/>
      <c r="C187" s="530" t="s">
        <v>1691</v>
      </c>
      <c r="D187" s="547" t="s">
        <v>888</v>
      </c>
      <c r="E187" s="528" t="s">
        <v>1702</v>
      </c>
      <c r="F187" s="507"/>
      <c r="G187" s="505"/>
    </row>
    <row r="188" spans="1:7" s="491" customFormat="1" ht="15" customHeight="1" x14ac:dyDescent="0.15">
      <c r="A188" s="530"/>
      <c r="B188" s="531"/>
      <c r="C188" s="530" t="s">
        <v>1691</v>
      </c>
      <c r="D188" s="547" t="s">
        <v>1558</v>
      </c>
      <c r="E188" s="528" t="s">
        <v>1701</v>
      </c>
      <c r="F188" s="507"/>
      <c r="G188" s="505"/>
    </row>
    <row r="189" spans="1:7" s="491" customFormat="1" ht="15" customHeight="1" x14ac:dyDescent="0.15">
      <c r="A189" s="526"/>
      <c r="B189" s="527"/>
      <c r="C189" s="526" t="s">
        <v>1691</v>
      </c>
      <c r="D189" s="551" t="s">
        <v>1443</v>
      </c>
      <c r="E189" s="532" t="s">
        <v>1700</v>
      </c>
      <c r="F189" s="507"/>
      <c r="G189" s="505"/>
    </row>
    <row r="190" spans="1:7" s="491" customFormat="1" ht="15" customHeight="1" x14ac:dyDescent="0.15">
      <c r="A190" s="530" t="s">
        <v>1699</v>
      </c>
      <c r="B190" s="531" t="s">
        <v>56</v>
      </c>
      <c r="C190" s="530"/>
      <c r="D190" s="529"/>
      <c r="E190" s="533" t="s">
        <v>1698</v>
      </c>
      <c r="F190" s="507"/>
      <c r="G190" s="505"/>
    </row>
    <row r="191" spans="1:7" s="491" customFormat="1" ht="15" customHeight="1" x14ac:dyDescent="0.15">
      <c r="A191" s="530"/>
      <c r="B191" s="531"/>
      <c r="C191" s="530" t="s">
        <v>1691</v>
      </c>
      <c r="D191" s="529" t="s">
        <v>1123</v>
      </c>
      <c r="E191" s="528" t="s">
        <v>1697</v>
      </c>
      <c r="F191" s="507"/>
      <c r="G191" s="505"/>
    </row>
    <row r="192" spans="1:7" s="491" customFormat="1" ht="15" customHeight="1" x14ac:dyDescent="0.15">
      <c r="A192" s="530"/>
      <c r="B192" s="531"/>
      <c r="C192" s="530" t="s">
        <v>1691</v>
      </c>
      <c r="D192" s="529" t="s">
        <v>1678</v>
      </c>
      <c r="E192" s="528" t="s">
        <v>1696</v>
      </c>
      <c r="F192" s="507"/>
      <c r="G192" s="505"/>
    </row>
    <row r="193" spans="1:7" s="491" customFormat="1" ht="15" customHeight="1" x14ac:dyDescent="0.15">
      <c r="A193" s="530"/>
      <c r="B193" s="531"/>
      <c r="C193" s="530" t="s">
        <v>1691</v>
      </c>
      <c r="D193" s="529" t="s">
        <v>1676</v>
      </c>
      <c r="E193" s="528" t="s">
        <v>1695</v>
      </c>
      <c r="F193" s="507"/>
      <c r="G193" s="505"/>
    </row>
    <row r="194" spans="1:7" s="491" customFormat="1" ht="15" customHeight="1" x14ac:dyDescent="0.15">
      <c r="A194" s="530"/>
      <c r="B194" s="531"/>
      <c r="C194" s="530" t="s">
        <v>1691</v>
      </c>
      <c r="D194" s="529" t="s">
        <v>1674</v>
      </c>
      <c r="E194" s="528" t="s">
        <v>1694</v>
      </c>
      <c r="F194" s="507"/>
      <c r="G194" s="505"/>
    </row>
    <row r="195" spans="1:7" s="491" customFormat="1" ht="15" customHeight="1" x14ac:dyDescent="0.15">
      <c r="A195" s="530"/>
      <c r="B195" s="531"/>
      <c r="C195" s="530" t="s">
        <v>1691</v>
      </c>
      <c r="D195" s="529" t="s">
        <v>1693</v>
      </c>
      <c r="E195" s="528" t="s">
        <v>1692</v>
      </c>
      <c r="F195" s="507"/>
      <c r="G195" s="505"/>
    </row>
    <row r="196" spans="1:7" s="491" customFormat="1" ht="15" customHeight="1" x14ac:dyDescent="0.15">
      <c r="A196" s="530"/>
      <c r="B196" s="531"/>
      <c r="C196" s="530" t="s">
        <v>1691</v>
      </c>
      <c r="D196" s="529" t="s">
        <v>1690</v>
      </c>
      <c r="E196" s="528" t="s">
        <v>1689</v>
      </c>
      <c r="F196" s="507"/>
      <c r="G196" s="505"/>
    </row>
    <row r="197" spans="1:7" s="491" customFormat="1" ht="15" customHeight="1" x14ac:dyDescent="0.15">
      <c r="A197" s="500" t="s">
        <v>1688</v>
      </c>
      <c r="B197" s="501" t="s">
        <v>55</v>
      </c>
      <c r="C197" s="500" t="s">
        <v>1688</v>
      </c>
      <c r="D197" s="499" t="s">
        <v>885</v>
      </c>
      <c r="E197" s="498" t="s">
        <v>1687</v>
      </c>
      <c r="F197" s="507"/>
      <c r="G197" s="505"/>
    </row>
    <row r="198" spans="1:7" s="491" customFormat="1" ht="15" customHeight="1" x14ac:dyDescent="0.15">
      <c r="A198" s="514" t="s">
        <v>1684</v>
      </c>
      <c r="B198" s="515" t="s">
        <v>55</v>
      </c>
      <c r="C198" s="514" t="s">
        <v>1684</v>
      </c>
      <c r="D198" s="513" t="s">
        <v>885</v>
      </c>
      <c r="E198" s="512" t="s">
        <v>1686</v>
      </c>
      <c r="F198" s="507"/>
      <c r="G198" s="505"/>
    </row>
    <row r="199" spans="1:7" s="491" customFormat="1" ht="15" customHeight="1" x14ac:dyDescent="0.15">
      <c r="A199" s="510" t="s">
        <v>1684</v>
      </c>
      <c r="B199" s="511" t="s">
        <v>1111</v>
      </c>
      <c r="C199" s="510" t="s">
        <v>1684</v>
      </c>
      <c r="D199" s="509" t="s">
        <v>1110</v>
      </c>
      <c r="E199" s="508" t="s">
        <v>1685</v>
      </c>
      <c r="F199" s="507"/>
      <c r="G199" s="505"/>
    </row>
    <row r="200" spans="1:7" s="491" customFormat="1" ht="15" customHeight="1" x14ac:dyDescent="0.15">
      <c r="A200" s="518" t="s">
        <v>1684</v>
      </c>
      <c r="B200" s="519" t="s">
        <v>63</v>
      </c>
      <c r="C200" s="518" t="s">
        <v>1684</v>
      </c>
      <c r="D200" s="517" t="s">
        <v>1101</v>
      </c>
      <c r="E200" s="506" t="s">
        <v>1683</v>
      </c>
      <c r="F200" s="507"/>
      <c r="G200" s="505"/>
    </row>
    <row r="201" spans="1:7" s="491" customFormat="1" ht="15" customHeight="1" x14ac:dyDescent="0.15">
      <c r="A201" s="514" t="s">
        <v>1680</v>
      </c>
      <c r="B201" s="515" t="s">
        <v>55</v>
      </c>
      <c r="C201" s="514" t="s">
        <v>1680</v>
      </c>
      <c r="D201" s="513" t="s">
        <v>885</v>
      </c>
      <c r="E201" s="512" t="s">
        <v>1682</v>
      </c>
      <c r="F201" s="507"/>
      <c r="G201" s="505"/>
    </row>
    <row r="202" spans="1:7" s="491" customFormat="1" ht="15" customHeight="1" x14ac:dyDescent="0.15">
      <c r="A202" s="530" t="s">
        <v>1680</v>
      </c>
      <c r="B202" s="531" t="s">
        <v>56</v>
      </c>
      <c r="C202" s="530"/>
      <c r="D202" s="529"/>
      <c r="E202" s="528" t="s">
        <v>1681</v>
      </c>
      <c r="F202" s="507"/>
      <c r="G202" s="505"/>
    </row>
    <row r="203" spans="1:7" s="491" customFormat="1" ht="15" customHeight="1" x14ac:dyDescent="0.15">
      <c r="A203" s="530"/>
      <c r="B203" s="531"/>
      <c r="C203" s="530" t="s">
        <v>1680</v>
      </c>
      <c r="D203" s="529" t="s">
        <v>1123</v>
      </c>
      <c r="E203" s="528" t="s">
        <v>1679</v>
      </c>
      <c r="F203" s="507"/>
      <c r="G203" s="505"/>
    </row>
    <row r="204" spans="1:7" s="491" customFormat="1" ht="15" customHeight="1" x14ac:dyDescent="0.15">
      <c r="A204" s="530"/>
      <c r="B204" s="531"/>
      <c r="C204" s="530" t="s">
        <v>1669</v>
      </c>
      <c r="D204" s="529" t="s">
        <v>1678</v>
      </c>
      <c r="E204" s="528" t="s">
        <v>1677</v>
      </c>
      <c r="F204" s="507"/>
      <c r="G204" s="505"/>
    </row>
    <row r="205" spans="1:7" s="491" customFormat="1" ht="15" customHeight="1" x14ac:dyDescent="0.15">
      <c r="A205" s="530"/>
      <c r="B205" s="531"/>
      <c r="C205" s="530" t="s">
        <v>1669</v>
      </c>
      <c r="D205" s="529" t="s">
        <v>1676</v>
      </c>
      <c r="E205" s="528" t="s">
        <v>1675</v>
      </c>
      <c r="F205" s="507"/>
      <c r="G205" s="505"/>
    </row>
    <row r="206" spans="1:7" s="491" customFormat="1" ht="15" customHeight="1" x14ac:dyDescent="0.15">
      <c r="A206" s="530"/>
      <c r="B206" s="531"/>
      <c r="C206" s="530" t="s">
        <v>1669</v>
      </c>
      <c r="D206" s="529" t="s">
        <v>1674</v>
      </c>
      <c r="E206" s="528" t="s">
        <v>1673</v>
      </c>
      <c r="F206" s="507"/>
      <c r="G206" s="505"/>
    </row>
    <row r="207" spans="1:7" s="491" customFormat="1" ht="15" customHeight="1" x14ac:dyDescent="0.15">
      <c r="A207" s="526"/>
      <c r="B207" s="527"/>
      <c r="C207" s="526" t="s">
        <v>1669</v>
      </c>
      <c r="D207" s="525" t="s">
        <v>1672</v>
      </c>
      <c r="E207" s="532" t="s">
        <v>1671</v>
      </c>
      <c r="F207" s="507"/>
      <c r="G207" s="505"/>
    </row>
    <row r="208" spans="1:7" s="491" customFormat="1" ht="15" customHeight="1" x14ac:dyDescent="0.15">
      <c r="A208" s="510" t="s">
        <v>1669</v>
      </c>
      <c r="B208" s="511" t="s">
        <v>57</v>
      </c>
      <c r="C208" s="510" t="s">
        <v>1669</v>
      </c>
      <c r="D208" s="509" t="s">
        <v>1132</v>
      </c>
      <c r="E208" s="508" t="s">
        <v>1670</v>
      </c>
      <c r="F208" s="507"/>
      <c r="G208" s="505"/>
    </row>
    <row r="209" spans="1:7" s="491" customFormat="1" ht="15" customHeight="1" x14ac:dyDescent="0.15">
      <c r="A209" s="496" t="s">
        <v>1669</v>
      </c>
      <c r="B209" s="497" t="s">
        <v>63</v>
      </c>
      <c r="C209" s="496" t="s">
        <v>1669</v>
      </c>
      <c r="D209" s="495" t="s">
        <v>1101</v>
      </c>
      <c r="E209" s="506" t="s">
        <v>1668</v>
      </c>
      <c r="F209" s="507"/>
      <c r="G209" s="505"/>
    </row>
    <row r="210" spans="1:7" s="491" customFormat="1" ht="15" customHeight="1" x14ac:dyDescent="0.15">
      <c r="A210" s="514" t="s">
        <v>1664</v>
      </c>
      <c r="B210" s="515" t="s">
        <v>55</v>
      </c>
      <c r="C210" s="514"/>
      <c r="D210" s="540"/>
      <c r="E210" s="512" t="s">
        <v>1667</v>
      </c>
      <c r="F210" s="507"/>
      <c r="G210" s="505"/>
    </row>
    <row r="211" spans="1:7" s="491" customFormat="1" ht="15" customHeight="1" x14ac:dyDescent="0.15">
      <c r="A211" s="530"/>
      <c r="B211" s="531"/>
      <c r="C211" s="530" t="s">
        <v>1666</v>
      </c>
      <c r="D211" s="547" t="s">
        <v>885</v>
      </c>
      <c r="E211" s="528" t="s">
        <v>1665</v>
      </c>
      <c r="F211" s="507"/>
      <c r="G211" s="505"/>
    </row>
    <row r="212" spans="1:7" s="491" customFormat="1" ht="15" customHeight="1" x14ac:dyDescent="0.15">
      <c r="A212" s="496"/>
      <c r="B212" s="497"/>
      <c r="C212" s="496" t="s">
        <v>1664</v>
      </c>
      <c r="D212" s="547" t="s">
        <v>886</v>
      </c>
      <c r="E212" s="528" t="s">
        <v>1663</v>
      </c>
      <c r="F212" s="507"/>
      <c r="G212" s="505"/>
    </row>
    <row r="213" spans="1:7" s="491" customFormat="1" ht="15" customHeight="1" x14ac:dyDescent="0.15">
      <c r="A213" s="500" t="s">
        <v>1662</v>
      </c>
      <c r="B213" s="501" t="s">
        <v>55</v>
      </c>
      <c r="C213" s="500" t="s">
        <v>1662</v>
      </c>
      <c r="D213" s="499" t="s">
        <v>885</v>
      </c>
      <c r="E213" s="498" t="s">
        <v>918</v>
      </c>
      <c r="F213" s="507"/>
      <c r="G213" s="505"/>
    </row>
    <row r="214" spans="1:7" s="491" customFormat="1" ht="15" customHeight="1" x14ac:dyDescent="0.15">
      <c r="A214" s="522" t="s">
        <v>1660</v>
      </c>
      <c r="B214" s="523" t="s">
        <v>55</v>
      </c>
      <c r="C214" s="522"/>
      <c r="D214" s="521"/>
      <c r="E214" s="520" t="s">
        <v>1661</v>
      </c>
      <c r="F214" s="507"/>
      <c r="G214" s="505"/>
    </row>
    <row r="215" spans="1:7" s="491" customFormat="1" ht="15" customHeight="1" x14ac:dyDescent="0.15">
      <c r="A215" s="530"/>
      <c r="B215" s="531"/>
      <c r="C215" s="530" t="s">
        <v>1660</v>
      </c>
      <c r="D215" s="529" t="s">
        <v>1113</v>
      </c>
      <c r="E215" s="528" t="s">
        <v>1659</v>
      </c>
      <c r="F215" s="507"/>
      <c r="G215" s="505"/>
    </row>
    <row r="216" spans="1:7" s="491" customFormat="1" ht="15" customHeight="1" x14ac:dyDescent="0.15">
      <c r="A216" s="530"/>
      <c r="B216" s="531"/>
      <c r="C216" s="530" t="s">
        <v>1657</v>
      </c>
      <c r="D216" s="529" t="s">
        <v>1230</v>
      </c>
      <c r="E216" s="528" t="s">
        <v>1658</v>
      </c>
      <c r="F216" s="507"/>
      <c r="G216" s="505"/>
    </row>
    <row r="217" spans="1:7" s="491" customFormat="1" ht="15" customHeight="1" x14ac:dyDescent="0.15">
      <c r="A217" s="530"/>
      <c r="B217" s="531"/>
      <c r="C217" s="530" t="s">
        <v>1657</v>
      </c>
      <c r="D217" s="529" t="s">
        <v>1475</v>
      </c>
      <c r="E217" s="528" t="s">
        <v>1656</v>
      </c>
      <c r="F217" s="507"/>
      <c r="G217" s="505"/>
    </row>
    <row r="218" spans="1:7" s="491" customFormat="1" ht="15" customHeight="1" x14ac:dyDescent="0.15">
      <c r="A218" s="500" t="s">
        <v>1655</v>
      </c>
      <c r="B218" s="501" t="s">
        <v>1141</v>
      </c>
      <c r="C218" s="500" t="s">
        <v>1655</v>
      </c>
      <c r="D218" s="499" t="s">
        <v>1140</v>
      </c>
      <c r="E218" s="498" t="s">
        <v>1654</v>
      </c>
      <c r="F218" s="507"/>
      <c r="G218" s="505"/>
    </row>
    <row r="219" spans="1:7" s="491" customFormat="1" ht="15" customHeight="1" x14ac:dyDescent="0.15">
      <c r="A219" s="526" t="s">
        <v>1652</v>
      </c>
      <c r="B219" s="527" t="s">
        <v>55</v>
      </c>
      <c r="C219" s="526" t="s">
        <v>1652</v>
      </c>
      <c r="D219" s="525" t="s">
        <v>885</v>
      </c>
      <c r="E219" s="532" t="s">
        <v>1653</v>
      </c>
      <c r="F219" s="507"/>
      <c r="G219" s="505"/>
    </row>
    <row r="220" spans="1:7" s="491" customFormat="1" ht="15" customHeight="1" x14ac:dyDescent="0.15">
      <c r="A220" s="518" t="s">
        <v>1652</v>
      </c>
      <c r="B220" s="519" t="s">
        <v>56</v>
      </c>
      <c r="C220" s="518" t="s">
        <v>1652</v>
      </c>
      <c r="D220" s="517" t="s">
        <v>1123</v>
      </c>
      <c r="E220" s="506" t="s">
        <v>1651</v>
      </c>
      <c r="F220" s="507"/>
      <c r="G220" s="505"/>
    </row>
    <row r="221" spans="1:7" s="491" customFormat="1" ht="15" customHeight="1" x14ac:dyDescent="0.15">
      <c r="A221" s="500" t="s">
        <v>1650</v>
      </c>
      <c r="B221" s="501" t="s">
        <v>55</v>
      </c>
      <c r="C221" s="500" t="s">
        <v>1650</v>
      </c>
      <c r="D221" s="499" t="s">
        <v>885</v>
      </c>
      <c r="E221" s="498" t="s">
        <v>1649</v>
      </c>
      <c r="F221" s="507"/>
      <c r="G221" s="505"/>
    </row>
    <row r="222" spans="1:7" s="491" customFormat="1" ht="15" customHeight="1" x14ac:dyDescent="0.15">
      <c r="A222" s="514" t="s">
        <v>1642</v>
      </c>
      <c r="B222" s="515" t="s">
        <v>55</v>
      </c>
      <c r="C222" s="514" t="s">
        <v>1642</v>
      </c>
      <c r="D222" s="513" t="s">
        <v>885</v>
      </c>
      <c r="E222" s="532" t="s">
        <v>1648</v>
      </c>
      <c r="F222" s="507"/>
      <c r="G222" s="505"/>
    </row>
    <row r="223" spans="1:7" s="491" customFormat="1" ht="15" customHeight="1" x14ac:dyDescent="0.15">
      <c r="A223" s="510" t="s">
        <v>1647</v>
      </c>
      <c r="B223" s="511" t="s">
        <v>1138</v>
      </c>
      <c r="C223" s="510" t="s">
        <v>1642</v>
      </c>
      <c r="D223" s="509" t="s">
        <v>1136</v>
      </c>
      <c r="E223" s="508" t="s">
        <v>1646</v>
      </c>
      <c r="F223" s="507"/>
      <c r="G223" s="505"/>
    </row>
    <row r="224" spans="1:7" s="491" customFormat="1" ht="15" customHeight="1" x14ac:dyDescent="0.15">
      <c r="A224" s="530" t="s">
        <v>1642</v>
      </c>
      <c r="B224" s="531" t="s">
        <v>1645</v>
      </c>
      <c r="C224" s="530"/>
      <c r="D224" s="529"/>
      <c r="E224" s="528" t="s">
        <v>1644</v>
      </c>
      <c r="F224" s="507"/>
      <c r="G224" s="505"/>
    </row>
    <row r="225" spans="1:7" s="491" customFormat="1" ht="15" customHeight="1" x14ac:dyDescent="0.15">
      <c r="A225" s="530"/>
      <c r="B225" s="531"/>
      <c r="C225" s="530" t="s">
        <v>1642</v>
      </c>
      <c r="D225" s="529" t="s">
        <v>1362</v>
      </c>
      <c r="E225" s="528" t="s">
        <v>1643</v>
      </c>
      <c r="F225" s="507"/>
      <c r="G225" s="505"/>
    </row>
    <row r="226" spans="1:7" s="491" customFormat="1" ht="15" customHeight="1" x14ac:dyDescent="0.15">
      <c r="A226" s="496"/>
      <c r="B226" s="497"/>
      <c r="C226" s="496" t="s">
        <v>1642</v>
      </c>
      <c r="D226" s="495" t="s">
        <v>1101</v>
      </c>
      <c r="E226" s="494" t="s">
        <v>1641</v>
      </c>
      <c r="F226" s="507"/>
      <c r="G226" s="505"/>
    </row>
    <row r="227" spans="1:7" s="491" customFormat="1" ht="15" customHeight="1" x14ac:dyDescent="0.15">
      <c r="A227" s="522" t="s">
        <v>1631</v>
      </c>
      <c r="B227" s="523" t="s">
        <v>55</v>
      </c>
      <c r="C227" s="522"/>
      <c r="D227" s="521"/>
      <c r="E227" s="520" t="s">
        <v>548</v>
      </c>
      <c r="F227" s="516" t="s">
        <v>41</v>
      </c>
      <c r="G227" s="502" t="s">
        <v>71</v>
      </c>
    </row>
    <row r="228" spans="1:7" s="491" customFormat="1" ht="15" customHeight="1" x14ac:dyDescent="0.15">
      <c r="A228" s="530"/>
      <c r="B228" s="531"/>
      <c r="C228" s="530" t="s">
        <v>1631</v>
      </c>
      <c r="D228" s="529" t="s">
        <v>885</v>
      </c>
      <c r="E228" s="528" t="s">
        <v>1640</v>
      </c>
      <c r="F228" s="507"/>
      <c r="G228" s="505"/>
    </row>
    <row r="229" spans="1:7" s="491" customFormat="1" ht="15" customHeight="1" x14ac:dyDescent="0.15">
      <c r="A229" s="530"/>
      <c r="B229" s="531"/>
      <c r="C229" s="530" t="s">
        <v>1631</v>
      </c>
      <c r="D229" s="529" t="s">
        <v>886</v>
      </c>
      <c r="E229" s="528" t="s">
        <v>1639</v>
      </c>
      <c r="F229" s="507"/>
      <c r="G229" s="505"/>
    </row>
    <row r="230" spans="1:7" s="491" customFormat="1" ht="15" customHeight="1" x14ac:dyDescent="0.15">
      <c r="A230" s="530"/>
      <c r="B230" s="531"/>
      <c r="C230" s="530" t="s">
        <v>1631</v>
      </c>
      <c r="D230" s="529" t="s">
        <v>887</v>
      </c>
      <c r="E230" s="528" t="s">
        <v>1638</v>
      </c>
      <c r="F230" s="507"/>
      <c r="G230" s="505"/>
    </row>
    <row r="231" spans="1:7" s="491" customFormat="1" ht="15" customHeight="1" x14ac:dyDescent="0.15">
      <c r="A231" s="530"/>
      <c r="B231" s="531"/>
      <c r="C231" s="530" t="s">
        <v>1631</v>
      </c>
      <c r="D231" s="529" t="s">
        <v>1163</v>
      </c>
      <c r="E231" s="528" t="s">
        <v>1637</v>
      </c>
      <c r="F231" s="507"/>
      <c r="G231" s="505"/>
    </row>
    <row r="232" spans="1:7" s="491" customFormat="1" ht="15" customHeight="1" x14ac:dyDescent="0.15">
      <c r="A232" s="530"/>
      <c r="B232" s="531"/>
      <c r="C232" s="530" t="s">
        <v>1631</v>
      </c>
      <c r="D232" s="529" t="s">
        <v>888</v>
      </c>
      <c r="E232" s="528" t="s">
        <v>1636</v>
      </c>
      <c r="F232" s="507"/>
      <c r="G232" s="505"/>
    </row>
    <row r="233" spans="1:7" s="491" customFormat="1" ht="15" customHeight="1" x14ac:dyDescent="0.15">
      <c r="A233" s="530"/>
      <c r="B233" s="531"/>
      <c r="C233" s="530" t="s">
        <v>1631</v>
      </c>
      <c r="D233" s="529" t="s">
        <v>1558</v>
      </c>
      <c r="E233" s="528" t="s">
        <v>1635</v>
      </c>
      <c r="F233" s="507"/>
      <c r="G233" s="505"/>
    </row>
    <row r="234" spans="1:7" s="491" customFormat="1" ht="15" customHeight="1" x14ac:dyDescent="0.15">
      <c r="A234" s="530"/>
      <c r="B234" s="531"/>
      <c r="C234" s="530" t="s">
        <v>1631</v>
      </c>
      <c r="D234" s="529" t="s">
        <v>889</v>
      </c>
      <c r="E234" s="528" t="s">
        <v>1634</v>
      </c>
      <c r="F234" s="507"/>
      <c r="G234" s="505"/>
    </row>
    <row r="235" spans="1:7" s="491" customFormat="1" ht="15" customHeight="1" x14ac:dyDescent="0.15">
      <c r="A235" s="530"/>
      <c r="B235" s="531"/>
      <c r="C235" s="530" t="s">
        <v>1631</v>
      </c>
      <c r="D235" s="529" t="s">
        <v>1633</v>
      </c>
      <c r="E235" s="528" t="s">
        <v>1632</v>
      </c>
      <c r="F235" s="507"/>
      <c r="G235" s="505"/>
    </row>
    <row r="236" spans="1:7" s="491" customFormat="1" ht="15" customHeight="1" x14ac:dyDescent="0.15">
      <c r="A236" s="496"/>
      <c r="B236" s="497"/>
      <c r="C236" s="496" t="s">
        <v>1631</v>
      </c>
      <c r="D236" s="495" t="s">
        <v>1443</v>
      </c>
      <c r="E236" s="494" t="s">
        <v>1630</v>
      </c>
      <c r="F236" s="507"/>
      <c r="G236" s="505"/>
    </row>
    <row r="237" spans="1:7" s="491" customFormat="1" ht="15" customHeight="1" x14ac:dyDescent="0.15">
      <c r="A237" s="522" t="s">
        <v>1627</v>
      </c>
      <c r="B237" s="523" t="s">
        <v>55</v>
      </c>
      <c r="C237" s="522"/>
      <c r="D237" s="521"/>
      <c r="E237" s="528" t="s">
        <v>549</v>
      </c>
      <c r="F237" s="507"/>
      <c r="G237" s="505"/>
    </row>
    <row r="238" spans="1:7" s="491" customFormat="1" ht="15" customHeight="1" x14ac:dyDescent="0.15">
      <c r="A238" s="530"/>
      <c r="B238" s="531"/>
      <c r="C238" s="530" t="s">
        <v>1627</v>
      </c>
      <c r="D238" s="529" t="s">
        <v>885</v>
      </c>
      <c r="E238" s="528" t="s">
        <v>1629</v>
      </c>
      <c r="F238" s="507"/>
      <c r="G238" s="505"/>
    </row>
    <row r="239" spans="1:7" s="491" customFormat="1" ht="15" customHeight="1" x14ac:dyDescent="0.15">
      <c r="A239" s="526"/>
      <c r="B239" s="527"/>
      <c r="C239" s="526" t="s">
        <v>1627</v>
      </c>
      <c r="D239" s="525" t="s">
        <v>1443</v>
      </c>
      <c r="E239" s="532" t="s">
        <v>1628</v>
      </c>
      <c r="F239" s="507"/>
      <c r="G239" s="505"/>
    </row>
    <row r="240" spans="1:7" s="491" customFormat="1" ht="15" customHeight="1" x14ac:dyDescent="0.15">
      <c r="A240" s="496" t="s">
        <v>1627</v>
      </c>
      <c r="B240" s="497" t="s">
        <v>56</v>
      </c>
      <c r="C240" s="496" t="s">
        <v>1627</v>
      </c>
      <c r="D240" s="495" t="s">
        <v>1123</v>
      </c>
      <c r="E240" s="506" t="s">
        <v>1626</v>
      </c>
      <c r="F240" s="504"/>
      <c r="G240" s="503"/>
    </row>
    <row r="241" spans="1:7" s="491" customFormat="1" ht="15" customHeight="1" x14ac:dyDescent="0.15">
      <c r="A241" s="522" t="s">
        <v>1617</v>
      </c>
      <c r="B241" s="523" t="s">
        <v>55</v>
      </c>
      <c r="C241" s="522"/>
      <c r="D241" s="521"/>
      <c r="E241" s="520" t="s">
        <v>550</v>
      </c>
      <c r="F241" s="516" t="s">
        <v>42</v>
      </c>
      <c r="G241" s="502" t="s">
        <v>1625</v>
      </c>
    </row>
    <row r="242" spans="1:7" s="491" customFormat="1" ht="15" customHeight="1" x14ac:dyDescent="0.15">
      <c r="A242" s="530"/>
      <c r="B242" s="531"/>
      <c r="C242" s="530" t="s">
        <v>1617</v>
      </c>
      <c r="D242" s="529" t="s">
        <v>885</v>
      </c>
      <c r="E242" s="528" t="s">
        <v>1624</v>
      </c>
      <c r="F242" s="507"/>
      <c r="G242" s="505"/>
    </row>
    <row r="243" spans="1:7" s="491" customFormat="1" ht="15" customHeight="1" x14ac:dyDescent="0.15">
      <c r="A243" s="530"/>
      <c r="B243" s="531"/>
      <c r="C243" s="530" t="s">
        <v>1617</v>
      </c>
      <c r="D243" s="529" t="s">
        <v>886</v>
      </c>
      <c r="E243" s="528" t="s">
        <v>1623</v>
      </c>
      <c r="F243" s="507"/>
      <c r="G243" s="505"/>
    </row>
    <row r="244" spans="1:7" s="491" customFormat="1" ht="15" customHeight="1" x14ac:dyDescent="0.15">
      <c r="A244" s="530"/>
      <c r="B244" s="531"/>
      <c r="C244" s="530" t="s">
        <v>1617</v>
      </c>
      <c r="D244" s="529" t="s">
        <v>887</v>
      </c>
      <c r="E244" s="528" t="s">
        <v>1622</v>
      </c>
      <c r="F244" s="507"/>
      <c r="G244" s="505"/>
    </row>
    <row r="245" spans="1:7" s="491" customFormat="1" ht="15" customHeight="1" x14ac:dyDescent="0.15">
      <c r="A245" s="530"/>
      <c r="B245" s="531"/>
      <c r="C245" s="530" t="s">
        <v>1617</v>
      </c>
      <c r="D245" s="529" t="s">
        <v>1163</v>
      </c>
      <c r="E245" s="528" t="s">
        <v>1621</v>
      </c>
      <c r="F245" s="507"/>
      <c r="G245" s="505"/>
    </row>
    <row r="246" spans="1:7" s="491" customFormat="1" ht="15" customHeight="1" x14ac:dyDescent="0.15">
      <c r="A246" s="530"/>
      <c r="B246" s="531"/>
      <c r="C246" s="530" t="s">
        <v>1617</v>
      </c>
      <c r="D246" s="529" t="s">
        <v>888</v>
      </c>
      <c r="E246" s="528" t="s">
        <v>1620</v>
      </c>
      <c r="F246" s="507"/>
      <c r="G246" s="505"/>
    </row>
    <row r="247" spans="1:7" s="491" customFormat="1" ht="15" customHeight="1" x14ac:dyDescent="0.15">
      <c r="A247" s="530"/>
      <c r="B247" s="531"/>
      <c r="C247" s="530" t="s">
        <v>1617</v>
      </c>
      <c r="D247" s="529" t="s">
        <v>1558</v>
      </c>
      <c r="E247" s="528" t="s">
        <v>1619</v>
      </c>
      <c r="F247" s="507"/>
      <c r="G247" s="505"/>
    </row>
    <row r="248" spans="1:7" s="491" customFormat="1" ht="15" customHeight="1" x14ac:dyDescent="0.15">
      <c r="A248" s="530"/>
      <c r="B248" s="531"/>
      <c r="C248" s="530" t="s">
        <v>1617</v>
      </c>
      <c r="D248" s="529" t="s">
        <v>889</v>
      </c>
      <c r="E248" s="528" t="s">
        <v>1618</v>
      </c>
      <c r="F248" s="507"/>
      <c r="G248" s="505"/>
    </row>
    <row r="249" spans="1:7" s="491" customFormat="1" ht="15" customHeight="1" x14ac:dyDescent="0.15">
      <c r="A249" s="496"/>
      <c r="B249" s="497"/>
      <c r="C249" s="496" t="s">
        <v>1617</v>
      </c>
      <c r="D249" s="495" t="s">
        <v>1443</v>
      </c>
      <c r="E249" s="494" t="s">
        <v>1616</v>
      </c>
      <c r="F249" s="507"/>
      <c r="G249" s="505"/>
    </row>
    <row r="250" spans="1:7" s="491" customFormat="1" ht="15" customHeight="1" x14ac:dyDescent="0.15">
      <c r="A250" s="500" t="s">
        <v>1615</v>
      </c>
      <c r="B250" s="501" t="s">
        <v>55</v>
      </c>
      <c r="C250" s="500" t="s">
        <v>1615</v>
      </c>
      <c r="D250" s="499" t="s">
        <v>885</v>
      </c>
      <c r="E250" s="498" t="s">
        <v>1614</v>
      </c>
      <c r="F250" s="507"/>
      <c r="G250" s="505"/>
    </row>
    <row r="251" spans="1:7" s="491" customFormat="1" ht="15" customHeight="1" x14ac:dyDescent="0.15">
      <c r="A251" s="530" t="s">
        <v>1613</v>
      </c>
      <c r="B251" s="531" t="s">
        <v>63</v>
      </c>
      <c r="C251" s="530"/>
      <c r="D251" s="529"/>
      <c r="E251" s="528" t="s">
        <v>1612</v>
      </c>
      <c r="F251" s="507"/>
      <c r="G251" s="505"/>
    </row>
    <row r="252" spans="1:7" s="491" customFormat="1" ht="15" customHeight="1" x14ac:dyDescent="0.15">
      <c r="A252" s="530"/>
      <c r="B252" s="531"/>
      <c r="C252" s="530" t="s">
        <v>1609</v>
      </c>
      <c r="D252" s="529" t="s">
        <v>1611</v>
      </c>
      <c r="E252" s="528" t="s">
        <v>1610</v>
      </c>
      <c r="F252" s="507"/>
      <c r="G252" s="505"/>
    </row>
    <row r="253" spans="1:7" s="491" customFormat="1" ht="15" customHeight="1" x14ac:dyDescent="0.15">
      <c r="A253" s="496"/>
      <c r="B253" s="497"/>
      <c r="C253" s="496" t="s">
        <v>1609</v>
      </c>
      <c r="D253" s="495" t="s">
        <v>1608</v>
      </c>
      <c r="E253" s="494" t="s">
        <v>1607</v>
      </c>
      <c r="F253" s="507"/>
      <c r="G253" s="505"/>
    </row>
    <row r="254" spans="1:7" s="491" customFormat="1" ht="15" customHeight="1" x14ac:dyDescent="0.15">
      <c r="A254" s="500" t="s">
        <v>1606</v>
      </c>
      <c r="B254" s="501" t="s">
        <v>55</v>
      </c>
      <c r="C254" s="500" t="s">
        <v>1606</v>
      </c>
      <c r="D254" s="499" t="s">
        <v>885</v>
      </c>
      <c r="E254" s="498" t="s">
        <v>1605</v>
      </c>
      <c r="F254" s="554" t="s">
        <v>1604</v>
      </c>
      <c r="G254" s="604" t="s">
        <v>1603</v>
      </c>
    </row>
    <row r="255" spans="1:7" s="491" customFormat="1" ht="15" customHeight="1" x14ac:dyDescent="0.15">
      <c r="A255" s="522" t="s">
        <v>1602</v>
      </c>
      <c r="B255" s="523" t="s">
        <v>1141</v>
      </c>
      <c r="C255" s="522"/>
      <c r="D255" s="521"/>
      <c r="E255" s="520" t="s">
        <v>1601</v>
      </c>
      <c r="F255" s="507"/>
      <c r="G255" s="602"/>
    </row>
    <row r="256" spans="1:7" s="491" customFormat="1" ht="15" customHeight="1" x14ac:dyDescent="0.15">
      <c r="A256" s="530"/>
      <c r="B256" s="531"/>
      <c r="C256" s="530" t="s">
        <v>1599</v>
      </c>
      <c r="D256" s="529" t="s">
        <v>885</v>
      </c>
      <c r="E256" s="528" t="s">
        <v>1600</v>
      </c>
      <c r="F256" s="507"/>
      <c r="G256" s="505"/>
    </row>
    <row r="257" spans="1:7" s="491" customFormat="1" ht="15" customHeight="1" x14ac:dyDescent="0.15">
      <c r="A257" s="496"/>
      <c r="B257" s="497"/>
      <c r="C257" s="496" t="s">
        <v>1599</v>
      </c>
      <c r="D257" s="495" t="s">
        <v>1598</v>
      </c>
      <c r="E257" s="494" t="s">
        <v>1597</v>
      </c>
      <c r="F257" s="507"/>
      <c r="G257" s="505"/>
    </row>
    <row r="258" spans="1:7" s="491" customFormat="1" ht="15" customHeight="1" x14ac:dyDescent="0.15">
      <c r="A258" s="522" t="s">
        <v>1594</v>
      </c>
      <c r="B258" s="523" t="s">
        <v>55</v>
      </c>
      <c r="C258" s="522"/>
      <c r="D258" s="521"/>
      <c r="E258" s="520" t="s">
        <v>1596</v>
      </c>
      <c r="F258" s="516" t="s">
        <v>43</v>
      </c>
      <c r="G258" s="502" t="s">
        <v>72</v>
      </c>
    </row>
    <row r="259" spans="1:7" s="491" customFormat="1" ht="15" customHeight="1" x14ac:dyDescent="0.15">
      <c r="A259" s="530"/>
      <c r="B259" s="531"/>
      <c r="C259" s="530" t="s">
        <v>1594</v>
      </c>
      <c r="D259" s="529" t="s">
        <v>885</v>
      </c>
      <c r="E259" s="528" t="s">
        <v>1595</v>
      </c>
      <c r="F259" s="507"/>
      <c r="G259" s="505"/>
    </row>
    <row r="260" spans="1:7" s="491" customFormat="1" ht="15" customHeight="1" x14ac:dyDescent="0.15">
      <c r="A260" s="530"/>
      <c r="B260" s="531"/>
      <c r="C260" s="530" t="s">
        <v>1594</v>
      </c>
      <c r="D260" s="529" t="s">
        <v>886</v>
      </c>
      <c r="E260" s="532" t="s">
        <v>1593</v>
      </c>
      <c r="F260" s="507"/>
      <c r="G260" s="505"/>
    </row>
    <row r="261" spans="1:7" s="491" customFormat="1" ht="15" customHeight="1" x14ac:dyDescent="0.15">
      <c r="A261" s="510" t="s">
        <v>1589</v>
      </c>
      <c r="B261" s="511" t="s">
        <v>1111</v>
      </c>
      <c r="C261" s="510" t="s">
        <v>1589</v>
      </c>
      <c r="D261" s="524" t="s">
        <v>1110</v>
      </c>
      <c r="E261" s="508" t="s">
        <v>1592</v>
      </c>
      <c r="F261" s="507"/>
      <c r="G261" s="505"/>
    </row>
    <row r="262" spans="1:7" s="491" customFormat="1" ht="15" customHeight="1" x14ac:dyDescent="0.15">
      <c r="A262" s="530" t="s">
        <v>1589</v>
      </c>
      <c r="B262" s="531" t="s">
        <v>63</v>
      </c>
      <c r="C262" s="530"/>
      <c r="D262" s="529"/>
      <c r="E262" s="533" t="s">
        <v>1591</v>
      </c>
      <c r="F262" s="507"/>
      <c r="G262" s="505"/>
    </row>
    <row r="263" spans="1:7" s="491" customFormat="1" ht="15" customHeight="1" x14ac:dyDescent="0.15">
      <c r="A263" s="530"/>
      <c r="B263" s="531"/>
      <c r="C263" s="530" t="s">
        <v>1589</v>
      </c>
      <c r="D263" s="529" t="s">
        <v>1362</v>
      </c>
      <c r="E263" s="528" t="s">
        <v>1590</v>
      </c>
      <c r="F263" s="507"/>
      <c r="G263" s="505"/>
    </row>
    <row r="264" spans="1:7" s="491" customFormat="1" ht="15" customHeight="1" x14ac:dyDescent="0.15">
      <c r="A264" s="496"/>
      <c r="B264" s="497"/>
      <c r="C264" s="496" t="s">
        <v>1589</v>
      </c>
      <c r="D264" s="495" t="s">
        <v>1101</v>
      </c>
      <c r="E264" s="494" t="s">
        <v>1588</v>
      </c>
      <c r="F264" s="507"/>
      <c r="G264" s="505"/>
    </row>
    <row r="265" spans="1:7" s="491" customFormat="1" ht="15" customHeight="1" x14ac:dyDescent="0.15">
      <c r="A265" s="522" t="s">
        <v>1586</v>
      </c>
      <c r="B265" s="523" t="s">
        <v>55</v>
      </c>
      <c r="C265" s="522" t="s">
        <v>1586</v>
      </c>
      <c r="D265" s="521" t="s">
        <v>885</v>
      </c>
      <c r="E265" s="512" t="s">
        <v>1587</v>
      </c>
      <c r="F265" s="507"/>
      <c r="G265" s="505"/>
    </row>
    <row r="266" spans="1:7" s="491" customFormat="1" ht="15" customHeight="1" x14ac:dyDescent="0.15">
      <c r="A266" s="510" t="s">
        <v>1584</v>
      </c>
      <c r="B266" s="511" t="s">
        <v>1111</v>
      </c>
      <c r="C266" s="510" t="s">
        <v>1584</v>
      </c>
      <c r="D266" s="524" t="s">
        <v>1110</v>
      </c>
      <c r="E266" s="508" t="s">
        <v>1585</v>
      </c>
      <c r="F266" s="507"/>
      <c r="G266" s="505"/>
    </row>
    <row r="267" spans="1:7" s="491" customFormat="1" ht="15" customHeight="1" x14ac:dyDescent="0.15">
      <c r="A267" s="496" t="s">
        <v>1584</v>
      </c>
      <c r="B267" s="497" t="s">
        <v>1108</v>
      </c>
      <c r="C267" s="496" t="s">
        <v>1584</v>
      </c>
      <c r="D267" s="495" t="s">
        <v>1107</v>
      </c>
      <c r="E267" s="506" t="s">
        <v>1583</v>
      </c>
      <c r="F267" s="507"/>
      <c r="G267" s="505"/>
    </row>
    <row r="268" spans="1:7" s="491" customFormat="1" ht="15" customHeight="1" x14ac:dyDescent="0.15">
      <c r="A268" s="522" t="s">
        <v>1580</v>
      </c>
      <c r="B268" s="523" t="s">
        <v>55</v>
      </c>
      <c r="C268" s="522"/>
      <c r="D268" s="521"/>
      <c r="E268" s="520" t="s">
        <v>554</v>
      </c>
      <c r="F268" s="507"/>
      <c r="G268" s="505"/>
    </row>
    <row r="269" spans="1:7" s="491" customFormat="1" ht="15" customHeight="1" x14ac:dyDescent="0.15">
      <c r="A269" s="530"/>
      <c r="B269" s="531"/>
      <c r="C269" s="530" t="s">
        <v>1580</v>
      </c>
      <c r="D269" s="529" t="s">
        <v>885</v>
      </c>
      <c r="E269" s="528" t="s">
        <v>1582</v>
      </c>
      <c r="F269" s="507"/>
      <c r="G269" s="505"/>
    </row>
    <row r="270" spans="1:7" s="491" customFormat="1" ht="15" customHeight="1" x14ac:dyDescent="0.15">
      <c r="A270" s="530"/>
      <c r="B270" s="531"/>
      <c r="C270" s="530" t="s">
        <v>1580</v>
      </c>
      <c r="D270" s="529" t="s">
        <v>886</v>
      </c>
      <c r="E270" s="528" t="s">
        <v>1581</v>
      </c>
      <c r="F270" s="507"/>
      <c r="G270" s="505"/>
    </row>
    <row r="271" spans="1:7" s="491" customFormat="1" ht="15" customHeight="1" x14ac:dyDescent="0.15">
      <c r="A271" s="496"/>
      <c r="B271" s="497"/>
      <c r="C271" s="496" t="s">
        <v>1580</v>
      </c>
      <c r="D271" s="495" t="s">
        <v>887</v>
      </c>
      <c r="E271" s="494" t="s">
        <v>1579</v>
      </c>
      <c r="F271" s="507"/>
      <c r="G271" s="505"/>
    </row>
    <row r="272" spans="1:7" s="491" customFormat="1" ht="15" customHeight="1" x14ac:dyDescent="0.15">
      <c r="A272" s="514" t="s">
        <v>1577</v>
      </c>
      <c r="B272" s="515" t="s">
        <v>55</v>
      </c>
      <c r="C272" s="514" t="s">
        <v>1577</v>
      </c>
      <c r="D272" s="513" t="s">
        <v>885</v>
      </c>
      <c r="E272" s="512" t="s">
        <v>1578</v>
      </c>
      <c r="F272" s="507"/>
      <c r="G272" s="505"/>
    </row>
    <row r="273" spans="1:7" s="491" customFormat="1" ht="15" customHeight="1" x14ac:dyDescent="0.15">
      <c r="A273" s="518" t="s">
        <v>1577</v>
      </c>
      <c r="B273" s="519" t="s">
        <v>1128</v>
      </c>
      <c r="C273" s="518" t="s">
        <v>1577</v>
      </c>
      <c r="D273" s="517" t="s">
        <v>1126</v>
      </c>
      <c r="E273" s="506" t="s">
        <v>1576</v>
      </c>
      <c r="F273" s="507"/>
      <c r="G273" s="505"/>
    </row>
    <row r="274" spans="1:7" s="491" customFormat="1" ht="15" customHeight="1" x14ac:dyDescent="0.15">
      <c r="A274" s="526" t="s">
        <v>1573</v>
      </c>
      <c r="B274" s="527" t="s">
        <v>1114</v>
      </c>
      <c r="C274" s="526" t="s">
        <v>1573</v>
      </c>
      <c r="D274" s="525" t="s">
        <v>1113</v>
      </c>
      <c r="E274" s="532" t="s">
        <v>1575</v>
      </c>
      <c r="F274" s="507"/>
      <c r="G274" s="505"/>
    </row>
    <row r="275" spans="1:7" s="491" customFormat="1" ht="15" customHeight="1" x14ac:dyDescent="0.15">
      <c r="A275" s="510" t="s">
        <v>1573</v>
      </c>
      <c r="B275" s="511" t="s">
        <v>1111</v>
      </c>
      <c r="C275" s="510" t="s">
        <v>1573</v>
      </c>
      <c r="D275" s="509" t="s">
        <v>1110</v>
      </c>
      <c r="E275" s="508" t="s">
        <v>1574</v>
      </c>
      <c r="F275" s="507"/>
      <c r="G275" s="505"/>
    </row>
    <row r="276" spans="1:7" s="491" customFormat="1" ht="15" customHeight="1" x14ac:dyDescent="0.15">
      <c r="A276" s="496" t="s">
        <v>1573</v>
      </c>
      <c r="B276" s="497" t="s">
        <v>63</v>
      </c>
      <c r="C276" s="496" t="s">
        <v>1573</v>
      </c>
      <c r="D276" s="495" t="s">
        <v>1101</v>
      </c>
      <c r="E276" s="533" t="s">
        <v>555</v>
      </c>
      <c r="F276" s="504"/>
      <c r="G276" s="503"/>
    </row>
    <row r="277" spans="1:7" s="491" customFormat="1" ht="15" customHeight="1" x14ac:dyDescent="0.15">
      <c r="A277" s="514" t="s">
        <v>1569</v>
      </c>
      <c r="B277" s="515" t="s">
        <v>55</v>
      </c>
      <c r="C277" s="514" t="s">
        <v>1569</v>
      </c>
      <c r="D277" s="513" t="s">
        <v>885</v>
      </c>
      <c r="E277" s="512" t="s">
        <v>1572</v>
      </c>
      <c r="F277" s="516" t="s">
        <v>44</v>
      </c>
      <c r="G277" s="502" t="s">
        <v>73</v>
      </c>
    </row>
    <row r="278" spans="1:7" s="491" customFormat="1" ht="15" customHeight="1" x14ac:dyDescent="0.15">
      <c r="A278" s="510" t="s">
        <v>1569</v>
      </c>
      <c r="B278" s="511" t="s">
        <v>56</v>
      </c>
      <c r="C278" s="510" t="s">
        <v>1569</v>
      </c>
      <c r="D278" s="509" t="s">
        <v>1123</v>
      </c>
      <c r="E278" s="508" t="s">
        <v>1571</v>
      </c>
      <c r="F278" s="507"/>
      <c r="G278" s="505"/>
    </row>
    <row r="279" spans="1:7" s="491" customFormat="1" ht="15" customHeight="1" x14ac:dyDescent="0.15">
      <c r="A279" s="510" t="s">
        <v>1569</v>
      </c>
      <c r="B279" s="511" t="s">
        <v>57</v>
      </c>
      <c r="C279" s="510" t="s">
        <v>1569</v>
      </c>
      <c r="D279" s="509" t="s">
        <v>1132</v>
      </c>
      <c r="E279" s="508" t="s">
        <v>1570</v>
      </c>
      <c r="F279" s="507"/>
      <c r="G279" s="505"/>
    </row>
    <row r="280" spans="1:7" s="491" customFormat="1" ht="15" customHeight="1" x14ac:dyDescent="0.15">
      <c r="A280" s="496" t="s">
        <v>1569</v>
      </c>
      <c r="B280" s="497" t="s">
        <v>58</v>
      </c>
      <c r="C280" s="496" t="s">
        <v>1569</v>
      </c>
      <c r="D280" s="495" t="s">
        <v>1130</v>
      </c>
      <c r="E280" s="506" t="s">
        <v>1568</v>
      </c>
      <c r="F280" s="507"/>
      <c r="G280" s="505"/>
    </row>
    <row r="281" spans="1:7" s="491" customFormat="1" ht="15" customHeight="1" x14ac:dyDescent="0.15">
      <c r="A281" s="500"/>
      <c r="B281" s="501"/>
      <c r="C281" s="500" t="s">
        <v>1567</v>
      </c>
      <c r="D281" s="499" t="s">
        <v>1276</v>
      </c>
      <c r="E281" s="498" t="s">
        <v>1566</v>
      </c>
      <c r="F281" s="507"/>
      <c r="G281" s="505"/>
    </row>
    <row r="282" spans="1:7" s="491" customFormat="1" ht="15" customHeight="1" x14ac:dyDescent="0.15">
      <c r="A282" s="522" t="s">
        <v>1559</v>
      </c>
      <c r="B282" s="523" t="s">
        <v>55</v>
      </c>
      <c r="C282" s="522"/>
      <c r="D282" s="521"/>
      <c r="E282" s="520" t="s">
        <v>1565</v>
      </c>
      <c r="F282" s="507"/>
      <c r="G282" s="505"/>
    </row>
    <row r="283" spans="1:7" s="491" customFormat="1" ht="15" customHeight="1" x14ac:dyDescent="0.15">
      <c r="A283" s="530"/>
      <c r="B283" s="531"/>
      <c r="C283" s="530" t="s">
        <v>1559</v>
      </c>
      <c r="D283" s="529" t="s">
        <v>885</v>
      </c>
      <c r="E283" s="528" t="s">
        <v>1564</v>
      </c>
      <c r="F283" s="507"/>
      <c r="G283" s="505"/>
    </row>
    <row r="284" spans="1:7" s="491" customFormat="1" ht="15" customHeight="1" x14ac:dyDescent="0.15">
      <c r="A284" s="530"/>
      <c r="B284" s="531"/>
      <c r="C284" s="530" t="s">
        <v>1559</v>
      </c>
      <c r="D284" s="529" t="s">
        <v>886</v>
      </c>
      <c r="E284" s="528" t="s">
        <v>1563</v>
      </c>
      <c r="F284" s="507"/>
      <c r="G284" s="505"/>
    </row>
    <row r="285" spans="1:7" s="491" customFormat="1" ht="15" customHeight="1" x14ac:dyDescent="0.15">
      <c r="A285" s="530"/>
      <c r="B285" s="531"/>
      <c r="C285" s="530" t="s">
        <v>1559</v>
      </c>
      <c r="D285" s="529" t="s">
        <v>887</v>
      </c>
      <c r="E285" s="528" t="s">
        <v>1562</v>
      </c>
      <c r="F285" s="507"/>
      <c r="G285" s="505"/>
    </row>
    <row r="286" spans="1:7" s="491" customFormat="1" ht="15" customHeight="1" x14ac:dyDescent="0.15">
      <c r="A286" s="530"/>
      <c r="B286" s="531"/>
      <c r="C286" s="530" t="s">
        <v>1559</v>
      </c>
      <c r="D286" s="529" t="s">
        <v>1163</v>
      </c>
      <c r="E286" s="528" t="s">
        <v>1561</v>
      </c>
      <c r="F286" s="507"/>
      <c r="G286" s="505"/>
    </row>
    <row r="287" spans="1:7" s="491" customFormat="1" ht="15" customHeight="1" x14ac:dyDescent="0.15">
      <c r="A287" s="530"/>
      <c r="B287" s="531"/>
      <c r="C287" s="530" t="s">
        <v>1559</v>
      </c>
      <c r="D287" s="529" t="s">
        <v>888</v>
      </c>
      <c r="E287" s="528" t="s">
        <v>1560</v>
      </c>
      <c r="F287" s="507"/>
      <c r="G287" s="505"/>
    </row>
    <row r="288" spans="1:7" s="491" customFormat="1" ht="15" customHeight="1" x14ac:dyDescent="0.15">
      <c r="A288" s="496"/>
      <c r="B288" s="497"/>
      <c r="C288" s="496" t="s">
        <v>1559</v>
      </c>
      <c r="D288" s="495" t="s">
        <v>1558</v>
      </c>
      <c r="E288" s="494" t="s">
        <v>1557</v>
      </c>
      <c r="F288" s="507"/>
      <c r="G288" s="505"/>
    </row>
    <row r="289" spans="1:7" s="491" customFormat="1" ht="15" customHeight="1" x14ac:dyDescent="0.15">
      <c r="A289" s="522" t="s">
        <v>1554</v>
      </c>
      <c r="B289" s="523" t="s">
        <v>55</v>
      </c>
      <c r="C289" s="522"/>
      <c r="D289" s="521"/>
      <c r="E289" s="520" t="s">
        <v>1556</v>
      </c>
      <c r="F289" s="507"/>
      <c r="G289" s="505"/>
    </row>
    <row r="290" spans="1:7" s="491" customFormat="1" ht="15" customHeight="1" x14ac:dyDescent="0.15">
      <c r="A290" s="530"/>
      <c r="B290" s="531"/>
      <c r="C290" s="530" t="s">
        <v>1554</v>
      </c>
      <c r="D290" s="529" t="s">
        <v>885</v>
      </c>
      <c r="E290" s="528" t="s">
        <v>1555</v>
      </c>
      <c r="F290" s="507"/>
      <c r="G290" s="505"/>
    </row>
    <row r="291" spans="1:7" s="491" customFormat="1" ht="15" customHeight="1" x14ac:dyDescent="0.15">
      <c r="A291" s="496"/>
      <c r="B291" s="497"/>
      <c r="C291" s="496" t="s">
        <v>1554</v>
      </c>
      <c r="D291" s="495" t="s">
        <v>886</v>
      </c>
      <c r="E291" s="494" t="s">
        <v>1553</v>
      </c>
      <c r="F291" s="507"/>
      <c r="G291" s="505"/>
    </row>
    <row r="292" spans="1:7" s="491" customFormat="1" ht="15" customHeight="1" x14ac:dyDescent="0.15">
      <c r="A292" s="522" t="s">
        <v>1548</v>
      </c>
      <c r="B292" s="523" t="s">
        <v>55</v>
      </c>
      <c r="C292" s="522"/>
      <c r="D292" s="521"/>
      <c r="E292" s="520" t="s">
        <v>1552</v>
      </c>
      <c r="F292" s="507"/>
      <c r="G292" s="505"/>
    </row>
    <row r="293" spans="1:7" s="491" customFormat="1" ht="15" customHeight="1" x14ac:dyDescent="0.15">
      <c r="A293" s="530"/>
      <c r="B293" s="531"/>
      <c r="C293" s="530" t="s">
        <v>1548</v>
      </c>
      <c r="D293" s="529" t="s">
        <v>885</v>
      </c>
      <c r="E293" s="528" t="s">
        <v>1551</v>
      </c>
      <c r="F293" s="507"/>
      <c r="G293" s="505"/>
    </row>
    <row r="294" spans="1:7" s="491" customFormat="1" ht="15" customHeight="1" x14ac:dyDescent="0.15">
      <c r="A294" s="526"/>
      <c r="B294" s="527"/>
      <c r="C294" s="526" t="s">
        <v>1550</v>
      </c>
      <c r="D294" s="525" t="s">
        <v>1230</v>
      </c>
      <c r="E294" s="528" t="s">
        <v>1549</v>
      </c>
      <c r="F294" s="507"/>
      <c r="G294" s="505"/>
    </row>
    <row r="295" spans="1:7" s="491" customFormat="1" ht="15" customHeight="1" x14ac:dyDescent="0.15">
      <c r="A295" s="496" t="s">
        <v>1548</v>
      </c>
      <c r="B295" s="497" t="s">
        <v>56</v>
      </c>
      <c r="C295" s="496" t="s">
        <v>1548</v>
      </c>
      <c r="D295" s="495" t="s">
        <v>1123</v>
      </c>
      <c r="E295" s="506" t="s">
        <v>1547</v>
      </c>
      <c r="F295" s="507"/>
      <c r="G295" s="505"/>
    </row>
    <row r="296" spans="1:7" s="491" customFormat="1" ht="15" customHeight="1" x14ac:dyDescent="0.15">
      <c r="A296" s="522" t="s">
        <v>1540</v>
      </c>
      <c r="B296" s="523" t="s">
        <v>55</v>
      </c>
      <c r="C296" s="522"/>
      <c r="D296" s="521"/>
      <c r="E296" s="520" t="s">
        <v>1546</v>
      </c>
      <c r="F296" s="507"/>
      <c r="G296" s="505"/>
    </row>
    <row r="297" spans="1:7" s="491" customFormat="1" ht="15" customHeight="1" x14ac:dyDescent="0.15">
      <c r="A297" s="530"/>
      <c r="B297" s="531"/>
      <c r="C297" s="530" t="s">
        <v>1540</v>
      </c>
      <c r="D297" s="529" t="s">
        <v>885</v>
      </c>
      <c r="E297" s="528" t="s">
        <v>1545</v>
      </c>
      <c r="F297" s="507"/>
      <c r="G297" s="505"/>
    </row>
    <row r="298" spans="1:7" s="491" customFormat="1" ht="15" customHeight="1" x14ac:dyDescent="0.15">
      <c r="A298" s="530"/>
      <c r="B298" s="531"/>
      <c r="C298" s="530" t="s">
        <v>1540</v>
      </c>
      <c r="D298" s="529" t="s">
        <v>886</v>
      </c>
      <c r="E298" s="528" t="s">
        <v>1544</v>
      </c>
      <c r="F298" s="507"/>
      <c r="G298" s="505"/>
    </row>
    <row r="299" spans="1:7" s="491" customFormat="1" ht="15" customHeight="1" x14ac:dyDescent="0.15">
      <c r="A299" s="510" t="s">
        <v>1540</v>
      </c>
      <c r="B299" s="511" t="s">
        <v>56</v>
      </c>
      <c r="C299" s="510" t="s">
        <v>1540</v>
      </c>
      <c r="D299" s="509" t="s">
        <v>1123</v>
      </c>
      <c r="E299" s="508" t="s">
        <v>1543</v>
      </c>
      <c r="F299" s="507"/>
      <c r="G299" s="505"/>
    </row>
    <row r="300" spans="1:7" s="491" customFormat="1" ht="15" customHeight="1" x14ac:dyDescent="0.15">
      <c r="A300" s="530" t="s">
        <v>1540</v>
      </c>
      <c r="B300" s="531" t="s">
        <v>57</v>
      </c>
      <c r="C300" s="530"/>
      <c r="D300" s="529"/>
      <c r="E300" s="533" t="s">
        <v>1542</v>
      </c>
      <c r="F300" s="507"/>
      <c r="G300" s="505"/>
    </row>
    <row r="301" spans="1:7" s="491" customFormat="1" ht="15" customHeight="1" x14ac:dyDescent="0.15">
      <c r="A301" s="530"/>
      <c r="B301" s="531"/>
      <c r="C301" s="530" t="s">
        <v>1540</v>
      </c>
      <c r="D301" s="529" t="s">
        <v>1132</v>
      </c>
      <c r="E301" s="528" t="s">
        <v>1541</v>
      </c>
      <c r="F301" s="507"/>
      <c r="G301" s="505"/>
    </row>
    <row r="302" spans="1:7" s="491" customFormat="1" ht="15" customHeight="1" x14ac:dyDescent="0.15">
      <c r="A302" s="496"/>
      <c r="B302" s="497"/>
      <c r="C302" s="496" t="s">
        <v>1540</v>
      </c>
      <c r="D302" s="495" t="s">
        <v>1509</v>
      </c>
      <c r="E302" s="494" t="s">
        <v>1539</v>
      </c>
      <c r="F302" s="507"/>
      <c r="G302" s="505"/>
    </row>
    <row r="303" spans="1:7" s="491" customFormat="1" ht="15" customHeight="1" x14ac:dyDescent="0.15">
      <c r="A303" s="514" t="s">
        <v>1537</v>
      </c>
      <c r="B303" s="515" t="s">
        <v>55</v>
      </c>
      <c r="C303" s="514" t="s">
        <v>1537</v>
      </c>
      <c r="D303" s="513" t="s">
        <v>885</v>
      </c>
      <c r="E303" s="532" t="s">
        <v>1538</v>
      </c>
      <c r="F303" s="507"/>
      <c r="G303" s="505"/>
    </row>
    <row r="304" spans="1:7" s="491" customFormat="1" ht="15" customHeight="1" x14ac:dyDescent="0.15">
      <c r="A304" s="496" t="s">
        <v>1537</v>
      </c>
      <c r="B304" s="497" t="s">
        <v>63</v>
      </c>
      <c r="C304" s="496" t="s">
        <v>1537</v>
      </c>
      <c r="D304" s="495" t="s">
        <v>1101</v>
      </c>
      <c r="E304" s="506" t="s">
        <v>936</v>
      </c>
      <c r="F304" s="504"/>
      <c r="G304" s="503"/>
    </row>
    <row r="305" spans="1:7" s="491" customFormat="1" ht="15" customHeight="1" x14ac:dyDescent="0.15">
      <c r="A305" s="514" t="s">
        <v>1533</v>
      </c>
      <c r="B305" s="515" t="s">
        <v>55</v>
      </c>
      <c r="C305" s="514" t="s">
        <v>1533</v>
      </c>
      <c r="D305" s="513" t="s">
        <v>885</v>
      </c>
      <c r="E305" s="512" t="s">
        <v>1536</v>
      </c>
      <c r="F305" s="516" t="s">
        <v>45</v>
      </c>
      <c r="G305" s="502" t="s">
        <v>74</v>
      </c>
    </row>
    <row r="306" spans="1:7" s="491" customFormat="1" ht="15" customHeight="1" x14ac:dyDescent="0.15">
      <c r="A306" s="510" t="s">
        <v>1533</v>
      </c>
      <c r="B306" s="511" t="s">
        <v>56</v>
      </c>
      <c r="C306" s="510" t="s">
        <v>1533</v>
      </c>
      <c r="D306" s="509" t="s">
        <v>1123</v>
      </c>
      <c r="E306" s="508" t="s">
        <v>1535</v>
      </c>
      <c r="F306" s="507"/>
      <c r="G306" s="505"/>
    </row>
    <row r="307" spans="1:7" s="491" customFormat="1" ht="15" customHeight="1" x14ac:dyDescent="0.15">
      <c r="A307" s="510" t="s">
        <v>1533</v>
      </c>
      <c r="B307" s="511" t="s">
        <v>57</v>
      </c>
      <c r="C307" s="510" t="s">
        <v>1533</v>
      </c>
      <c r="D307" s="509" t="s">
        <v>1132</v>
      </c>
      <c r="E307" s="508" t="s">
        <v>1534</v>
      </c>
      <c r="F307" s="507"/>
      <c r="G307" s="505"/>
    </row>
    <row r="308" spans="1:7" s="491" customFormat="1" ht="15" customHeight="1" x14ac:dyDescent="0.15">
      <c r="A308" s="496" t="s">
        <v>1533</v>
      </c>
      <c r="B308" s="497" t="s">
        <v>63</v>
      </c>
      <c r="C308" s="496" t="s">
        <v>1533</v>
      </c>
      <c r="D308" s="495" t="s">
        <v>1101</v>
      </c>
      <c r="E308" s="506" t="s">
        <v>1532</v>
      </c>
      <c r="F308" s="507"/>
      <c r="G308" s="505"/>
    </row>
    <row r="309" spans="1:7" s="491" customFormat="1" ht="15" customHeight="1" x14ac:dyDescent="0.15">
      <c r="A309" s="500"/>
      <c r="B309" s="501"/>
      <c r="C309" s="500" t="s">
        <v>1531</v>
      </c>
      <c r="D309" s="499" t="s">
        <v>1530</v>
      </c>
      <c r="E309" s="498" t="s">
        <v>1529</v>
      </c>
      <c r="F309" s="507"/>
      <c r="G309" s="505"/>
    </row>
    <row r="310" spans="1:7" s="491" customFormat="1" ht="15" customHeight="1" x14ac:dyDescent="0.15">
      <c r="A310" s="514" t="s">
        <v>1527</v>
      </c>
      <c r="B310" s="515" t="s">
        <v>55</v>
      </c>
      <c r="C310" s="514" t="s">
        <v>1527</v>
      </c>
      <c r="D310" s="513" t="s">
        <v>885</v>
      </c>
      <c r="E310" s="512" t="s">
        <v>1528</v>
      </c>
      <c r="F310" s="507"/>
      <c r="G310" s="505"/>
    </row>
    <row r="311" spans="1:7" s="491" customFormat="1" ht="15" customHeight="1" x14ac:dyDescent="0.15">
      <c r="A311" s="496" t="s">
        <v>1527</v>
      </c>
      <c r="B311" s="497" t="s">
        <v>56</v>
      </c>
      <c r="C311" s="496" t="s">
        <v>1527</v>
      </c>
      <c r="D311" s="495" t="s">
        <v>1123</v>
      </c>
      <c r="E311" s="506" t="s">
        <v>1526</v>
      </c>
      <c r="F311" s="507"/>
      <c r="G311" s="505"/>
    </row>
    <row r="312" spans="1:7" s="491" customFormat="1" ht="15" customHeight="1" x14ac:dyDescent="0.15">
      <c r="A312" s="514" t="s">
        <v>1521</v>
      </c>
      <c r="B312" s="515" t="s">
        <v>55</v>
      </c>
      <c r="C312" s="514" t="s">
        <v>1521</v>
      </c>
      <c r="D312" s="513" t="s">
        <v>885</v>
      </c>
      <c r="E312" s="532" t="s">
        <v>1525</v>
      </c>
      <c r="F312" s="507"/>
      <c r="G312" s="505"/>
    </row>
    <row r="313" spans="1:7" s="491" customFormat="1" ht="15" customHeight="1" x14ac:dyDescent="0.15">
      <c r="A313" s="510" t="s">
        <v>1521</v>
      </c>
      <c r="B313" s="511" t="s">
        <v>56</v>
      </c>
      <c r="C313" s="510" t="s">
        <v>1521</v>
      </c>
      <c r="D313" s="509" t="s">
        <v>1123</v>
      </c>
      <c r="E313" s="508" t="s">
        <v>1524</v>
      </c>
      <c r="F313" s="507"/>
      <c r="G313" s="505"/>
    </row>
    <row r="314" spans="1:7" s="491" customFormat="1" ht="15" customHeight="1" x14ac:dyDescent="0.15">
      <c r="A314" s="510" t="s">
        <v>1521</v>
      </c>
      <c r="B314" s="511" t="s">
        <v>57</v>
      </c>
      <c r="C314" s="510" t="s">
        <v>1521</v>
      </c>
      <c r="D314" s="509" t="s">
        <v>1132</v>
      </c>
      <c r="E314" s="508" t="s">
        <v>1523</v>
      </c>
      <c r="F314" s="507"/>
      <c r="G314" s="505"/>
    </row>
    <row r="315" spans="1:7" s="491" customFormat="1" ht="15" customHeight="1" x14ac:dyDescent="0.15">
      <c r="A315" s="510" t="s">
        <v>1521</v>
      </c>
      <c r="B315" s="511" t="s">
        <v>58</v>
      </c>
      <c r="C315" s="510" t="s">
        <v>1521</v>
      </c>
      <c r="D315" s="509" t="s">
        <v>1130</v>
      </c>
      <c r="E315" s="508" t="s">
        <v>1522</v>
      </c>
      <c r="F315" s="507"/>
      <c r="G315" s="505"/>
    </row>
    <row r="316" spans="1:7" s="491" customFormat="1" ht="15" customHeight="1" x14ac:dyDescent="0.15">
      <c r="A316" s="496" t="s">
        <v>1521</v>
      </c>
      <c r="B316" s="497" t="s">
        <v>63</v>
      </c>
      <c r="C316" s="496" t="s">
        <v>1521</v>
      </c>
      <c r="D316" s="495" t="s">
        <v>1101</v>
      </c>
      <c r="E316" s="506" t="s">
        <v>1520</v>
      </c>
      <c r="F316" s="504"/>
      <c r="G316" s="503"/>
    </row>
    <row r="317" spans="1:7" s="491" customFormat="1" ht="15" customHeight="1" x14ac:dyDescent="0.15">
      <c r="A317" s="500" t="s">
        <v>1519</v>
      </c>
      <c r="B317" s="501" t="s">
        <v>55</v>
      </c>
      <c r="C317" s="500" t="s">
        <v>1519</v>
      </c>
      <c r="D317" s="499" t="s">
        <v>885</v>
      </c>
      <c r="E317" s="498" t="s">
        <v>1518</v>
      </c>
      <c r="F317" s="516" t="s">
        <v>46</v>
      </c>
      <c r="G317" s="502" t="s">
        <v>75</v>
      </c>
    </row>
    <row r="318" spans="1:7" s="491" customFormat="1" ht="15" customHeight="1" x14ac:dyDescent="0.15">
      <c r="A318" s="500" t="s">
        <v>1517</v>
      </c>
      <c r="B318" s="501" t="s">
        <v>55</v>
      </c>
      <c r="C318" s="500" t="s">
        <v>1517</v>
      </c>
      <c r="D318" s="499" t="s">
        <v>885</v>
      </c>
      <c r="E318" s="498" t="s">
        <v>1516</v>
      </c>
      <c r="F318" s="507"/>
      <c r="G318" s="505"/>
    </row>
    <row r="319" spans="1:7" s="491" customFormat="1" ht="27" customHeight="1" x14ac:dyDescent="0.15">
      <c r="A319" s="500" t="s">
        <v>1514</v>
      </c>
      <c r="B319" s="501" t="s">
        <v>55</v>
      </c>
      <c r="C319" s="500" t="s">
        <v>1514</v>
      </c>
      <c r="D319" s="499" t="s">
        <v>885</v>
      </c>
      <c r="E319" s="498" t="s">
        <v>1515</v>
      </c>
      <c r="F319" s="507"/>
      <c r="G319" s="505"/>
    </row>
    <row r="320" spans="1:7" s="491" customFormat="1" ht="15" customHeight="1" x14ac:dyDescent="0.15">
      <c r="A320" s="514" t="s">
        <v>1502</v>
      </c>
      <c r="B320" s="515" t="s">
        <v>55</v>
      </c>
      <c r="C320" s="514" t="s">
        <v>1502</v>
      </c>
      <c r="D320" s="513" t="s">
        <v>885</v>
      </c>
      <c r="E320" s="532" t="s">
        <v>1513</v>
      </c>
      <c r="F320" s="507"/>
      <c r="G320" s="505"/>
    </row>
    <row r="321" spans="1:7" s="491" customFormat="1" ht="15" customHeight="1" x14ac:dyDescent="0.15">
      <c r="A321" s="510" t="s">
        <v>1502</v>
      </c>
      <c r="B321" s="511" t="s">
        <v>56</v>
      </c>
      <c r="C321" s="510" t="s">
        <v>1502</v>
      </c>
      <c r="D321" s="509" t="s">
        <v>1123</v>
      </c>
      <c r="E321" s="508" t="s">
        <v>1512</v>
      </c>
      <c r="F321" s="507"/>
      <c r="G321" s="505"/>
    </row>
    <row r="322" spans="1:7" s="491" customFormat="1" ht="15" customHeight="1" x14ac:dyDescent="0.15">
      <c r="A322" s="535" t="s">
        <v>1502</v>
      </c>
      <c r="B322" s="536" t="s">
        <v>57</v>
      </c>
      <c r="C322" s="535"/>
      <c r="D322" s="534"/>
      <c r="E322" s="533" t="s">
        <v>1511</v>
      </c>
      <c r="F322" s="507"/>
      <c r="G322" s="505"/>
    </row>
    <row r="323" spans="1:7" s="491" customFormat="1" ht="15" customHeight="1" x14ac:dyDescent="0.15">
      <c r="A323" s="530"/>
      <c r="B323" s="531"/>
      <c r="C323" s="530" t="s">
        <v>1502</v>
      </c>
      <c r="D323" s="529" t="s">
        <v>1132</v>
      </c>
      <c r="E323" s="528" t="s">
        <v>1510</v>
      </c>
      <c r="F323" s="507"/>
      <c r="G323" s="505"/>
    </row>
    <row r="324" spans="1:7" s="491" customFormat="1" ht="15" customHeight="1" x14ac:dyDescent="0.15">
      <c r="A324" s="530"/>
      <c r="B324" s="531"/>
      <c r="C324" s="530" t="s">
        <v>1502</v>
      </c>
      <c r="D324" s="529" t="s">
        <v>1509</v>
      </c>
      <c r="E324" s="528" t="s">
        <v>1508</v>
      </c>
      <c r="F324" s="507"/>
      <c r="G324" s="505"/>
    </row>
    <row r="325" spans="1:7" s="491" customFormat="1" ht="15" customHeight="1" x14ac:dyDescent="0.15">
      <c r="A325" s="526"/>
      <c r="B325" s="527"/>
      <c r="C325" s="526" t="s">
        <v>1502</v>
      </c>
      <c r="D325" s="525" t="s">
        <v>1507</v>
      </c>
      <c r="E325" s="532" t="s">
        <v>1506</v>
      </c>
      <c r="F325" s="507"/>
      <c r="G325" s="505"/>
    </row>
    <row r="326" spans="1:7" s="491" customFormat="1" ht="15" customHeight="1" x14ac:dyDescent="0.15">
      <c r="A326" s="530" t="s">
        <v>1502</v>
      </c>
      <c r="B326" s="531" t="s">
        <v>63</v>
      </c>
      <c r="C326" s="530"/>
      <c r="D326" s="529"/>
      <c r="E326" s="528" t="s">
        <v>560</v>
      </c>
      <c r="F326" s="507"/>
      <c r="G326" s="505"/>
    </row>
    <row r="327" spans="1:7" s="491" customFormat="1" ht="15" customHeight="1" x14ac:dyDescent="0.15">
      <c r="A327" s="530"/>
      <c r="B327" s="531"/>
      <c r="C327" s="530" t="s">
        <v>1502</v>
      </c>
      <c r="D327" s="529" t="s">
        <v>1362</v>
      </c>
      <c r="E327" s="528" t="s">
        <v>1505</v>
      </c>
      <c r="F327" s="507"/>
      <c r="G327" s="505"/>
    </row>
    <row r="328" spans="1:7" s="491" customFormat="1" ht="15" customHeight="1" x14ac:dyDescent="0.15">
      <c r="A328" s="530"/>
      <c r="B328" s="531"/>
      <c r="C328" s="530" t="s">
        <v>1502</v>
      </c>
      <c r="D328" s="529" t="s">
        <v>1504</v>
      </c>
      <c r="E328" s="528" t="s">
        <v>1503</v>
      </c>
      <c r="F328" s="507"/>
      <c r="G328" s="505"/>
    </row>
    <row r="329" spans="1:7" s="491" customFormat="1" ht="15" customHeight="1" x14ac:dyDescent="0.15">
      <c r="A329" s="496"/>
      <c r="B329" s="497"/>
      <c r="C329" s="496" t="s">
        <v>1502</v>
      </c>
      <c r="D329" s="495" t="s">
        <v>1101</v>
      </c>
      <c r="E329" s="494" t="s">
        <v>1501</v>
      </c>
      <c r="F329" s="504"/>
      <c r="G329" s="503"/>
    </row>
    <row r="330" spans="1:7" s="491" customFormat="1" ht="15" customHeight="1" x14ac:dyDescent="0.15">
      <c r="A330" s="514" t="s">
        <v>1498</v>
      </c>
      <c r="B330" s="515" t="s">
        <v>55</v>
      </c>
      <c r="C330" s="514" t="s">
        <v>1498</v>
      </c>
      <c r="D330" s="513" t="s">
        <v>885</v>
      </c>
      <c r="E330" s="512" t="s">
        <v>1500</v>
      </c>
      <c r="F330" s="516" t="s">
        <v>47</v>
      </c>
      <c r="G330" s="502" t="s">
        <v>361</v>
      </c>
    </row>
    <row r="331" spans="1:7" s="491" customFormat="1" ht="15" customHeight="1" x14ac:dyDescent="0.15">
      <c r="A331" s="510" t="s">
        <v>1498</v>
      </c>
      <c r="B331" s="511" t="s">
        <v>56</v>
      </c>
      <c r="C331" s="510" t="s">
        <v>1498</v>
      </c>
      <c r="D331" s="509" t="s">
        <v>1123</v>
      </c>
      <c r="E331" s="508" t="s">
        <v>1499</v>
      </c>
      <c r="F331" s="507"/>
      <c r="G331" s="505"/>
    </row>
    <row r="332" spans="1:7" s="491" customFormat="1" ht="15" customHeight="1" x14ac:dyDescent="0.15">
      <c r="A332" s="496" t="s">
        <v>1498</v>
      </c>
      <c r="B332" s="497" t="s">
        <v>57</v>
      </c>
      <c r="C332" s="496" t="s">
        <v>1498</v>
      </c>
      <c r="D332" s="495" t="s">
        <v>1132</v>
      </c>
      <c r="E332" s="506" t="s">
        <v>1497</v>
      </c>
      <c r="F332" s="507"/>
      <c r="G332" s="505"/>
    </row>
    <row r="333" spans="1:7" s="491" customFormat="1" ht="15" customHeight="1" x14ac:dyDescent="0.15">
      <c r="A333" s="514" t="s">
        <v>1496</v>
      </c>
      <c r="B333" s="515" t="s">
        <v>55</v>
      </c>
      <c r="C333" s="514" t="s">
        <v>1496</v>
      </c>
      <c r="D333" s="513" t="s">
        <v>885</v>
      </c>
      <c r="E333" s="528" t="s">
        <v>1495</v>
      </c>
      <c r="F333" s="507"/>
      <c r="G333" s="505"/>
    </row>
    <row r="334" spans="1:7" s="491" customFormat="1" ht="15" customHeight="1" x14ac:dyDescent="0.15">
      <c r="A334" s="500" t="s">
        <v>1494</v>
      </c>
      <c r="B334" s="501" t="s">
        <v>55</v>
      </c>
      <c r="C334" s="500" t="s">
        <v>1494</v>
      </c>
      <c r="D334" s="499" t="s">
        <v>885</v>
      </c>
      <c r="E334" s="498" t="s">
        <v>1493</v>
      </c>
      <c r="F334" s="507"/>
      <c r="G334" s="505"/>
    </row>
    <row r="335" spans="1:7" s="491" customFormat="1" ht="15" customHeight="1" x14ac:dyDescent="0.15">
      <c r="A335" s="500" t="s">
        <v>1492</v>
      </c>
      <c r="B335" s="501" t="s">
        <v>55</v>
      </c>
      <c r="C335" s="500" t="s">
        <v>1492</v>
      </c>
      <c r="D335" s="499" t="s">
        <v>885</v>
      </c>
      <c r="E335" s="498" t="s">
        <v>1491</v>
      </c>
      <c r="F335" s="507"/>
      <c r="G335" s="505"/>
    </row>
    <row r="336" spans="1:7" s="491" customFormat="1" ht="15" customHeight="1" x14ac:dyDescent="0.15">
      <c r="A336" s="510" t="s">
        <v>1486</v>
      </c>
      <c r="B336" s="511" t="s">
        <v>1114</v>
      </c>
      <c r="C336" s="510" t="s">
        <v>1486</v>
      </c>
      <c r="D336" s="509" t="s">
        <v>1113</v>
      </c>
      <c r="E336" s="512" t="s">
        <v>1490</v>
      </c>
      <c r="F336" s="507"/>
      <c r="G336" s="505"/>
    </row>
    <row r="337" spans="1:7" s="491" customFormat="1" ht="15" customHeight="1" x14ac:dyDescent="0.15">
      <c r="A337" s="530" t="s">
        <v>1486</v>
      </c>
      <c r="B337" s="531" t="s">
        <v>1128</v>
      </c>
      <c r="C337" s="530"/>
      <c r="D337" s="529"/>
      <c r="E337" s="533" t="s">
        <v>1489</v>
      </c>
      <c r="F337" s="507"/>
      <c r="G337" s="505"/>
    </row>
    <row r="338" spans="1:7" s="491" customFormat="1" ht="15" customHeight="1" x14ac:dyDescent="0.15">
      <c r="A338" s="530"/>
      <c r="B338" s="531"/>
      <c r="C338" s="530" t="s">
        <v>1486</v>
      </c>
      <c r="D338" s="547" t="s">
        <v>1488</v>
      </c>
      <c r="E338" s="528" t="s">
        <v>1487</v>
      </c>
      <c r="F338" s="507"/>
      <c r="G338" s="505"/>
    </row>
    <row r="339" spans="1:7" s="491" customFormat="1" ht="15" customHeight="1" x14ac:dyDescent="0.15">
      <c r="A339" s="496"/>
      <c r="B339" s="497"/>
      <c r="C339" s="496" t="s">
        <v>1486</v>
      </c>
      <c r="D339" s="495" t="s">
        <v>1101</v>
      </c>
      <c r="E339" s="494" t="s">
        <v>1485</v>
      </c>
      <c r="F339" s="504"/>
      <c r="G339" s="503"/>
    </row>
    <row r="340" spans="1:7" s="491" customFormat="1" ht="15" customHeight="1" x14ac:dyDescent="0.15">
      <c r="A340" s="514" t="s">
        <v>1484</v>
      </c>
      <c r="B340" s="515" t="s">
        <v>55</v>
      </c>
      <c r="C340" s="514" t="s">
        <v>1484</v>
      </c>
      <c r="D340" s="540" t="s">
        <v>885</v>
      </c>
      <c r="E340" s="498" t="s">
        <v>1483</v>
      </c>
      <c r="F340" s="516" t="s">
        <v>48</v>
      </c>
      <c r="G340" s="502" t="s">
        <v>362</v>
      </c>
    </row>
    <row r="341" spans="1:7" s="491" customFormat="1" ht="15" customHeight="1" x14ac:dyDescent="0.15">
      <c r="A341" s="500" t="s">
        <v>1482</v>
      </c>
      <c r="B341" s="501" t="s">
        <v>55</v>
      </c>
      <c r="C341" s="500" t="s">
        <v>1482</v>
      </c>
      <c r="D341" s="549" t="s">
        <v>885</v>
      </c>
      <c r="E341" s="498" t="s">
        <v>1481</v>
      </c>
      <c r="F341" s="507"/>
      <c r="G341" s="505"/>
    </row>
    <row r="342" spans="1:7" s="491" customFormat="1" ht="15" customHeight="1" x14ac:dyDescent="0.15">
      <c r="A342" s="518" t="s">
        <v>1480</v>
      </c>
      <c r="B342" s="519" t="s">
        <v>1114</v>
      </c>
      <c r="C342" s="518" t="s">
        <v>1480</v>
      </c>
      <c r="D342" s="537" t="s">
        <v>1113</v>
      </c>
      <c r="E342" s="498" t="s">
        <v>1479</v>
      </c>
      <c r="F342" s="507"/>
      <c r="G342" s="505"/>
    </row>
    <row r="343" spans="1:7" s="491" customFormat="1" ht="15" customHeight="1" x14ac:dyDescent="0.15">
      <c r="A343" s="522" t="s">
        <v>1471</v>
      </c>
      <c r="B343" s="523" t="s">
        <v>1114</v>
      </c>
      <c r="C343" s="522"/>
      <c r="D343" s="521"/>
      <c r="E343" s="520" t="s">
        <v>1478</v>
      </c>
      <c r="F343" s="507"/>
      <c r="G343" s="505"/>
    </row>
    <row r="344" spans="1:7" s="491" customFormat="1" ht="15" customHeight="1" x14ac:dyDescent="0.15">
      <c r="A344" s="530"/>
      <c r="B344" s="531"/>
      <c r="C344" s="530" t="s">
        <v>1471</v>
      </c>
      <c r="D344" s="529" t="s">
        <v>1113</v>
      </c>
      <c r="E344" s="528" t="s">
        <v>1477</v>
      </c>
      <c r="F344" s="507"/>
      <c r="G344" s="505"/>
    </row>
    <row r="345" spans="1:7" s="491" customFormat="1" ht="15" customHeight="1" x14ac:dyDescent="0.15">
      <c r="A345" s="530"/>
      <c r="B345" s="531"/>
      <c r="C345" s="530" t="s">
        <v>1471</v>
      </c>
      <c r="D345" s="529" t="s">
        <v>1230</v>
      </c>
      <c r="E345" s="528" t="s">
        <v>1476</v>
      </c>
      <c r="F345" s="507"/>
      <c r="G345" s="505"/>
    </row>
    <row r="346" spans="1:7" s="491" customFormat="1" ht="15" customHeight="1" x14ac:dyDescent="0.15">
      <c r="A346" s="530"/>
      <c r="B346" s="531"/>
      <c r="C346" s="530" t="s">
        <v>1471</v>
      </c>
      <c r="D346" s="529" t="s">
        <v>1475</v>
      </c>
      <c r="E346" s="528" t="s">
        <v>1474</v>
      </c>
      <c r="F346" s="507"/>
      <c r="G346" s="505"/>
    </row>
    <row r="347" spans="1:7" s="491" customFormat="1" ht="15" customHeight="1" x14ac:dyDescent="0.15">
      <c r="A347" s="530"/>
      <c r="B347" s="531"/>
      <c r="C347" s="530" t="s">
        <v>1471</v>
      </c>
      <c r="D347" s="529" t="s">
        <v>1473</v>
      </c>
      <c r="E347" s="528" t="s">
        <v>1472</v>
      </c>
      <c r="F347" s="507"/>
      <c r="G347" s="505"/>
    </row>
    <row r="348" spans="1:7" s="491" customFormat="1" ht="15" customHeight="1" x14ac:dyDescent="0.15">
      <c r="A348" s="530"/>
      <c r="B348" s="531"/>
      <c r="C348" s="530" t="s">
        <v>1471</v>
      </c>
      <c r="D348" s="529" t="s">
        <v>1470</v>
      </c>
      <c r="E348" s="528" t="s">
        <v>1469</v>
      </c>
      <c r="F348" s="507"/>
      <c r="G348" s="505"/>
    </row>
    <row r="349" spans="1:7" s="491" customFormat="1" ht="15" customHeight="1" x14ac:dyDescent="0.15">
      <c r="A349" s="514" t="s">
        <v>1465</v>
      </c>
      <c r="B349" s="515" t="s">
        <v>55</v>
      </c>
      <c r="C349" s="514" t="s">
        <v>1465</v>
      </c>
      <c r="D349" s="513" t="s">
        <v>885</v>
      </c>
      <c r="E349" s="512" t="s">
        <v>1468</v>
      </c>
      <c r="F349" s="507"/>
      <c r="G349" s="505"/>
    </row>
    <row r="350" spans="1:7" s="491" customFormat="1" ht="15" customHeight="1" x14ac:dyDescent="0.15">
      <c r="A350" s="535" t="s">
        <v>1465</v>
      </c>
      <c r="B350" s="536" t="s">
        <v>1111</v>
      </c>
      <c r="C350" s="535"/>
      <c r="D350" s="534"/>
      <c r="E350" s="533" t="s">
        <v>1467</v>
      </c>
      <c r="F350" s="507"/>
      <c r="G350" s="505"/>
    </row>
    <row r="351" spans="1:7" s="491" customFormat="1" ht="15" customHeight="1" x14ac:dyDescent="0.15">
      <c r="A351" s="530"/>
      <c r="B351" s="531"/>
      <c r="C351" s="530" t="s">
        <v>1465</v>
      </c>
      <c r="D351" s="529" t="s">
        <v>1110</v>
      </c>
      <c r="E351" s="528" t="s">
        <v>1466</v>
      </c>
      <c r="F351" s="507"/>
      <c r="G351" s="505"/>
    </row>
    <row r="352" spans="1:7" s="491" customFormat="1" ht="15" customHeight="1" x14ac:dyDescent="0.15">
      <c r="A352" s="496"/>
      <c r="B352" s="497"/>
      <c r="C352" s="496" t="s">
        <v>1465</v>
      </c>
      <c r="D352" s="495" t="s">
        <v>1464</v>
      </c>
      <c r="E352" s="494" t="s">
        <v>1463</v>
      </c>
      <c r="F352" s="507"/>
      <c r="G352" s="505"/>
    </row>
    <row r="353" spans="1:7" s="491" customFormat="1" ht="15" customHeight="1" x14ac:dyDescent="0.15">
      <c r="A353" s="514" t="s">
        <v>1460</v>
      </c>
      <c r="B353" s="515" t="s">
        <v>55</v>
      </c>
      <c r="C353" s="514" t="s">
        <v>1460</v>
      </c>
      <c r="D353" s="513" t="s">
        <v>885</v>
      </c>
      <c r="E353" s="512" t="s">
        <v>1462</v>
      </c>
      <c r="F353" s="507"/>
      <c r="G353" s="505"/>
    </row>
    <row r="354" spans="1:7" s="491" customFormat="1" ht="15" customHeight="1" x14ac:dyDescent="0.15">
      <c r="A354" s="510" t="s">
        <v>1460</v>
      </c>
      <c r="B354" s="511" t="s">
        <v>1111</v>
      </c>
      <c r="C354" s="510" t="s">
        <v>1460</v>
      </c>
      <c r="D354" s="509" t="s">
        <v>1110</v>
      </c>
      <c r="E354" s="508" t="s">
        <v>1461</v>
      </c>
      <c r="F354" s="507"/>
      <c r="G354" s="505"/>
    </row>
    <row r="355" spans="1:7" s="491" customFormat="1" ht="15" customHeight="1" x14ac:dyDescent="0.15">
      <c r="A355" s="518" t="s">
        <v>1460</v>
      </c>
      <c r="B355" s="519" t="s">
        <v>1108</v>
      </c>
      <c r="C355" s="518" t="s">
        <v>1460</v>
      </c>
      <c r="D355" s="517" t="s">
        <v>1107</v>
      </c>
      <c r="E355" s="506" t="s">
        <v>1459</v>
      </c>
      <c r="F355" s="507"/>
      <c r="G355" s="505"/>
    </row>
    <row r="356" spans="1:7" s="491" customFormat="1" ht="15" customHeight="1" x14ac:dyDescent="0.15">
      <c r="A356" s="526" t="s">
        <v>1458</v>
      </c>
      <c r="B356" s="527" t="s">
        <v>1114</v>
      </c>
      <c r="C356" s="526" t="s">
        <v>1458</v>
      </c>
      <c r="D356" s="525" t="s">
        <v>1113</v>
      </c>
      <c r="E356" s="494" t="s">
        <v>1457</v>
      </c>
      <c r="F356" s="507"/>
      <c r="G356" s="505"/>
    </row>
    <row r="357" spans="1:7" s="491" customFormat="1" ht="15" customHeight="1" x14ac:dyDescent="0.15">
      <c r="A357" s="514" t="s">
        <v>1453</v>
      </c>
      <c r="B357" s="515" t="s">
        <v>1114</v>
      </c>
      <c r="C357" s="514" t="s">
        <v>1453</v>
      </c>
      <c r="D357" s="513" t="s">
        <v>885</v>
      </c>
      <c r="E357" s="512" t="s">
        <v>1456</v>
      </c>
      <c r="F357" s="507"/>
      <c r="G357" s="505"/>
    </row>
    <row r="358" spans="1:7" s="491" customFormat="1" ht="15" customHeight="1" x14ac:dyDescent="0.15">
      <c r="A358" s="510" t="s">
        <v>1453</v>
      </c>
      <c r="B358" s="511" t="s">
        <v>1111</v>
      </c>
      <c r="C358" s="510" t="s">
        <v>1453</v>
      </c>
      <c r="D358" s="509" t="s">
        <v>1110</v>
      </c>
      <c r="E358" s="508" t="s">
        <v>1455</v>
      </c>
      <c r="F358" s="507"/>
      <c r="G358" s="505"/>
    </row>
    <row r="359" spans="1:7" s="491" customFormat="1" ht="15" customHeight="1" x14ac:dyDescent="0.15">
      <c r="A359" s="510" t="s">
        <v>1453</v>
      </c>
      <c r="B359" s="511" t="s">
        <v>1108</v>
      </c>
      <c r="C359" s="510" t="s">
        <v>1453</v>
      </c>
      <c r="D359" s="509" t="s">
        <v>1107</v>
      </c>
      <c r="E359" s="508" t="s">
        <v>1454</v>
      </c>
      <c r="F359" s="507"/>
      <c r="G359" s="505"/>
    </row>
    <row r="360" spans="1:7" s="491" customFormat="1" ht="15" customHeight="1" x14ac:dyDescent="0.15">
      <c r="A360" s="518" t="s">
        <v>1453</v>
      </c>
      <c r="B360" s="519" t="s">
        <v>1128</v>
      </c>
      <c r="C360" s="518" t="s">
        <v>1453</v>
      </c>
      <c r="D360" s="517" t="s">
        <v>1101</v>
      </c>
      <c r="E360" s="506" t="s">
        <v>1452</v>
      </c>
      <c r="F360" s="504"/>
      <c r="G360" s="503"/>
    </row>
    <row r="361" spans="1:7" s="491" customFormat="1" ht="15" customHeight="1" x14ac:dyDescent="0.15">
      <c r="A361" s="514" t="s">
        <v>1450</v>
      </c>
      <c r="B361" s="515" t="s">
        <v>55</v>
      </c>
      <c r="C361" s="514" t="s">
        <v>1450</v>
      </c>
      <c r="D361" s="513" t="s">
        <v>885</v>
      </c>
      <c r="E361" s="512" t="s">
        <v>1451</v>
      </c>
      <c r="F361" s="507" t="s">
        <v>49</v>
      </c>
      <c r="G361" s="505" t="s">
        <v>363</v>
      </c>
    </row>
    <row r="362" spans="1:7" s="491" customFormat="1" ht="15" customHeight="1" x14ac:dyDescent="0.15">
      <c r="A362" s="496" t="s">
        <v>1450</v>
      </c>
      <c r="B362" s="497" t="s">
        <v>63</v>
      </c>
      <c r="C362" s="496" t="s">
        <v>1449</v>
      </c>
      <c r="D362" s="495" t="s">
        <v>1126</v>
      </c>
      <c r="E362" s="506" t="s">
        <v>1448</v>
      </c>
      <c r="F362" s="507"/>
      <c r="G362" s="505"/>
    </row>
    <row r="363" spans="1:7" s="491" customFormat="1" ht="15" customHeight="1" x14ac:dyDescent="0.15">
      <c r="A363" s="530" t="s">
        <v>1444</v>
      </c>
      <c r="B363" s="531" t="s">
        <v>55</v>
      </c>
      <c r="C363" s="530"/>
      <c r="D363" s="529"/>
      <c r="E363" s="528" t="s">
        <v>1447</v>
      </c>
      <c r="F363" s="507"/>
      <c r="G363" s="505"/>
    </row>
    <row r="364" spans="1:7" s="491" customFormat="1" ht="15" customHeight="1" x14ac:dyDescent="0.15">
      <c r="A364" s="530"/>
      <c r="B364" s="531"/>
      <c r="C364" s="530" t="s">
        <v>1444</v>
      </c>
      <c r="D364" s="529" t="s">
        <v>885</v>
      </c>
      <c r="E364" s="528" t="s">
        <v>1446</v>
      </c>
      <c r="F364" s="507"/>
      <c r="G364" s="505"/>
    </row>
    <row r="365" spans="1:7" s="491" customFormat="1" ht="15" customHeight="1" x14ac:dyDescent="0.15">
      <c r="A365" s="530"/>
      <c r="B365" s="531"/>
      <c r="C365" s="530" t="s">
        <v>1444</v>
      </c>
      <c r="D365" s="529" t="s">
        <v>886</v>
      </c>
      <c r="E365" s="528" t="s">
        <v>1445</v>
      </c>
      <c r="F365" s="507"/>
      <c r="G365" s="505"/>
    </row>
    <row r="366" spans="1:7" s="491" customFormat="1" ht="15" customHeight="1" x14ac:dyDescent="0.15">
      <c r="A366" s="496"/>
      <c r="B366" s="497"/>
      <c r="C366" s="496" t="s">
        <v>1444</v>
      </c>
      <c r="D366" s="495" t="s">
        <v>1443</v>
      </c>
      <c r="E366" s="494" t="s">
        <v>1442</v>
      </c>
      <c r="F366" s="507"/>
      <c r="G366" s="505"/>
    </row>
    <row r="367" spans="1:7" s="491" customFormat="1" ht="15" customHeight="1" x14ac:dyDescent="0.15">
      <c r="A367" s="522" t="s">
        <v>1441</v>
      </c>
      <c r="B367" s="523" t="s">
        <v>55</v>
      </c>
      <c r="C367" s="522" t="s">
        <v>1441</v>
      </c>
      <c r="D367" s="548" t="s">
        <v>885</v>
      </c>
      <c r="E367" s="520" t="s">
        <v>1440</v>
      </c>
      <c r="F367" s="507"/>
      <c r="G367" s="505"/>
    </row>
    <row r="368" spans="1:7" s="491" customFormat="1" ht="15" customHeight="1" x14ac:dyDescent="0.15">
      <c r="A368" s="500" t="s">
        <v>1439</v>
      </c>
      <c r="B368" s="501" t="s">
        <v>1114</v>
      </c>
      <c r="C368" s="500" t="s">
        <v>1439</v>
      </c>
      <c r="D368" s="549" t="s">
        <v>1113</v>
      </c>
      <c r="E368" s="498" t="s">
        <v>1438</v>
      </c>
      <c r="F368" s="507"/>
      <c r="G368" s="505"/>
    </row>
    <row r="369" spans="1:7" s="491" customFormat="1" ht="15" customHeight="1" x14ac:dyDescent="0.15">
      <c r="A369" s="500" t="s">
        <v>1437</v>
      </c>
      <c r="B369" s="501" t="s">
        <v>55</v>
      </c>
      <c r="C369" s="500" t="s">
        <v>1437</v>
      </c>
      <c r="D369" s="549" t="s">
        <v>885</v>
      </c>
      <c r="E369" s="498" t="s">
        <v>1436</v>
      </c>
      <c r="F369" s="507"/>
      <c r="G369" s="505"/>
    </row>
    <row r="370" spans="1:7" s="491" customFormat="1" ht="15" customHeight="1" x14ac:dyDescent="0.15">
      <c r="A370" s="526" t="s">
        <v>1435</v>
      </c>
      <c r="B370" s="527" t="s">
        <v>1114</v>
      </c>
      <c r="C370" s="526" t="s">
        <v>1435</v>
      </c>
      <c r="D370" s="525" t="s">
        <v>1113</v>
      </c>
      <c r="E370" s="494" t="s">
        <v>1434</v>
      </c>
      <c r="F370" s="507"/>
      <c r="G370" s="505"/>
    </row>
    <row r="371" spans="1:7" s="491" customFormat="1" ht="15" customHeight="1" x14ac:dyDescent="0.15">
      <c r="A371" s="514" t="s">
        <v>1433</v>
      </c>
      <c r="B371" s="527" t="s">
        <v>1114</v>
      </c>
      <c r="C371" s="526" t="s">
        <v>1433</v>
      </c>
      <c r="D371" s="525" t="s">
        <v>1113</v>
      </c>
      <c r="E371" s="532" t="s">
        <v>1432</v>
      </c>
      <c r="F371" s="516" t="s">
        <v>50</v>
      </c>
      <c r="G371" s="502" t="s">
        <v>78</v>
      </c>
    </row>
    <row r="372" spans="1:7" s="491" customFormat="1" ht="15" customHeight="1" x14ac:dyDescent="0.15">
      <c r="A372" s="510" t="s">
        <v>1430</v>
      </c>
      <c r="B372" s="511" t="s">
        <v>1111</v>
      </c>
      <c r="C372" s="510" t="s">
        <v>1430</v>
      </c>
      <c r="D372" s="509" t="s">
        <v>1110</v>
      </c>
      <c r="E372" s="508" t="s">
        <v>1431</v>
      </c>
      <c r="F372" s="507"/>
      <c r="G372" s="505"/>
    </row>
    <row r="373" spans="1:7" s="491" customFormat="1" ht="15" customHeight="1" x14ac:dyDescent="0.15">
      <c r="A373" s="535" t="s">
        <v>1430</v>
      </c>
      <c r="B373" s="536" t="s">
        <v>1108</v>
      </c>
      <c r="C373" s="535" t="s">
        <v>1430</v>
      </c>
      <c r="D373" s="534" t="s">
        <v>1107</v>
      </c>
      <c r="E373" s="533" t="s">
        <v>1429</v>
      </c>
      <c r="F373" s="507"/>
      <c r="G373" s="505"/>
    </row>
    <row r="374" spans="1:7" s="491" customFormat="1" ht="15" customHeight="1" x14ac:dyDescent="0.15">
      <c r="A374" s="518" t="s">
        <v>1428</v>
      </c>
      <c r="B374" s="519" t="s">
        <v>1194</v>
      </c>
      <c r="C374" s="518" t="s">
        <v>1428</v>
      </c>
      <c r="D374" s="517" t="s">
        <v>1192</v>
      </c>
      <c r="E374" s="506" t="s">
        <v>1427</v>
      </c>
      <c r="F374" s="507"/>
      <c r="G374" s="505"/>
    </row>
    <row r="375" spans="1:7" s="491" customFormat="1" ht="15" customHeight="1" x14ac:dyDescent="0.15">
      <c r="A375" s="514" t="s">
        <v>1426</v>
      </c>
      <c r="B375" s="515" t="s">
        <v>1141</v>
      </c>
      <c r="C375" s="514" t="s">
        <v>1426</v>
      </c>
      <c r="D375" s="540" t="s">
        <v>1140</v>
      </c>
      <c r="E375" s="512" t="s">
        <v>1425</v>
      </c>
      <c r="F375" s="507"/>
      <c r="G375" s="505"/>
    </row>
    <row r="376" spans="1:7" s="491" customFormat="1" ht="15" customHeight="1" x14ac:dyDescent="0.15">
      <c r="A376" s="518" t="s">
        <v>1423</v>
      </c>
      <c r="B376" s="519" t="s">
        <v>1111</v>
      </c>
      <c r="C376" s="518" t="s">
        <v>1423</v>
      </c>
      <c r="D376" s="517" t="s">
        <v>1110</v>
      </c>
      <c r="E376" s="506" t="s">
        <v>1424</v>
      </c>
      <c r="F376" s="507"/>
      <c r="G376" s="505"/>
    </row>
    <row r="377" spans="1:7" s="491" customFormat="1" ht="15" customHeight="1" x14ac:dyDescent="0.15">
      <c r="A377" s="530" t="s">
        <v>1423</v>
      </c>
      <c r="B377" s="531" t="s">
        <v>1128</v>
      </c>
      <c r="C377" s="530" t="s">
        <v>1423</v>
      </c>
      <c r="D377" s="529" t="s">
        <v>1126</v>
      </c>
      <c r="E377" s="528" t="s">
        <v>1422</v>
      </c>
      <c r="F377" s="504"/>
      <c r="G377" s="503"/>
    </row>
    <row r="378" spans="1:7" s="491" customFormat="1" ht="15" customHeight="1" x14ac:dyDescent="0.15">
      <c r="A378" s="522" t="s">
        <v>1414</v>
      </c>
      <c r="B378" s="523" t="s">
        <v>55</v>
      </c>
      <c r="C378" s="522"/>
      <c r="D378" s="548"/>
      <c r="E378" s="520" t="s">
        <v>1421</v>
      </c>
      <c r="F378" s="516" t="s">
        <v>51</v>
      </c>
      <c r="G378" s="502" t="s">
        <v>76</v>
      </c>
    </row>
    <row r="379" spans="1:7" s="491" customFormat="1" ht="15" customHeight="1" x14ac:dyDescent="0.15">
      <c r="A379" s="530"/>
      <c r="B379" s="531"/>
      <c r="C379" s="530" t="s">
        <v>1414</v>
      </c>
      <c r="D379" s="547" t="s">
        <v>885</v>
      </c>
      <c r="E379" s="528" t="s">
        <v>1420</v>
      </c>
      <c r="F379" s="507"/>
      <c r="G379" s="505"/>
    </row>
    <row r="380" spans="1:7" s="491" customFormat="1" ht="15" customHeight="1" x14ac:dyDescent="0.15">
      <c r="A380" s="553"/>
      <c r="B380" s="552"/>
      <c r="C380" s="526" t="s">
        <v>1414</v>
      </c>
      <c r="D380" s="551" t="s">
        <v>1230</v>
      </c>
      <c r="E380" s="532" t="s">
        <v>1419</v>
      </c>
      <c r="F380" s="507"/>
      <c r="G380" s="505"/>
    </row>
    <row r="381" spans="1:7" s="491" customFormat="1" ht="15" customHeight="1" x14ac:dyDescent="0.15">
      <c r="A381" s="510" t="s">
        <v>1413</v>
      </c>
      <c r="B381" s="511" t="s">
        <v>56</v>
      </c>
      <c r="C381" s="510" t="s">
        <v>1413</v>
      </c>
      <c r="D381" s="509" t="s">
        <v>1123</v>
      </c>
      <c r="E381" s="508" t="s">
        <v>1418</v>
      </c>
      <c r="F381" s="507"/>
      <c r="G381" s="505"/>
    </row>
    <row r="382" spans="1:7" s="491" customFormat="1" ht="15" customHeight="1" x14ac:dyDescent="0.15">
      <c r="A382" s="510" t="s">
        <v>1413</v>
      </c>
      <c r="B382" s="511" t="s">
        <v>57</v>
      </c>
      <c r="C382" s="510" t="s">
        <v>1413</v>
      </c>
      <c r="D382" s="524" t="s">
        <v>1132</v>
      </c>
      <c r="E382" s="508" t="s">
        <v>1417</v>
      </c>
      <c r="F382" s="507"/>
      <c r="G382" s="505"/>
    </row>
    <row r="383" spans="1:7" s="491" customFormat="1" ht="15" customHeight="1" x14ac:dyDescent="0.15">
      <c r="A383" s="526" t="s">
        <v>1414</v>
      </c>
      <c r="B383" s="527" t="s">
        <v>1105</v>
      </c>
      <c r="C383" s="526" t="s">
        <v>1414</v>
      </c>
      <c r="D383" s="525" t="s">
        <v>1104</v>
      </c>
      <c r="E383" s="508" t="s">
        <v>1416</v>
      </c>
      <c r="F383" s="507"/>
      <c r="G383" s="505"/>
    </row>
    <row r="384" spans="1:7" s="491" customFormat="1" ht="15" customHeight="1" x14ac:dyDescent="0.15">
      <c r="A384" s="510" t="s">
        <v>1413</v>
      </c>
      <c r="B384" s="511" t="s">
        <v>1119</v>
      </c>
      <c r="C384" s="510" t="s">
        <v>1413</v>
      </c>
      <c r="D384" s="524" t="s">
        <v>1118</v>
      </c>
      <c r="E384" s="508" t="s">
        <v>1415</v>
      </c>
      <c r="F384" s="507"/>
      <c r="G384" s="505"/>
    </row>
    <row r="385" spans="1:7" s="491" customFormat="1" ht="15" customHeight="1" x14ac:dyDescent="0.15">
      <c r="A385" s="496" t="s">
        <v>1414</v>
      </c>
      <c r="B385" s="497" t="s">
        <v>1128</v>
      </c>
      <c r="C385" s="496" t="s">
        <v>1413</v>
      </c>
      <c r="D385" s="546" t="s">
        <v>1126</v>
      </c>
      <c r="E385" s="506" t="s">
        <v>1412</v>
      </c>
      <c r="F385" s="507"/>
      <c r="G385" s="505"/>
    </row>
    <row r="386" spans="1:7" s="491" customFormat="1" ht="15" customHeight="1" x14ac:dyDescent="0.15">
      <c r="A386" s="530" t="s">
        <v>1410</v>
      </c>
      <c r="B386" s="531" t="s">
        <v>1114</v>
      </c>
      <c r="C386" s="530" t="s">
        <v>1410</v>
      </c>
      <c r="D386" s="529" t="s">
        <v>1113</v>
      </c>
      <c r="E386" s="512" t="s">
        <v>1411</v>
      </c>
      <c r="F386" s="507"/>
      <c r="G386" s="505"/>
    </row>
    <row r="387" spans="1:7" s="491" customFormat="1" ht="15" customHeight="1" x14ac:dyDescent="0.15">
      <c r="A387" s="535" t="s">
        <v>1410</v>
      </c>
      <c r="B387" s="536" t="s">
        <v>1111</v>
      </c>
      <c r="C387" s="535" t="s">
        <v>1410</v>
      </c>
      <c r="D387" s="550" t="s">
        <v>1110</v>
      </c>
      <c r="E387" s="506" t="s">
        <v>1409</v>
      </c>
      <c r="F387" s="507"/>
      <c r="G387" s="505"/>
    </row>
    <row r="388" spans="1:7" s="491" customFormat="1" ht="15" customHeight="1" x14ac:dyDescent="0.15">
      <c r="A388" s="500" t="s">
        <v>1408</v>
      </c>
      <c r="B388" s="501" t="s">
        <v>55</v>
      </c>
      <c r="C388" s="500" t="s">
        <v>1408</v>
      </c>
      <c r="D388" s="499" t="s">
        <v>885</v>
      </c>
      <c r="E388" s="498" t="s">
        <v>1407</v>
      </c>
      <c r="F388" s="507"/>
      <c r="G388" s="505"/>
    </row>
    <row r="389" spans="1:7" s="491" customFormat="1" ht="15" customHeight="1" x14ac:dyDescent="0.15">
      <c r="A389" s="500" t="s">
        <v>1406</v>
      </c>
      <c r="B389" s="501" t="s">
        <v>1114</v>
      </c>
      <c r="C389" s="500" t="s">
        <v>1406</v>
      </c>
      <c r="D389" s="549" t="s">
        <v>885</v>
      </c>
      <c r="E389" s="498" t="s">
        <v>1405</v>
      </c>
      <c r="F389" s="507"/>
      <c r="G389" s="505"/>
    </row>
    <row r="390" spans="1:7" s="491" customFormat="1" ht="15" customHeight="1" x14ac:dyDescent="0.15">
      <c r="A390" s="526" t="s">
        <v>1401</v>
      </c>
      <c r="B390" s="527" t="s">
        <v>1114</v>
      </c>
      <c r="C390" s="526" t="s">
        <v>1401</v>
      </c>
      <c r="D390" s="525" t="s">
        <v>1113</v>
      </c>
      <c r="E390" s="512" t="s">
        <v>1404</v>
      </c>
      <c r="F390" s="507"/>
      <c r="G390" s="505"/>
    </row>
    <row r="391" spans="1:7" s="491" customFormat="1" ht="15" customHeight="1" x14ac:dyDescent="0.15">
      <c r="A391" s="510" t="s">
        <v>1401</v>
      </c>
      <c r="B391" s="511" t="s">
        <v>56</v>
      </c>
      <c r="C391" s="510" t="s">
        <v>1401</v>
      </c>
      <c r="D391" s="509" t="s">
        <v>1110</v>
      </c>
      <c r="E391" s="508" t="s">
        <v>1403</v>
      </c>
      <c r="F391" s="507"/>
      <c r="G391" s="505"/>
    </row>
    <row r="392" spans="1:7" s="491" customFormat="1" ht="15" customHeight="1" x14ac:dyDescent="0.15">
      <c r="A392" s="510" t="s">
        <v>1401</v>
      </c>
      <c r="B392" s="511" t="s">
        <v>57</v>
      </c>
      <c r="C392" s="510" t="s">
        <v>1401</v>
      </c>
      <c r="D392" s="509" t="s">
        <v>1107</v>
      </c>
      <c r="E392" s="508" t="s">
        <v>1402</v>
      </c>
      <c r="F392" s="507"/>
      <c r="G392" s="505"/>
    </row>
    <row r="393" spans="1:7" s="491" customFormat="1" ht="15" customHeight="1" x14ac:dyDescent="0.15">
      <c r="A393" s="518" t="s">
        <v>1401</v>
      </c>
      <c r="B393" s="519" t="s">
        <v>1128</v>
      </c>
      <c r="C393" s="518" t="s">
        <v>1401</v>
      </c>
      <c r="D393" s="537" t="s">
        <v>1126</v>
      </c>
      <c r="E393" s="506" t="s">
        <v>1400</v>
      </c>
      <c r="F393" s="504"/>
      <c r="G393" s="503"/>
    </row>
    <row r="394" spans="1:7" s="491" customFormat="1" ht="15" customHeight="1" x14ac:dyDescent="0.15">
      <c r="A394" s="514" t="s">
        <v>1399</v>
      </c>
      <c r="B394" s="515" t="s">
        <v>55</v>
      </c>
      <c r="C394" s="514" t="s">
        <v>1394</v>
      </c>
      <c r="D394" s="513" t="s">
        <v>885</v>
      </c>
      <c r="E394" s="512" t="s">
        <v>1398</v>
      </c>
      <c r="F394" s="516" t="s">
        <v>52</v>
      </c>
      <c r="G394" s="502" t="s">
        <v>657</v>
      </c>
    </row>
    <row r="395" spans="1:7" s="491" customFormat="1" ht="15" customHeight="1" x14ac:dyDescent="0.15">
      <c r="A395" s="510" t="s">
        <v>1394</v>
      </c>
      <c r="B395" s="511" t="s">
        <v>56</v>
      </c>
      <c r="C395" s="510" t="s">
        <v>1394</v>
      </c>
      <c r="D395" s="509" t="s">
        <v>1123</v>
      </c>
      <c r="E395" s="508" t="s">
        <v>1397</v>
      </c>
      <c r="F395" s="507"/>
      <c r="G395" s="505"/>
    </row>
    <row r="396" spans="1:7" s="491" customFormat="1" ht="15" customHeight="1" x14ac:dyDescent="0.15">
      <c r="A396" s="510" t="s">
        <v>1394</v>
      </c>
      <c r="B396" s="511" t="s">
        <v>1108</v>
      </c>
      <c r="C396" s="510" t="s">
        <v>1394</v>
      </c>
      <c r="D396" s="509" t="s">
        <v>1107</v>
      </c>
      <c r="E396" s="508" t="s">
        <v>1396</v>
      </c>
      <c r="F396" s="507"/>
      <c r="G396" s="505"/>
    </row>
    <row r="397" spans="1:7" s="491" customFormat="1" ht="15" customHeight="1" x14ac:dyDescent="0.15">
      <c r="A397" s="510" t="s">
        <v>1393</v>
      </c>
      <c r="B397" s="511" t="s">
        <v>1194</v>
      </c>
      <c r="C397" s="510" t="s">
        <v>1394</v>
      </c>
      <c r="D397" s="509" t="s">
        <v>1192</v>
      </c>
      <c r="E397" s="508" t="s">
        <v>1395</v>
      </c>
      <c r="F397" s="507"/>
      <c r="G397" s="505"/>
    </row>
    <row r="398" spans="1:7" s="491" customFormat="1" ht="15" customHeight="1" x14ac:dyDescent="0.15">
      <c r="A398" s="496" t="s">
        <v>1394</v>
      </c>
      <c r="B398" s="497" t="s">
        <v>63</v>
      </c>
      <c r="C398" s="496" t="s">
        <v>1393</v>
      </c>
      <c r="D398" s="495" t="s">
        <v>1101</v>
      </c>
      <c r="E398" s="494" t="s">
        <v>1392</v>
      </c>
      <c r="F398" s="507"/>
      <c r="G398" s="505"/>
    </row>
    <row r="399" spans="1:7" s="491" customFormat="1" ht="15" customHeight="1" x14ac:dyDescent="0.15">
      <c r="A399" s="510" t="s">
        <v>1391</v>
      </c>
      <c r="B399" s="511" t="s">
        <v>55</v>
      </c>
      <c r="C399" s="510" t="s">
        <v>1389</v>
      </c>
      <c r="D399" s="509" t="s">
        <v>885</v>
      </c>
      <c r="E399" s="508" t="s">
        <v>1390</v>
      </c>
      <c r="F399" s="507"/>
      <c r="G399" s="505"/>
    </row>
    <row r="400" spans="1:7" s="491" customFormat="1" ht="15" customHeight="1" x14ac:dyDescent="0.15">
      <c r="A400" s="496" t="s">
        <v>1389</v>
      </c>
      <c r="B400" s="497" t="s">
        <v>56</v>
      </c>
      <c r="C400" s="496" t="s">
        <v>1389</v>
      </c>
      <c r="D400" s="495" t="s">
        <v>1123</v>
      </c>
      <c r="E400" s="506" t="s">
        <v>1388</v>
      </c>
      <c r="F400" s="507"/>
      <c r="G400" s="505"/>
    </row>
    <row r="401" spans="1:7" s="491" customFormat="1" ht="15" customHeight="1" x14ac:dyDescent="0.15">
      <c r="A401" s="514" t="s">
        <v>1385</v>
      </c>
      <c r="B401" s="515" t="s">
        <v>1114</v>
      </c>
      <c r="C401" s="514" t="s">
        <v>1385</v>
      </c>
      <c r="D401" s="513" t="s">
        <v>885</v>
      </c>
      <c r="E401" s="532" t="s">
        <v>1387</v>
      </c>
      <c r="F401" s="507"/>
      <c r="G401" s="505"/>
    </row>
    <row r="402" spans="1:7" s="491" customFormat="1" ht="15" customHeight="1" x14ac:dyDescent="0.15">
      <c r="A402" s="510" t="s">
        <v>1385</v>
      </c>
      <c r="B402" s="511" t="s">
        <v>1111</v>
      </c>
      <c r="C402" s="510" t="s">
        <v>1385</v>
      </c>
      <c r="D402" s="509" t="s">
        <v>1110</v>
      </c>
      <c r="E402" s="508" t="s">
        <v>1386</v>
      </c>
      <c r="F402" s="507"/>
      <c r="G402" s="505"/>
    </row>
    <row r="403" spans="1:7" s="491" customFormat="1" ht="15" customHeight="1" x14ac:dyDescent="0.15">
      <c r="A403" s="530" t="s">
        <v>1385</v>
      </c>
      <c r="B403" s="531" t="s">
        <v>1108</v>
      </c>
      <c r="C403" s="530" t="s">
        <v>1385</v>
      </c>
      <c r="D403" s="529" t="s">
        <v>1107</v>
      </c>
      <c r="E403" s="533" t="s">
        <v>1384</v>
      </c>
      <c r="F403" s="504"/>
      <c r="G403" s="503"/>
    </row>
    <row r="404" spans="1:7" s="491" customFormat="1" ht="15" customHeight="1" x14ac:dyDescent="0.15">
      <c r="A404" s="522" t="s">
        <v>1383</v>
      </c>
      <c r="B404" s="523" t="s">
        <v>1114</v>
      </c>
      <c r="C404" s="522" t="s">
        <v>1383</v>
      </c>
      <c r="D404" s="521" t="s">
        <v>1113</v>
      </c>
      <c r="E404" s="498" t="s">
        <v>962</v>
      </c>
      <c r="F404" s="516" t="s">
        <v>105</v>
      </c>
      <c r="G404" s="502" t="s">
        <v>79</v>
      </c>
    </row>
    <row r="405" spans="1:7" s="491" customFormat="1" ht="25.5" customHeight="1" x14ac:dyDescent="0.15">
      <c r="A405" s="522" t="s">
        <v>1382</v>
      </c>
      <c r="B405" s="523" t="s">
        <v>1114</v>
      </c>
      <c r="C405" s="522" t="s">
        <v>1382</v>
      </c>
      <c r="D405" s="548" t="s">
        <v>1113</v>
      </c>
      <c r="E405" s="520" t="s">
        <v>1381</v>
      </c>
      <c r="F405" s="507"/>
      <c r="G405" s="505"/>
    </row>
    <row r="406" spans="1:7" s="491" customFormat="1" ht="15" customHeight="1" x14ac:dyDescent="0.15">
      <c r="A406" s="500" t="s">
        <v>1380</v>
      </c>
      <c r="B406" s="501" t="s">
        <v>55</v>
      </c>
      <c r="C406" s="500" t="s">
        <v>1380</v>
      </c>
      <c r="D406" s="499" t="s">
        <v>885</v>
      </c>
      <c r="E406" s="498" t="s">
        <v>1379</v>
      </c>
      <c r="F406" s="507"/>
      <c r="G406" s="505"/>
    </row>
    <row r="407" spans="1:7" s="491" customFormat="1" ht="15" customHeight="1" x14ac:dyDescent="0.15">
      <c r="A407" s="526" t="s">
        <v>1377</v>
      </c>
      <c r="B407" s="527" t="s">
        <v>1114</v>
      </c>
      <c r="C407" s="526" t="s">
        <v>1377</v>
      </c>
      <c r="D407" s="525" t="s">
        <v>1113</v>
      </c>
      <c r="E407" s="532" t="s">
        <v>1378</v>
      </c>
      <c r="F407" s="507"/>
      <c r="G407" s="505"/>
    </row>
    <row r="408" spans="1:7" s="491" customFormat="1" ht="15" customHeight="1" x14ac:dyDescent="0.15">
      <c r="A408" s="496" t="s">
        <v>1377</v>
      </c>
      <c r="B408" s="497" t="s">
        <v>1111</v>
      </c>
      <c r="C408" s="496" t="s">
        <v>1377</v>
      </c>
      <c r="D408" s="495" t="s">
        <v>1110</v>
      </c>
      <c r="E408" s="506" t="s">
        <v>1376</v>
      </c>
      <c r="F408" s="507"/>
      <c r="G408" s="505"/>
    </row>
    <row r="409" spans="1:7" s="491" customFormat="1" ht="15" customHeight="1" x14ac:dyDescent="0.15">
      <c r="A409" s="514" t="s">
        <v>1372</v>
      </c>
      <c r="B409" s="515" t="s">
        <v>55</v>
      </c>
      <c r="C409" s="514" t="s">
        <v>1372</v>
      </c>
      <c r="D409" s="513" t="s">
        <v>885</v>
      </c>
      <c r="E409" s="512" t="s">
        <v>1375</v>
      </c>
      <c r="F409" s="507"/>
      <c r="G409" s="505"/>
    </row>
    <row r="410" spans="1:7" s="491" customFormat="1" ht="15" customHeight="1" x14ac:dyDescent="0.15">
      <c r="A410" s="510" t="s">
        <v>1372</v>
      </c>
      <c r="B410" s="511" t="s">
        <v>56</v>
      </c>
      <c r="C410" s="510" t="s">
        <v>1372</v>
      </c>
      <c r="D410" s="509" t="s">
        <v>1123</v>
      </c>
      <c r="E410" s="508" t="s">
        <v>1374</v>
      </c>
      <c r="F410" s="507"/>
      <c r="G410" s="505"/>
    </row>
    <row r="411" spans="1:7" s="491" customFormat="1" ht="15" customHeight="1" x14ac:dyDescent="0.15">
      <c r="A411" s="510" t="s">
        <v>1372</v>
      </c>
      <c r="B411" s="511" t="s">
        <v>57</v>
      </c>
      <c r="C411" s="510" t="s">
        <v>1372</v>
      </c>
      <c r="D411" s="509" t="s">
        <v>1132</v>
      </c>
      <c r="E411" s="508" t="s">
        <v>1373</v>
      </c>
      <c r="F411" s="507"/>
      <c r="G411" s="505"/>
    </row>
    <row r="412" spans="1:7" s="491" customFormat="1" ht="15" customHeight="1" x14ac:dyDescent="0.15">
      <c r="A412" s="496" t="s">
        <v>1372</v>
      </c>
      <c r="B412" s="497" t="s">
        <v>34</v>
      </c>
      <c r="C412" s="496" t="s">
        <v>1372</v>
      </c>
      <c r="D412" s="495" t="s">
        <v>1152</v>
      </c>
      <c r="E412" s="506" t="s">
        <v>1371</v>
      </c>
      <c r="F412" s="507"/>
      <c r="G412" s="505"/>
    </row>
    <row r="413" spans="1:7" s="491" customFormat="1" ht="15" customHeight="1" x14ac:dyDescent="0.15">
      <c r="A413" s="526" t="s">
        <v>1369</v>
      </c>
      <c r="B413" s="527" t="s">
        <v>55</v>
      </c>
      <c r="C413" s="526" t="s">
        <v>1369</v>
      </c>
      <c r="D413" s="525" t="s">
        <v>885</v>
      </c>
      <c r="E413" s="532" t="s">
        <v>1370</v>
      </c>
      <c r="F413" s="507"/>
      <c r="G413" s="505"/>
    </row>
    <row r="414" spans="1:7" s="491" customFormat="1" ht="15" customHeight="1" x14ac:dyDescent="0.15">
      <c r="A414" s="496" t="s">
        <v>1369</v>
      </c>
      <c r="B414" s="497" t="s">
        <v>34</v>
      </c>
      <c r="C414" s="496" t="s">
        <v>1369</v>
      </c>
      <c r="D414" s="495" t="s">
        <v>1152</v>
      </c>
      <c r="E414" s="506" t="s">
        <v>1368</v>
      </c>
      <c r="F414" s="507"/>
      <c r="G414" s="505"/>
    </row>
    <row r="415" spans="1:7" s="491" customFormat="1" ht="15" customHeight="1" x14ac:dyDescent="0.15">
      <c r="A415" s="514" t="s">
        <v>1366</v>
      </c>
      <c r="B415" s="515" t="s">
        <v>55</v>
      </c>
      <c r="C415" s="514" t="s">
        <v>1366</v>
      </c>
      <c r="D415" s="513" t="s">
        <v>885</v>
      </c>
      <c r="E415" s="512" t="s">
        <v>1367</v>
      </c>
      <c r="F415" s="507"/>
      <c r="G415" s="505"/>
    </row>
    <row r="416" spans="1:7" s="491" customFormat="1" ht="15" customHeight="1" x14ac:dyDescent="0.15">
      <c r="A416" s="496" t="s">
        <v>1366</v>
      </c>
      <c r="B416" s="497" t="s">
        <v>34</v>
      </c>
      <c r="C416" s="496" t="s">
        <v>1366</v>
      </c>
      <c r="D416" s="495" t="s">
        <v>1152</v>
      </c>
      <c r="E416" s="506" t="s">
        <v>1365</v>
      </c>
      <c r="F416" s="507"/>
      <c r="G416" s="505"/>
    </row>
    <row r="417" spans="1:7" s="491" customFormat="1" ht="15" customHeight="1" x14ac:dyDescent="0.15">
      <c r="A417" s="514" t="s">
        <v>1360</v>
      </c>
      <c r="B417" s="515" t="s">
        <v>55</v>
      </c>
      <c r="C417" s="514" t="s">
        <v>1360</v>
      </c>
      <c r="D417" s="513" t="s">
        <v>885</v>
      </c>
      <c r="E417" s="532" t="s">
        <v>1364</v>
      </c>
      <c r="F417" s="507"/>
      <c r="G417" s="505"/>
    </row>
    <row r="418" spans="1:7" s="491" customFormat="1" ht="15" customHeight="1" x14ac:dyDescent="0.15">
      <c r="A418" s="530" t="s">
        <v>1360</v>
      </c>
      <c r="B418" s="531" t="s">
        <v>63</v>
      </c>
      <c r="C418" s="530"/>
      <c r="D418" s="529"/>
      <c r="E418" s="533" t="s">
        <v>1363</v>
      </c>
      <c r="F418" s="507"/>
      <c r="G418" s="505"/>
    </row>
    <row r="419" spans="1:7" s="491" customFormat="1" ht="15" customHeight="1" x14ac:dyDescent="0.15">
      <c r="A419" s="530"/>
      <c r="B419" s="531"/>
      <c r="C419" s="530" t="s">
        <v>1360</v>
      </c>
      <c r="D419" s="529" t="s">
        <v>1362</v>
      </c>
      <c r="E419" s="528" t="s">
        <v>1361</v>
      </c>
      <c r="F419" s="507"/>
      <c r="G419" s="505"/>
    </row>
    <row r="420" spans="1:7" s="491" customFormat="1" ht="15" customHeight="1" x14ac:dyDescent="0.15">
      <c r="A420" s="530"/>
      <c r="B420" s="531"/>
      <c r="C420" s="530" t="s">
        <v>1360</v>
      </c>
      <c r="D420" s="529" t="s">
        <v>1101</v>
      </c>
      <c r="E420" s="528" t="s">
        <v>1359</v>
      </c>
      <c r="F420" s="504"/>
      <c r="G420" s="503"/>
    </row>
    <row r="421" spans="1:7" s="491" customFormat="1" ht="15" customHeight="1" x14ac:dyDescent="0.15">
      <c r="A421" s="514" t="s">
        <v>1356</v>
      </c>
      <c r="B421" s="515" t="s">
        <v>55</v>
      </c>
      <c r="C421" s="514" t="s">
        <v>1356</v>
      </c>
      <c r="D421" s="513" t="s">
        <v>885</v>
      </c>
      <c r="E421" s="512" t="s">
        <v>1358</v>
      </c>
      <c r="F421" s="516" t="s">
        <v>117</v>
      </c>
      <c r="G421" s="604" t="s">
        <v>1357</v>
      </c>
    </row>
    <row r="422" spans="1:7" s="491" customFormat="1" ht="15" customHeight="1" x14ac:dyDescent="0.15">
      <c r="A422" s="530" t="s">
        <v>1356</v>
      </c>
      <c r="B422" s="531" t="s">
        <v>56</v>
      </c>
      <c r="C422" s="530" t="s">
        <v>1356</v>
      </c>
      <c r="D422" s="529" t="s">
        <v>1123</v>
      </c>
      <c r="E422" s="506" t="s">
        <v>1355</v>
      </c>
      <c r="F422" s="507"/>
      <c r="G422" s="602"/>
    </row>
    <row r="423" spans="1:7" s="491" customFormat="1" ht="15" customHeight="1" x14ac:dyDescent="0.15">
      <c r="A423" s="514" t="s">
        <v>1345</v>
      </c>
      <c r="B423" s="515" t="s">
        <v>1114</v>
      </c>
      <c r="C423" s="514" t="s">
        <v>1345</v>
      </c>
      <c r="D423" s="540" t="s">
        <v>1113</v>
      </c>
      <c r="E423" s="532" t="s">
        <v>1354</v>
      </c>
      <c r="F423" s="507"/>
      <c r="G423" s="505"/>
    </row>
    <row r="424" spans="1:7" s="491" customFormat="1" ht="15" customHeight="1" x14ac:dyDescent="0.15">
      <c r="A424" s="510" t="s">
        <v>1353</v>
      </c>
      <c r="B424" s="511" t="s">
        <v>1111</v>
      </c>
      <c r="C424" s="510" t="s">
        <v>1353</v>
      </c>
      <c r="D424" s="524" t="s">
        <v>1110</v>
      </c>
      <c r="E424" s="508" t="s">
        <v>1352</v>
      </c>
      <c r="F424" s="507"/>
      <c r="G424" s="505"/>
    </row>
    <row r="425" spans="1:7" s="491" customFormat="1" ht="15" customHeight="1" x14ac:dyDescent="0.15">
      <c r="A425" s="526" t="s">
        <v>1345</v>
      </c>
      <c r="B425" s="527" t="s">
        <v>1108</v>
      </c>
      <c r="C425" s="526" t="s">
        <v>1345</v>
      </c>
      <c r="D425" s="525" t="s">
        <v>1107</v>
      </c>
      <c r="E425" s="508" t="s">
        <v>1351</v>
      </c>
      <c r="F425" s="507"/>
      <c r="G425" s="505"/>
    </row>
    <row r="426" spans="1:7" s="491" customFormat="1" ht="15" customHeight="1" x14ac:dyDescent="0.15">
      <c r="A426" s="510" t="s">
        <v>1345</v>
      </c>
      <c r="B426" s="511" t="s">
        <v>1105</v>
      </c>
      <c r="C426" s="510" t="s">
        <v>1345</v>
      </c>
      <c r="D426" s="509" t="s">
        <v>1104</v>
      </c>
      <c r="E426" s="508" t="s">
        <v>1350</v>
      </c>
      <c r="F426" s="507"/>
      <c r="G426" s="505"/>
    </row>
    <row r="427" spans="1:7" s="491" customFormat="1" ht="15" customHeight="1" x14ac:dyDescent="0.15">
      <c r="A427" s="510" t="s">
        <v>1345</v>
      </c>
      <c r="B427" s="511" t="s">
        <v>1119</v>
      </c>
      <c r="C427" s="510" t="s">
        <v>1345</v>
      </c>
      <c r="D427" s="509" t="s">
        <v>1203</v>
      </c>
      <c r="E427" s="508" t="s">
        <v>1349</v>
      </c>
      <c r="F427" s="507"/>
      <c r="G427" s="505"/>
    </row>
    <row r="428" spans="1:7" s="491" customFormat="1" ht="15" customHeight="1" x14ac:dyDescent="0.15">
      <c r="A428" s="510" t="s">
        <v>1345</v>
      </c>
      <c r="B428" s="511" t="s">
        <v>1348</v>
      </c>
      <c r="C428" s="510" t="s">
        <v>1345</v>
      </c>
      <c r="D428" s="509" t="s">
        <v>1347</v>
      </c>
      <c r="E428" s="508" t="s">
        <v>1346</v>
      </c>
      <c r="F428" s="507"/>
      <c r="G428" s="505"/>
    </row>
    <row r="429" spans="1:7" s="491" customFormat="1" ht="15" customHeight="1" x14ac:dyDescent="0.15">
      <c r="A429" s="530" t="s">
        <v>1345</v>
      </c>
      <c r="B429" s="531" t="s">
        <v>63</v>
      </c>
      <c r="C429" s="530" t="s">
        <v>1345</v>
      </c>
      <c r="D429" s="529" t="s">
        <v>1101</v>
      </c>
      <c r="E429" s="533" t="s">
        <v>1</v>
      </c>
      <c r="F429" s="507"/>
      <c r="G429" s="505"/>
    </row>
    <row r="430" spans="1:7" s="491" customFormat="1" ht="15" customHeight="1" x14ac:dyDescent="0.15">
      <c r="A430" s="500" t="s">
        <v>1344</v>
      </c>
      <c r="B430" s="501" t="s">
        <v>1114</v>
      </c>
      <c r="C430" s="500" t="s">
        <v>1344</v>
      </c>
      <c r="D430" s="499" t="s">
        <v>1113</v>
      </c>
      <c r="E430" s="498" t="s">
        <v>1343</v>
      </c>
      <c r="F430" s="504"/>
      <c r="G430" s="503"/>
    </row>
    <row r="431" spans="1:7" s="491" customFormat="1" ht="15" customHeight="1" x14ac:dyDescent="0.15">
      <c r="A431" s="514" t="s">
        <v>1341</v>
      </c>
      <c r="B431" s="515" t="s">
        <v>55</v>
      </c>
      <c r="C431" s="514" t="s">
        <v>1341</v>
      </c>
      <c r="D431" s="513" t="s">
        <v>885</v>
      </c>
      <c r="E431" s="512" t="s">
        <v>1342</v>
      </c>
      <c r="F431" s="507" t="s">
        <v>118</v>
      </c>
      <c r="G431" s="505" t="s">
        <v>24</v>
      </c>
    </row>
    <row r="432" spans="1:7" s="491" customFormat="1" ht="15" customHeight="1" x14ac:dyDescent="0.15">
      <c r="A432" s="496" t="s">
        <v>1341</v>
      </c>
      <c r="B432" s="497" t="s">
        <v>56</v>
      </c>
      <c r="C432" s="496" t="s">
        <v>1341</v>
      </c>
      <c r="D432" s="495" t="s">
        <v>1123</v>
      </c>
      <c r="E432" s="494" t="s">
        <v>1340</v>
      </c>
      <c r="F432" s="507"/>
      <c r="G432" s="505"/>
    </row>
    <row r="433" spans="1:7" s="491" customFormat="1" ht="15" customHeight="1" x14ac:dyDescent="0.15">
      <c r="A433" s="514" t="s">
        <v>1338</v>
      </c>
      <c r="B433" s="515" t="s">
        <v>55</v>
      </c>
      <c r="C433" s="514" t="s">
        <v>1338</v>
      </c>
      <c r="D433" s="513" t="s">
        <v>885</v>
      </c>
      <c r="E433" s="512" t="s">
        <v>1339</v>
      </c>
      <c r="F433" s="507"/>
      <c r="G433" s="505"/>
    </row>
    <row r="434" spans="1:7" s="491" customFormat="1" ht="15" customHeight="1" x14ac:dyDescent="0.15">
      <c r="A434" s="496" t="s">
        <v>1338</v>
      </c>
      <c r="B434" s="497" t="s">
        <v>56</v>
      </c>
      <c r="C434" s="496" t="s">
        <v>1338</v>
      </c>
      <c r="D434" s="495" t="s">
        <v>1123</v>
      </c>
      <c r="E434" s="494" t="s">
        <v>1337</v>
      </c>
      <c r="F434" s="507"/>
      <c r="G434" s="505"/>
    </row>
    <row r="435" spans="1:7" s="491" customFormat="1" ht="15" customHeight="1" x14ac:dyDescent="0.15">
      <c r="A435" s="500" t="s">
        <v>1336</v>
      </c>
      <c r="B435" s="501" t="s">
        <v>55</v>
      </c>
      <c r="C435" s="500" t="s">
        <v>1336</v>
      </c>
      <c r="D435" s="499" t="s">
        <v>885</v>
      </c>
      <c r="E435" s="498" t="s">
        <v>564</v>
      </c>
      <c r="F435" s="507"/>
      <c r="G435" s="505"/>
    </row>
    <row r="436" spans="1:7" s="491" customFormat="1" ht="15" customHeight="1" x14ac:dyDescent="0.15">
      <c r="A436" s="514" t="s">
        <v>1333</v>
      </c>
      <c r="B436" s="515" t="s">
        <v>55</v>
      </c>
      <c r="C436" s="514" t="s">
        <v>1333</v>
      </c>
      <c r="D436" s="513" t="s">
        <v>885</v>
      </c>
      <c r="E436" s="512" t="s">
        <v>1335</v>
      </c>
      <c r="F436" s="507"/>
      <c r="G436" s="505"/>
    </row>
    <row r="437" spans="1:7" s="491" customFormat="1" ht="15" customHeight="1" x14ac:dyDescent="0.15">
      <c r="A437" s="510" t="s">
        <v>1333</v>
      </c>
      <c r="B437" s="511" t="s">
        <v>56</v>
      </c>
      <c r="C437" s="510" t="s">
        <v>1333</v>
      </c>
      <c r="D437" s="509" t="s">
        <v>1123</v>
      </c>
      <c r="E437" s="508" t="s">
        <v>1334</v>
      </c>
      <c r="F437" s="507"/>
      <c r="G437" s="505"/>
    </row>
    <row r="438" spans="1:7" s="491" customFormat="1" ht="15" customHeight="1" x14ac:dyDescent="0.15">
      <c r="A438" s="496" t="s">
        <v>1333</v>
      </c>
      <c r="B438" s="497" t="s">
        <v>57</v>
      </c>
      <c r="C438" s="496" t="s">
        <v>1333</v>
      </c>
      <c r="D438" s="495" t="s">
        <v>1132</v>
      </c>
      <c r="E438" s="494" t="s">
        <v>1332</v>
      </c>
      <c r="F438" s="507"/>
      <c r="G438" s="505"/>
    </row>
    <row r="439" spans="1:7" s="491" customFormat="1" ht="15" customHeight="1" x14ac:dyDescent="0.15">
      <c r="A439" s="514" t="s">
        <v>1331</v>
      </c>
      <c r="B439" s="515" t="s">
        <v>55</v>
      </c>
      <c r="C439" s="514" t="s">
        <v>1331</v>
      </c>
      <c r="D439" s="513" t="s">
        <v>885</v>
      </c>
      <c r="E439" s="512" t="s">
        <v>1330</v>
      </c>
      <c r="F439" s="507"/>
      <c r="G439" s="505"/>
    </row>
    <row r="440" spans="1:7" s="491" customFormat="1" ht="15" customHeight="1" x14ac:dyDescent="0.15">
      <c r="A440" s="510" t="s">
        <v>1327</v>
      </c>
      <c r="B440" s="511" t="s">
        <v>56</v>
      </c>
      <c r="C440" s="510" t="s">
        <v>1327</v>
      </c>
      <c r="D440" s="509" t="s">
        <v>1123</v>
      </c>
      <c r="E440" s="508" t="s">
        <v>1329</v>
      </c>
      <c r="F440" s="507"/>
      <c r="G440" s="505"/>
    </row>
    <row r="441" spans="1:7" s="491" customFormat="1" ht="15" customHeight="1" x14ac:dyDescent="0.15">
      <c r="A441" s="510" t="s">
        <v>1327</v>
      </c>
      <c r="B441" s="511" t="s">
        <v>57</v>
      </c>
      <c r="C441" s="510" t="s">
        <v>1327</v>
      </c>
      <c r="D441" s="509" t="s">
        <v>1132</v>
      </c>
      <c r="E441" s="508" t="s">
        <v>1328</v>
      </c>
      <c r="F441" s="507"/>
      <c r="G441" s="505"/>
    </row>
    <row r="442" spans="1:7" s="491" customFormat="1" ht="15" customHeight="1" x14ac:dyDescent="0.15">
      <c r="A442" s="496" t="s">
        <v>1327</v>
      </c>
      <c r="B442" s="497" t="s">
        <v>63</v>
      </c>
      <c r="C442" s="496" t="s">
        <v>1327</v>
      </c>
      <c r="D442" s="495" t="s">
        <v>1101</v>
      </c>
      <c r="E442" s="528" t="s">
        <v>4</v>
      </c>
      <c r="F442" s="507"/>
      <c r="G442" s="505"/>
    </row>
    <row r="443" spans="1:7" s="491" customFormat="1" ht="15" customHeight="1" x14ac:dyDescent="0.15">
      <c r="A443" s="522"/>
      <c r="B443" s="523"/>
      <c r="C443" s="522" t="s">
        <v>1323</v>
      </c>
      <c r="D443" s="521" t="s">
        <v>1326</v>
      </c>
      <c r="E443" s="520" t="s">
        <v>1325</v>
      </c>
      <c r="F443" s="516" t="s">
        <v>120</v>
      </c>
      <c r="G443" s="502" t="s">
        <v>80</v>
      </c>
    </row>
    <row r="444" spans="1:7" s="491" customFormat="1" ht="15" customHeight="1" x14ac:dyDescent="0.15">
      <c r="A444" s="530" t="s">
        <v>1323</v>
      </c>
      <c r="B444" s="531" t="s">
        <v>55</v>
      </c>
      <c r="C444" s="530"/>
      <c r="D444" s="529"/>
      <c r="E444" s="528" t="s">
        <v>1324</v>
      </c>
      <c r="F444" s="507"/>
      <c r="G444" s="505"/>
    </row>
    <row r="445" spans="1:7" s="491" customFormat="1" ht="15" customHeight="1" x14ac:dyDescent="0.15">
      <c r="A445" s="530" t="s">
        <v>1323</v>
      </c>
      <c r="B445" s="531" t="s">
        <v>56</v>
      </c>
      <c r="C445" s="530"/>
      <c r="D445" s="529"/>
      <c r="E445" s="528" t="s">
        <v>1322</v>
      </c>
      <c r="F445" s="507"/>
      <c r="G445" s="505"/>
    </row>
    <row r="446" spans="1:7" s="491" customFormat="1" ht="15" customHeight="1" x14ac:dyDescent="0.15">
      <c r="A446" s="518" t="s">
        <v>1321</v>
      </c>
      <c r="B446" s="519" t="s">
        <v>57</v>
      </c>
      <c r="C446" s="518" t="s">
        <v>1321</v>
      </c>
      <c r="D446" s="517" t="s">
        <v>1132</v>
      </c>
      <c r="E446" s="506" t="s">
        <v>1320</v>
      </c>
      <c r="F446" s="507"/>
      <c r="G446" s="505"/>
    </row>
    <row r="447" spans="1:7" s="491" customFormat="1" ht="15" customHeight="1" x14ac:dyDescent="0.15">
      <c r="A447" s="500" t="s">
        <v>1319</v>
      </c>
      <c r="B447" s="501" t="s">
        <v>55</v>
      </c>
      <c r="C447" s="500" t="s">
        <v>1319</v>
      </c>
      <c r="D447" s="499" t="s">
        <v>885</v>
      </c>
      <c r="E447" s="498" t="s">
        <v>1318</v>
      </c>
      <c r="F447" s="507"/>
      <c r="G447" s="505"/>
    </row>
    <row r="448" spans="1:7" s="491" customFormat="1" ht="15" customHeight="1" x14ac:dyDescent="0.15">
      <c r="A448" s="522" t="s">
        <v>1317</v>
      </c>
      <c r="B448" s="523" t="s">
        <v>55</v>
      </c>
      <c r="C448" s="522" t="s">
        <v>1317</v>
      </c>
      <c r="D448" s="521" t="s">
        <v>885</v>
      </c>
      <c r="E448" s="520" t="s">
        <v>1316</v>
      </c>
      <c r="F448" s="504"/>
      <c r="G448" s="503"/>
    </row>
    <row r="449" spans="1:7" s="491" customFormat="1" ht="15" customHeight="1" x14ac:dyDescent="0.15">
      <c r="A449" s="514" t="s">
        <v>1313</v>
      </c>
      <c r="B449" s="515" t="s">
        <v>55</v>
      </c>
      <c r="C449" s="514" t="s">
        <v>1313</v>
      </c>
      <c r="D449" s="513" t="s">
        <v>885</v>
      </c>
      <c r="E449" s="512" t="s">
        <v>1315</v>
      </c>
      <c r="F449" s="516" t="s">
        <v>121</v>
      </c>
      <c r="G449" s="502" t="s">
        <v>367</v>
      </c>
    </row>
    <row r="450" spans="1:7" s="491" customFormat="1" ht="15" customHeight="1" x14ac:dyDescent="0.15">
      <c r="A450" s="510" t="s">
        <v>1313</v>
      </c>
      <c r="B450" s="511" t="s">
        <v>56</v>
      </c>
      <c r="C450" s="510" t="s">
        <v>1313</v>
      </c>
      <c r="D450" s="509" t="s">
        <v>1123</v>
      </c>
      <c r="E450" s="508" t="s">
        <v>1314</v>
      </c>
      <c r="F450" s="507"/>
      <c r="G450" s="505"/>
    </row>
    <row r="451" spans="1:7" s="491" customFormat="1" ht="15" customHeight="1" x14ac:dyDescent="0.15">
      <c r="A451" s="496" t="s">
        <v>1313</v>
      </c>
      <c r="B451" s="497" t="s">
        <v>57</v>
      </c>
      <c r="C451" s="496" t="s">
        <v>1313</v>
      </c>
      <c r="D451" s="495" t="s">
        <v>1132</v>
      </c>
      <c r="E451" s="508" t="s">
        <v>1312</v>
      </c>
      <c r="F451" s="504"/>
      <c r="G451" s="503"/>
    </row>
    <row r="452" spans="1:7" s="491" customFormat="1" ht="15" customHeight="1" x14ac:dyDescent="0.15">
      <c r="A452" s="514" t="s">
        <v>1310</v>
      </c>
      <c r="B452" s="515" t="s">
        <v>55</v>
      </c>
      <c r="C452" s="514" t="s">
        <v>1310</v>
      </c>
      <c r="D452" s="513" t="s">
        <v>885</v>
      </c>
      <c r="E452" s="512" t="s">
        <v>1311</v>
      </c>
      <c r="F452" s="516" t="s">
        <v>122</v>
      </c>
      <c r="G452" s="502" t="s">
        <v>368</v>
      </c>
    </row>
    <row r="453" spans="1:7" s="491" customFormat="1" ht="15" customHeight="1" x14ac:dyDescent="0.15">
      <c r="A453" s="496" t="s">
        <v>1310</v>
      </c>
      <c r="B453" s="497" t="s">
        <v>56</v>
      </c>
      <c r="C453" s="496" t="s">
        <v>1310</v>
      </c>
      <c r="D453" s="495" t="s">
        <v>1123</v>
      </c>
      <c r="E453" s="494" t="s">
        <v>368</v>
      </c>
      <c r="F453" s="504"/>
      <c r="G453" s="503"/>
    </row>
    <row r="454" spans="1:7" s="491" customFormat="1" ht="15" customHeight="1" x14ac:dyDescent="0.15">
      <c r="A454" s="496" t="s">
        <v>1309</v>
      </c>
      <c r="B454" s="497" t="s">
        <v>55</v>
      </c>
      <c r="C454" s="496" t="s">
        <v>1309</v>
      </c>
      <c r="D454" s="495" t="s">
        <v>885</v>
      </c>
      <c r="E454" s="494" t="s">
        <v>1308</v>
      </c>
      <c r="F454" s="516" t="s">
        <v>369</v>
      </c>
      <c r="G454" s="502" t="s">
        <v>5</v>
      </c>
    </row>
    <row r="455" spans="1:7" s="491" customFormat="1" ht="15" customHeight="1" x14ac:dyDescent="0.15">
      <c r="A455" s="500" t="s">
        <v>1307</v>
      </c>
      <c r="B455" s="501" t="s">
        <v>55</v>
      </c>
      <c r="C455" s="500" t="s">
        <v>1307</v>
      </c>
      <c r="D455" s="499" t="s">
        <v>885</v>
      </c>
      <c r="E455" s="498" t="s">
        <v>1306</v>
      </c>
      <c r="F455" s="504"/>
      <c r="G455" s="503"/>
    </row>
    <row r="456" spans="1:7" s="491" customFormat="1" ht="15" customHeight="1" x14ac:dyDescent="0.15">
      <c r="A456" s="522" t="s">
        <v>1301</v>
      </c>
      <c r="B456" s="523" t="s">
        <v>55</v>
      </c>
      <c r="C456" s="522"/>
      <c r="D456" s="521"/>
      <c r="E456" s="520" t="s">
        <v>1305</v>
      </c>
      <c r="F456" s="516" t="s">
        <v>123</v>
      </c>
      <c r="G456" s="502" t="s">
        <v>6</v>
      </c>
    </row>
    <row r="457" spans="1:7" s="491" customFormat="1" ht="15" customHeight="1" x14ac:dyDescent="0.15">
      <c r="A457" s="530"/>
      <c r="B457" s="531"/>
      <c r="C457" s="530" t="s">
        <v>1301</v>
      </c>
      <c r="D457" s="529" t="s">
        <v>885</v>
      </c>
      <c r="E457" s="528" t="s">
        <v>1304</v>
      </c>
      <c r="F457" s="507"/>
      <c r="G457" s="505"/>
    </row>
    <row r="458" spans="1:7" s="491" customFormat="1" ht="15" customHeight="1" x14ac:dyDescent="0.15">
      <c r="A458" s="530"/>
      <c r="B458" s="531"/>
      <c r="C458" s="530" t="s">
        <v>1301</v>
      </c>
      <c r="D458" s="529" t="s">
        <v>886</v>
      </c>
      <c r="E458" s="528" t="s">
        <v>1303</v>
      </c>
      <c r="F458" s="507"/>
      <c r="G458" s="505"/>
    </row>
    <row r="459" spans="1:7" s="491" customFormat="1" ht="15" customHeight="1" x14ac:dyDescent="0.15">
      <c r="A459" s="530"/>
      <c r="B459" s="531"/>
      <c r="C459" s="530" t="s">
        <v>1301</v>
      </c>
      <c r="D459" s="529" t="s">
        <v>887</v>
      </c>
      <c r="E459" s="528" t="s">
        <v>1302</v>
      </c>
      <c r="F459" s="507"/>
      <c r="G459" s="505"/>
    </row>
    <row r="460" spans="1:7" s="491" customFormat="1" ht="15" customHeight="1" x14ac:dyDescent="0.15">
      <c r="A460" s="496"/>
      <c r="B460" s="497"/>
      <c r="C460" s="496" t="s">
        <v>1301</v>
      </c>
      <c r="D460" s="495" t="s">
        <v>1163</v>
      </c>
      <c r="E460" s="494" t="s">
        <v>1300</v>
      </c>
      <c r="F460" s="507"/>
      <c r="G460" s="505"/>
    </row>
    <row r="461" spans="1:7" s="491" customFormat="1" ht="15" customHeight="1" x14ac:dyDescent="0.15">
      <c r="A461" s="514" t="s">
        <v>1298</v>
      </c>
      <c r="B461" s="515" t="s">
        <v>55</v>
      </c>
      <c r="C461" s="514" t="s">
        <v>1298</v>
      </c>
      <c r="D461" s="513" t="s">
        <v>885</v>
      </c>
      <c r="E461" s="512" t="s">
        <v>1299</v>
      </c>
      <c r="F461" s="507"/>
      <c r="G461" s="505"/>
    </row>
    <row r="462" spans="1:7" s="491" customFormat="1" ht="15" customHeight="1" x14ac:dyDescent="0.15">
      <c r="A462" s="496" t="s">
        <v>1298</v>
      </c>
      <c r="B462" s="497" t="s">
        <v>56</v>
      </c>
      <c r="C462" s="496" t="s">
        <v>1298</v>
      </c>
      <c r="D462" s="495" t="s">
        <v>1123</v>
      </c>
      <c r="E462" s="494" t="s">
        <v>1297</v>
      </c>
      <c r="F462" s="504"/>
      <c r="G462" s="503"/>
    </row>
    <row r="463" spans="1:7" s="491" customFormat="1" ht="15" customHeight="1" x14ac:dyDescent="0.15">
      <c r="A463" s="514" t="s">
        <v>1295</v>
      </c>
      <c r="B463" s="515" t="s">
        <v>55</v>
      </c>
      <c r="C463" s="514" t="s">
        <v>1295</v>
      </c>
      <c r="D463" s="513" t="s">
        <v>885</v>
      </c>
      <c r="E463" s="508" t="s">
        <v>1296</v>
      </c>
      <c r="F463" s="516" t="s">
        <v>372</v>
      </c>
      <c r="G463" s="502" t="s">
        <v>81</v>
      </c>
    </row>
    <row r="464" spans="1:7" s="491" customFormat="1" ht="15" customHeight="1" x14ac:dyDescent="0.15">
      <c r="A464" s="530" t="s">
        <v>1295</v>
      </c>
      <c r="B464" s="531" t="s">
        <v>56</v>
      </c>
      <c r="C464" s="530" t="s">
        <v>1295</v>
      </c>
      <c r="D464" s="529" t="s">
        <v>1123</v>
      </c>
      <c r="E464" s="533" t="s">
        <v>1294</v>
      </c>
      <c r="F464" s="507"/>
      <c r="G464" s="505"/>
    </row>
    <row r="465" spans="1:7" s="491" customFormat="1" ht="15" customHeight="1" x14ac:dyDescent="0.15">
      <c r="A465" s="500" t="s">
        <v>1293</v>
      </c>
      <c r="B465" s="501" t="s">
        <v>55</v>
      </c>
      <c r="C465" s="500" t="s">
        <v>1293</v>
      </c>
      <c r="D465" s="499" t="s">
        <v>885</v>
      </c>
      <c r="E465" s="498" t="s">
        <v>1292</v>
      </c>
      <c r="F465" s="507"/>
      <c r="G465" s="505"/>
    </row>
    <row r="466" spans="1:7" s="491" customFormat="1" ht="15" customHeight="1" x14ac:dyDescent="0.15">
      <c r="A466" s="496" t="s">
        <v>1291</v>
      </c>
      <c r="B466" s="497" t="s">
        <v>1114</v>
      </c>
      <c r="C466" s="496" t="s">
        <v>1291</v>
      </c>
      <c r="D466" s="495" t="s">
        <v>1113</v>
      </c>
      <c r="E466" s="494" t="s">
        <v>1290</v>
      </c>
      <c r="F466" s="504"/>
      <c r="G466" s="503"/>
    </row>
    <row r="467" spans="1:7" s="491" customFormat="1" ht="15" customHeight="1" x14ac:dyDescent="0.15">
      <c r="A467" s="522" t="s">
        <v>1289</v>
      </c>
      <c r="B467" s="523" t="s">
        <v>55</v>
      </c>
      <c r="C467" s="522" t="s">
        <v>1289</v>
      </c>
      <c r="D467" s="521" t="s">
        <v>1113</v>
      </c>
      <c r="E467" s="498" t="s">
        <v>1288</v>
      </c>
      <c r="F467" s="516" t="s">
        <v>119</v>
      </c>
      <c r="G467" s="502" t="s">
        <v>419</v>
      </c>
    </row>
    <row r="468" spans="1:7" s="491" customFormat="1" ht="15" customHeight="1" x14ac:dyDescent="0.15">
      <c r="A468" s="500" t="s">
        <v>1287</v>
      </c>
      <c r="B468" s="501" t="s">
        <v>55</v>
      </c>
      <c r="C468" s="500" t="s">
        <v>1287</v>
      </c>
      <c r="D468" s="499" t="s">
        <v>885</v>
      </c>
      <c r="E468" s="498" t="s">
        <v>1286</v>
      </c>
      <c r="F468" s="507"/>
      <c r="G468" s="505"/>
    </row>
    <row r="469" spans="1:7" s="491" customFormat="1" ht="15" customHeight="1" x14ac:dyDescent="0.15">
      <c r="A469" s="514" t="s">
        <v>1284</v>
      </c>
      <c r="B469" s="515" t="s">
        <v>55</v>
      </c>
      <c r="C469" s="514" t="s">
        <v>1284</v>
      </c>
      <c r="D469" s="513" t="s">
        <v>885</v>
      </c>
      <c r="E469" s="512" t="s">
        <v>1285</v>
      </c>
      <c r="F469" s="507"/>
      <c r="G469" s="505"/>
    </row>
    <row r="470" spans="1:7" s="491" customFormat="1" ht="15" customHeight="1" x14ac:dyDescent="0.15">
      <c r="A470" s="496" t="s">
        <v>1284</v>
      </c>
      <c r="B470" s="497" t="s">
        <v>56</v>
      </c>
      <c r="C470" s="496" t="s">
        <v>1284</v>
      </c>
      <c r="D470" s="495" t="s">
        <v>1123</v>
      </c>
      <c r="E470" s="506" t="s">
        <v>1283</v>
      </c>
      <c r="F470" s="507"/>
      <c r="G470" s="505"/>
    </row>
    <row r="471" spans="1:7" s="491" customFormat="1" ht="30" customHeight="1" x14ac:dyDescent="0.15">
      <c r="A471" s="500" t="s">
        <v>1282</v>
      </c>
      <c r="B471" s="501" t="s">
        <v>55</v>
      </c>
      <c r="C471" s="500" t="s">
        <v>1282</v>
      </c>
      <c r="D471" s="499" t="s">
        <v>1140</v>
      </c>
      <c r="E471" s="498" t="s">
        <v>1281</v>
      </c>
      <c r="F471" s="563"/>
      <c r="G471" s="505"/>
    </row>
    <row r="472" spans="1:7" s="491" customFormat="1" ht="15" customHeight="1" x14ac:dyDescent="0.15">
      <c r="A472" s="500" t="s">
        <v>1280</v>
      </c>
      <c r="B472" s="501" t="s">
        <v>1278</v>
      </c>
      <c r="C472" s="500" t="s">
        <v>1280</v>
      </c>
      <c r="D472" s="499" t="s">
        <v>1276</v>
      </c>
      <c r="E472" s="498" t="s">
        <v>1279</v>
      </c>
      <c r="F472" s="507"/>
      <c r="G472" s="505"/>
    </row>
    <row r="473" spans="1:7" s="491" customFormat="1" ht="15" customHeight="1" x14ac:dyDescent="0.15">
      <c r="A473" s="500" t="s">
        <v>1277</v>
      </c>
      <c r="B473" s="501" t="s">
        <v>1278</v>
      </c>
      <c r="C473" s="500" t="s">
        <v>1277</v>
      </c>
      <c r="D473" s="499" t="s">
        <v>1276</v>
      </c>
      <c r="E473" s="498" t="s">
        <v>1275</v>
      </c>
      <c r="F473" s="507"/>
      <c r="G473" s="505"/>
    </row>
    <row r="474" spans="1:7" s="491" customFormat="1" ht="15" customHeight="1" x14ac:dyDescent="0.15">
      <c r="A474" s="500" t="s">
        <v>1274</v>
      </c>
      <c r="B474" s="501" t="s">
        <v>55</v>
      </c>
      <c r="C474" s="500" t="s">
        <v>1274</v>
      </c>
      <c r="D474" s="499" t="s">
        <v>885</v>
      </c>
      <c r="E474" s="498" t="s">
        <v>1273</v>
      </c>
      <c r="F474" s="507"/>
      <c r="G474" s="505"/>
    </row>
    <row r="475" spans="1:7" s="491" customFormat="1" ht="15" customHeight="1" x14ac:dyDescent="0.15">
      <c r="A475" s="522" t="s">
        <v>1270</v>
      </c>
      <c r="B475" s="523" t="s">
        <v>55</v>
      </c>
      <c r="C475" s="522"/>
      <c r="D475" s="521"/>
      <c r="E475" s="520" t="s">
        <v>1272</v>
      </c>
      <c r="F475" s="507"/>
      <c r="G475" s="505"/>
    </row>
    <row r="476" spans="1:7" s="491" customFormat="1" ht="15" customHeight="1" x14ac:dyDescent="0.15">
      <c r="A476" s="530"/>
      <c r="B476" s="531"/>
      <c r="C476" s="530" t="s">
        <v>1270</v>
      </c>
      <c r="D476" s="529" t="s">
        <v>885</v>
      </c>
      <c r="E476" s="528" t="s">
        <v>1271</v>
      </c>
      <c r="F476" s="507"/>
      <c r="G476" s="505"/>
    </row>
    <row r="477" spans="1:7" s="491" customFormat="1" ht="15" customHeight="1" x14ac:dyDescent="0.15">
      <c r="A477" s="496"/>
      <c r="B477" s="497"/>
      <c r="C477" s="496" t="s">
        <v>1270</v>
      </c>
      <c r="D477" s="495" t="s">
        <v>886</v>
      </c>
      <c r="E477" s="494" t="s">
        <v>1269</v>
      </c>
      <c r="F477" s="507"/>
      <c r="G477" s="505"/>
    </row>
    <row r="478" spans="1:7" s="491" customFormat="1" ht="15" customHeight="1" x14ac:dyDescent="0.15">
      <c r="A478" s="500" t="s">
        <v>1268</v>
      </c>
      <c r="B478" s="501" t="s">
        <v>55</v>
      </c>
      <c r="C478" s="500" t="s">
        <v>1268</v>
      </c>
      <c r="D478" s="499" t="s">
        <v>885</v>
      </c>
      <c r="E478" s="498" t="s">
        <v>1267</v>
      </c>
      <c r="F478" s="507"/>
      <c r="G478" s="505"/>
    </row>
    <row r="479" spans="1:7" s="491" customFormat="1" ht="15" customHeight="1" x14ac:dyDescent="0.15">
      <c r="A479" s="522" t="s">
        <v>1266</v>
      </c>
      <c r="B479" s="523" t="s">
        <v>55</v>
      </c>
      <c r="C479" s="522"/>
      <c r="D479" s="521"/>
      <c r="E479" s="520" t="s">
        <v>573</v>
      </c>
      <c r="F479" s="507"/>
      <c r="G479" s="505"/>
    </row>
    <row r="480" spans="1:7" s="491" customFormat="1" ht="15" customHeight="1" x14ac:dyDescent="0.15">
      <c r="A480" s="530"/>
      <c r="B480" s="531"/>
      <c r="C480" s="530" t="s">
        <v>1266</v>
      </c>
      <c r="D480" s="529" t="s">
        <v>885</v>
      </c>
      <c r="E480" s="528" t="s">
        <v>1265</v>
      </c>
      <c r="F480" s="507"/>
      <c r="G480" s="505"/>
    </row>
    <row r="481" spans="1:7" s="491" customFormat="1" ht="15" customHeight="1" x14ac:dyDescent="0.15">
      <c r="A481" s="530"/>
      <c r="B481" s="531"/>
      <c r="C481" s="530" t="s">
        <v>1262</v>
      </c>
      <c r="D481" s="529" t="s">
        <v>886</v>
      </c>
      <c r="E481" s="528" t="s">
        <v>1264</v>
      </c>
      <c r="F481" s="507"/>
      <c r="G481" s="505"/>
    </row>
    <row r="482" spans="1:7" s="491" customFormat="1" ht="15" customHeight="1" x14ac:dyDescent="0.15">
      <c r="A482" s="530"/>
      <c r="B482" s="531"/>
      <c r="C482" s="530" t="s">
        <v>1262</v>
      </c>
      <c r="D482" s="529" t="s">
        <v>887</v>
      </c>
      <c r="E482" s="528" t="s">
        <v>1263</v>
      </c>
      <c r="F482" s="507"/>
      <c r="G482" s="505"/>
    </row>
    <row r="483" spans="1:7" s="491" customFormat="1" ht="15" customHeight="1" x14ac:dyDescent="0.15">
      <c r="A483" s="496"/>
      <c r="B483" s="497"/>
      <c r="C483" s="496" t="s">
        <v>1262</v>
      </c>
      <c r="D483" s="495" t="s">
        <v>1163</v>
      </c>
      <c r="E483" s="494" t="s">
        <v>1261</v>
      </c>
      <c r="F483" s="507"/>
      <c r="G483" s="505"/>
    </row>
    <row r="484" spans="1:7" s="491" customFormat="1" ht="15" customHeight="1" x14ac:dyDescent="0.15">
      <c r="A484" s="500" t="s">
        <v>1260</v>
      </c>
      <c r="B484" s="501" t="s">
        <v>55</v>
      </c>
      <c r="C484" s="500" t="s">
        <v>1260</v>
      </c>
      <c r="D484" s="499" t="s">
        <v>885</v>
      </c>
      <c r="E484" s="498" t="s">
        <v>1259</v>
      </c>
      <c r="F484" s="507"/>
      <c r="G484" s="505"/>
    </row>
    <row r="485" spans="1:7" s="491" customFormat="1" ht="15" customHeight="1" x14ac:dyDescent="0.15">
      <c r="A485" s="500" t="s">
        <v>1258</v>
      </c>
      <c r="B485" s="501" t="s">
        <v>55</v>
      </c>
      <c r="C485" s="500" t="s">
        <v>1258</v>
      </c>
      <c r="D485" s="499" t="s">
        <v>885</v>
      </c>
      <c r="E485" s="498" t="s">
        <v>574</v>
      </c>
      <c r="F485" s="507"/>
      <c r="G485" s="505"/>
    </row>
    <row r="486" spans="1:7" s="491" customFormat="1" ht="15" customHeight="1" x14ac:dyDescent="0.15">
      <c r="A486" s="500" t="s">
        <v>1257</v>
      </c>
      <c r="B486" s="501" t="s">
        <v>55</v>
      </c>
      <c r="C486" s="500" t="s">
        <v>1257</v>
      </c>
      <c r="D486" s="499" t="s">
        <v>885</v>
      </c>
      <c r="E486" s="498" t="s">
        <v>1256</v>
      </c>
      <c r="F486" s="507"/>
      <c r="G486" s="505"/>
    </row>
    <row r="487" spans="1:7" s="491" customFormat="1" ht="15" customHeight="1" x14ac:dyDescent="0.15">
      <c r="A487" s="514" t="s">
        <v>1249</v>
      </c>
      <c r="B487" s="515" t="s">
        <v>55</v>
      </c>
      <c r="C487" s="514" t="s">
        <v>1249</v>
      </c>
      <c r="D487" s="513" t="s">
        <v>885</v>
      </c>
      <c r="E487" s="512" t="s">
        <v>1255</v>
      </c>
      <c r="F487" s="507"/>
      <c r="G487" s="505"/>
    </row>
    <row r="488" spans="1:7" s="491" customFormat="1" ht="15" customHeight="1" x14ac:dyDescent="0.15">
      <c r="A488" s="510" t="s">
        <v>1249</v>
      </c>
      <c r="B488" s="511" t="s">
        <v>56</v>
      </c>
      <c r="C488" s="510" t="s">
        <v>1249</v>
      </c>
      <c r="D488" s="509" t="s">
        <v>1123</v>
      </c>
      <c r="E488" s="508" t="s">
        <v>1254</v>
      </c>
      <c r="F488" s="507"/>
      <c r="G488" s="505"/>
    </row>
    <row r="489" spans="1:7" s="491" customFormat="1" ht="15" customHeight="1" x14ac:dyDescent="0.15">
      <c r="A489" s="510" t="s">
        <v>1249</v>
      </c>
      <c r="B489" s="511" t="s">
        <v>57</v>
      </c>
      <c r="C489" s="510" t="s">
        <v>1249</v>
      </c>
      <c r="D489" s="509" t="s">
        <v>1132</v>
      </c>
      <c r="E489" s="508" t="s">
        <v>1253</v>
      </c>
      <c r="F489" s="507"/>
      <c r="G489" s="505"/>
    </row>
    <row r="490" spans="1:7" s="491" customFormat="1" ht="15" customHeight="1" x14ac:dyDescent="0.15">
      <c r="A490" s="510" t="s">
        <v>1249</v>
      </c>
      <c r="B490" s="511" t="s">
        <v>58</v>
      </c>
      <c r="C490" s="510" t="s">
        <v>1249</v>
      </c>
      <c r="D490" s="509" t="s">
        <v>1130</v>
      </c>
      <c r="E490" s="508" t="s">
        <v>1252</v>
      </c>
      <c r="F490" s="507"/>
      <c r="G490" s="505"/>
    </row>
    <row r="491" spans="1:7" s="491" customFormat="1" ht="15" customHeight="1" x14ac:dyDescent="0.15">
      <c r="A491" s="510" t="s">
        <v>1249</v>
      </c>
      <c r="B491" s="511" t="s">
        <v>59</v>
      </c>
      <c r="C491" s="510" t="s">
        <v>1249</v>
      </c>
      <c r="D491" s="509" t="s">
        <v>1203</v>
      </c>
      <c r="E491" s="508" t="s">
        <v>1251</v>
      </c>
      <c r="F491" s="507"/>
      <c r="G491" s="505"/>
    </row>
    <row r="492" spans="1:7" s="491" customFormat="1" ht="15" customHeight="1" x14ac:dyDescent="0.15">
      <c r="A492" s="510" t="s">
        <v>1249</v>
      </c>
      <c r="B492" s="511" t="s">
        <v>60</v>
      </c>
      <c r="C492" s="510" t="s">
        <v>1249</v>
      </c>
      <c r="D492" s="509" t="s">
        <v>890</v>
      </c>
      <c r="E492" s="508" t="s">
        <v>1250</v>
      </c>
      <c r="F492" s="507"/>
      <c r="G492" s="505"/>
    </row>
    <row r="493" spans="1:7" s="491" customFormat="1" ht="15" customHeight="1" x14ac:dyDescent="0.15">
      <c r="A493" s="510" t="s">
        <v>1249</v>
      </c>
      <c r="B493" s="511" t="s">
        <v>61</v>
      </c>
      <c r="C493" s="510" t="s">
        <v>1249</v>
      </c>
      <c r="D493" s="509" t="s">
        <v>1248</v>
      </c>
      <c r="E493" s="508" t="s">
        <v>1247</v>
      </c>
      <c r="F493" s="507"/>
      <c r="G493" s="505"/>
    </row>
    <row r="494" spans="1:7" s="491" customFormat="1" ht="15" customHeight="1" x14ac:dyDescent="0.15">
      <c r="A494" s="496" t="s">
        <v>1246</v>
      </c>
      <c r="B494" s="497" t="s">
        <v>63</v>
      </c>
      <c r="C494" s="496" t="s">
        <v>1246</v>
      </c>
      <c r="D494" s="495" t="s">
        <v>1101</v>
      </c>
      <c r="E494" s="506" t="s">
        <v>1245</v>
      </c>
      <c r="F494" s="507"/>
      <c r="G494" s="505"/>
    </row>
    <row r="495" spans="1:7" s="491" customFormat="1" ht="15" customHeight="1" x14ac:dyDescent="0.15">
      <c r="A495" s="522" t="s">
        <v>1244</v>
      </c>
      <c r="B495" s="523" t="s">
        <v>55</v>
      </c>
      <c r="C495" s="522" t="s">
        <v>1244</v>
      </c>
      <c r="D495" s="521" t="s">
        <v>885</v>
      </c>
      <c r="E495" s="528" t="s">
        <v>1243</v>
      </c>
      <c r="F495" s="504"/>
      <c r="G495" s="503"/>
    </row>
    <row r="496" spans="1:7" s="491" customFormat="1" ht="15" customHeight="1" x14ac:dyDescent="0.15">
      <c r="A496" s="514" t="s">
        <v>1239</v>
      </c>
      <c r="B496" s="515" t="s">
        <v>1141</v>
      </c>
      <c r="C496" s="514" t="s">
        <v>1239</v>
      </c>
      <c r="D496" s="513" t="s">
        <v>1140</v>
      </c>
      <c r="E496" s="512" t="s">
        <v>1242</v>
      </c>
      <c r="F496" s="507" t="s">
        <v>375</v>
      </c>
      <c r="G496" s="505" t="s">
        <v>82</v>
      </c>
    </row>
    <row r="497" spans="1:7" s="491" customFormat="1" ht="15" customHeight="1" x14ac:dyDescent="0.15">
      <c r="A497" s="510" t="s">
        <v>1241</v>
      </c>
      <c r="B497" s="511" t="s">
        <v>56</v>
      </c>
      <c r="C497" s="510" t="s">
        <v>1241</v>
      </c>
      <c r="D497" s="509" t="s">
        <v>1123</v>
      </c>
      <c r="E497" s="508" t="s">
        <v>1240</v>
      </c>
      <c r="F497" s="507"/>
      <c r="G497" s="505"/>
    </row>
    <row r="498" spans="1:7" s="491" customFormat="1" ht="15" customHeight="1" x14ac:dyDescent="0.15">
      <c r="A498" s="518" t="s">
        <v>1239</v>
      </c>
      <c r="B498" s="519" t="s">
        <v>1184</v>
      </c>
      <c r="C498" s="518" t="s">
        <v>1239</v>
      </c>
      <c r="D498" s="517" t="s">
        <v>1183</v>
      </c>
      <c r="E498" s="506" t="s">
        <v>1238</v>
      </c>
      <c r="F498" s="507"/>
      <c r="G498" s="505"/>
    </row>
    <row r="499" spans="1:7" s="491" customFormat="1" ht="15" customHeight="1" x14ac:dyDescent="0.15">
      <c r="A499" s="514" t="s">
        <v>1235</v>
      </c>
      <c r="B499" s="515" t="s">
        <v>55</v>
      </c>
      <c r="C499" s="514" t="s">
        <v>1235</v>
      </c>
      <c r="D499" s="513" t="s">
        <v>885</v>
      </c>
      <c r="E499" s="512" t="s">
        <v>1237</v>
      </c>
      <c r="F499" s="507"/>
      <c r="G499" s="505"/>
    </row>
    <row r="500" spans="1:7" s="491" customFormat="1" ht="15" customHeight="1" x14ac:dyDescent="0.15">
      <c r="A500" s="510" t="s">
        <v>1235</v>
      </c>
      <c r="B500" s="511" t="s">
        <v>56</v>
      </c>
      <c r="C500" s="510" t="s">
        <v>1235</v>
      </c>
      <c r="D500" s="509" t="s">
        <v>1123</v>
      </c>
      <c r="E500" s="508" t="s">
        <v>1236</v>
      </c>
      <c r="F500" s="507"/>
      <c r="G500" s="505"/>
    </row>
    <row r="501" spans="1:7" s="491" customFormat="1" ht="15" customHeight="1" x14ac:dyDescent="0.15">
      <c r="A501" s="496" t="s">
        <v>1235</v>
      </c>
      <c r="B501" s="497" t="s">
        <v>57</v>
      </c>
      <c r="C501" s="496" t="s">
        <v>1235</v>
      </c>
      <c r="D501" s="495" t="s">
        <v>1132</v>
      </c>
      <c r="E501" s="506" t="s">
        <v>1234</v>
      </c>
      <c r="F501" s="507"/>
      <c r="G501" s="505"/>
    </row>
    <row r="502" spans="1:7" s="491" customFormat="1" ht="15" customHeight="1" x14ac:dyDescent="0.15">
      <c r="A502" s="522" t="s">
        <v>1231</v>
      </c>
      <c r="B502" s="523" t="s">
        <v>1114</v>
      </c>
      <c r="C502" s="522"/>
      <c r="D502" s="548"/>
      <c r="E502" s="533" t="s">
        <v>1233</v>
      </c>
      <c r="F502" s="507"/>
      <c r="G502" s="505"/>
    </row>
    <row r="503" spans="1:7" s="491" customFormat="1" ht="15" customHeight="1" x14ac:dyDescent="0.15">
      <c r="A503" s="530"/>
      <c r="B503" s="531"/>
      <c r="C503" s="530" t="s">
        <v>1231</v>
      </c>
      <c r="D503" s="547" t="s">
        <v>1113</v>
      </c>
      <c r="E503" s="528" t="s">
        <v>1232</v>
      </c>
      <c r="F503" s="507"/>
      <c r="G503" s="505"/>
    </row>
    <row r="504" spans="1:7" s="491" customFormat="1" ht="15" customHeight="1" x14ac:dyDescent="0.15">
      <c r="A504" s="496"/>
      <c r="B504" s="497"/>
      <c r="C504" s="496" t="s">
        <v>1231</v>
      </c>
      <c r="D504" s="546" t="s">
        <v>1230</v>
      </c>
      <c r="E504" s="532" t="s">
        <v>1229</v>
      </c>
      <c r="F504" s="507"/>
      <c r="G504" s="505"/>
    </row>
    <row r="505" spans="1:7" s="491" customFormat="1" ht="24.75" customHeight="1" x14ac:dyDescent="0.15">
      <c r="A505" s="544" t="s">
        <v>1228</v>
      </c>
      <c r="B505" s="545" t="s">
        <v>1114</v>
      </c>
      <c r="C505" s="544" t="s">
        <v>1228</v>
      </c>
      <c r="D505" s="543" t="s">
        <v>1113</v>
      </c>
      <c r="E505" s="542" t="s">
        <v>1227</v>
      </c>
      <c r="F505" s="507"/>
      <c r="G505" s="505"/>
    </row>
    <row r="506" spans="1:7" s="491" customFormat="1" ht="15" customHeight="1" x14ac:dyDescent="0.15">
      <c r="A506" s="514" t="s">
        <v>1224</v>
      </c>
      <c r="B506" s="541" t="s">
        <v>1114</v>
      </c>
      <c r="C506" s="514" t="s">
        <v>1224</v>
      </c>
      <c r="D506" s="540" t="s">
        <v>1113</v>
      </c>
      <c r="E506" s="512" t="s">
        <v>1226</v>
      </c>
      <c r="F506" s="507"/>
      <c r="G506" s="505"/>
    </row>
    <row r="507" spans="1:7" s="491" customFormat="1" ht="15" customHeight="1" x14ac:dyDescent="0.15">
      <c r="A507" s="510" t="s">
        <v>1224</v>
      </c>
      <c r="B507" s="539" t="s">
        <v>1111</v>
      </c>
      <c r="C507" s="510" t="s">
        <v>1224</v>
      </c>
      <c r="D507" s="524" t="s">
        <v>1110</v>
      </c>
      <c r="E507" s="508" t="s">
        <v>1225</v>
      </c>
      <c r="F507" s="507"/>
      <c r="G507" s="505"/>
    </row>
    <row r="508" spans="1:7" s="491" customFormat="1" ht="15" customHeight="1" x14ac:dyDescent="0.15">
      <c r="A508" s="518" t="s">
        <v>1224</v>
      </c>
      <c r="B508" s="538" t="s">
        <v>1108</v>
      </c>
      <c r="C508" s="518" t="s">
        <v>1224</v>
      </c>
      <c r="D508" s="537" t="s">
        <v>1107</v>
      </c>
      <c r="E508" s="506" t="s">
        <v>1223</v>
      </c>
      <c r="F508" s="507"/>
      <c r="G508" s="505"/>
    </row>
    <row r="509" spans="1:7" s="491" customFormat="1" ht="15" customHeight="1" x14ac:dyDescent="0.15">
      <c r="A509" s="496" t="s">
        <v>1221</v>
      </c>
      <c r="B509" s="497" t="s">
        <v>55</v>
      </c>
      <c r="C509" s="496" t="s">
        <v>1221</v>
      </c>
      <c r="D509" s="495" t="s">
        <v>885</v>
      </c>
      <c r="E509" s="494" t="s">
        <v>1222</v>
      </c>
      <c r="F509" s="516" t="s">
        <v>376</v>
      </c>
      <c r="G509" s="502" t="s">
        <v>7</v>
      </c>
    </row>
    <row r="510" spans="1:7" s="491" customFormat="1" ht="15" customHeight="1" x14ac:dyDescent="0.15">
      <c r="A510" s="500" t="s">
        <v>1219</v>
      </c>
      <c r="B510" s="501" t="s">
        <v>55</v>
      </c>
      <c r="C510" s="500" t="s">
        <v>1219</v>
      </c>
      <c r="D510" s="499" t="s">
        <v>885</v>
      </c>
      <c r="E510" s="494" t="s">
        <v>1220</v>
      </c>
      <c r="F510" s="504"/>
      <c r="G510" s="503"/>
    </row>
    <row r="511" spans="1:7" s="491" customFormat="1" ht="15" customHeight="1" x14ac:dyDescent="0.15">
      <c r="A511" s="514" t="s">
        <v>1217</v>
      </c>
      <c r="B511" s="515" t="s">
        <v>55</v>
      </c>
      <c r="C511" s="514" t="s">
        <v>1217</v>
      </c>
      <c r="D511" s="513" t="s">
        <v>885</v>
      </c>
      <c r="E511" s="512" t="s">
        <v>1218</v>
      </c>
      <c r="F511" s="516" t="s">
        <v>378</v>
      </c>
      <c r="G511" s="502" t="s">
        <v>83</v>
      </c>
    </row>
    <row r="512" spans="1:7" s="491" customFormat="1" ht="15" customHeight="1" x14ac:dyDescent="0.15">
      <c r="A512" s="530" t="s">
        <v>1217</v>
      </c>
      <c r="B512" s="531" t="s">
        <v>56</v>
      </c>
      <c r="C512" s="530" t="s">
        <v>1217</v>
      </c>
      <c r="D512" s="529" t="s">
        <v>1123</v>
      </c>
      <c r="E512" s="533" t="s">
        <v>1216</v>
      </c>
      <c r="F512" s="507"/>
      <c r="G512" s="505"/>
    </row>
    <row r="513" spans="1:7" s="491" customFormat="1" ht="15" customHeight="1" x14ac:dyDescent="0.15">
      <c r="A513" s="510" t="s">
        <v>1214</v>
      </c>
      <c r="B513" s="511" t="s">
        <v>1184</v>
      </c>
      <c r="C513" s="510" t="s">
        <v>1214</v>
      </c>
      <c r="D513" s="509" t="s">
        <v>1183</v>
      </c>
      <c r="E513" s="508" t="s">
        <v>1215</v>
      </c>
      <c r="F513" s="507"/>
      <c r="G513" s="505"/>
    </row>
    <row r="514" spans="1:7" s="491" customFormat="1" ht="15" customHeight="1" x14ac:dyDescent="0.15">
      <c r="A514" s="518" t="s">
        <v>1214</v>
      </c>
      <c r="B514" s="519" t="s">
        <v>1194</v>
      </c>
      <c r="C514" s="518" t="s">
        <v>1214</v>
      </c>
      <c r="D514" s="517" t="s">
        <v>1192</v>
      </c>
      <c r="E514" s="506" t="s">
        <v>1213</v>
      </c>
      <c r="F514" s="507"/>
      <c r="G514" s="505"/>
    </row>
    <row r="515" spans="1:7" s="491" customFormat="1" ht="15" customHeight="1" x14ac:dyDescent="0.15">
      <c r="A515" s="514" t="s">
        <v>1209</v>
      </c>
      <c r="B515" s="515" t="s">
        <v>55</v>
      </c>
      <c r="C515" s="514" t="s">
        <v>1209</v>
      </c>
      <c r="D515" s="513" t="s">
        <v>885</v>
      </c>
      <c r="E515" s="512" t="s">
        <v>1212</v>
      </c>
      <c r="F515" s="507"/>
      <c r="G515" s="505"/>
    </row>
    <row r="516" spans="1:7" s="491" customFormat="1" ht="15" customHeight="1" x14ac:dyDescent="0.15">
      <c r="A516" s="510" t="s">
        <v>1209</v>
      </c>
      <c r="B516" s="511" t="s">
        <v>56</v>
      </c>
      <c r="C516" s="510" t="s">
        <v>1209</v>
      </c>
      <c r="D516" s="509" t="s">
        <v>1123</v>
      </c>
      <c r="E516" s="508" t="s">
        <v>1211</v>
      </c>
      <c r="F516" s="507"/>
      <c r="G516" s="505"/>
    </row>
    <row r="517" spans="1:7" s="491" customFormat="1" ht="15" customHeight="1" x14ac:dyDescent="0.15">
      <c r="A517" s="510" t="s">
        <v>1209</v>
      </c>
      <c r="B517" s="511" t="s">
        <v>57</v>
      </c>
      <c r="C517" s="510" t="s">
        <v>1209</v>
      </c>
      <c r="D517" s="509" t="s">
        <v>1132</v>
      </c>
      <c r="E517" s="508" t="s">
        <v>1210</v>
      </c>
      <c r="F517" s="507"/>
      <c r="G517" s="505"/>
    </row>
    <row r="518" spans="1:7" s="491" customFormat="1" ht="15" customHeight="1" x14ac:dyDescent="0.15">
      <c r="A518" s="496" t="s">
        <v>1209</v>
      </c>
      <c r="B518" s="497" t="s">
        <v>58</v>
      </c>
      <c r="C518" s="496" t="s">
        <v>1209</v>
      </c>
      <c r="D518" s="495" t="s">
        <v>1130</v>
      </c>
      <c r="E518" s="506" t="s">
        <v>1208</v>
      </c>
      <c r="F518" s="507"/>
      <c r="G518" s="505"/>
    </row>
    <row r="519" spans="1:7" s="491" customFormat="1" ht="15" customHeight="1" x14ac:dyDescent="0.15">
      <c r="A519" s="514" t="s">
        <v>1201</v>
      </c>
      <c r="B519" s="515" t="s">
        <v>55</v>
      </c>
      <c r="C519" s="514" t="s">
        <v>1201</v>
      </c>
      <c r="D519" s="513" t="s">
        <v>885</v>
      </c>
      <c r="E519" s="512" t="s">
        <v>1207</v>
      </c>
      <c r="F519" s="507"/>
      <c r="G519" s="505"/>
    </row>
    <row r="520" spans="1:7" s="491" customFormat="1" ht="15" customHeight="1" x14ac:dyDescent="0.15">
      <c r="A520" s="510" t="s">
        <v>1201</v>
      </c>
      <c r="B520" s="511" t="s">
        <v>56</v>
      </c>
      <c r="C520" s="510" t="s">
        <v>1201</v>
      </c>
      <c r="D520" s="509" t="s">
        <v>1123</v>
      </c>
      <c r="E520" s="508" t="s">
        <v>1206</v>
      </c>
      <c r="F520" s="507"/>
      <c r="G520" s="505"/>
    </row>
    <row r="521" spans="1:7" s="491" customFormat="1" ht="15" customHeight="1" x14ac:dyDescent="0.15">
      <c r="A521" s="510" t="s">
        <v>1201</v>
      </c>
      <c r="B521" s="511" t="s">
        <v>57</v>
      </c>
      <c r="C521" s="510" t="s">
        <v>1201</v>
      </c>
      <c r="D521" s="509" t="s">
        <v>1132</v>
      </c>
      <c r="E521" s="508" t="s">
        <v>1205</v>
      </c>
      <c r="F521" s="507"/>
      <c r="G521" s="505"/>
    </row>
    <row r="522" spans="1:7" s="491" customFormat="1" ht="15" customHeight="1" x14ac:dyDescent="0.15">
      <c r="A522" s="510" t="s">
        <v>1201</v>
      </c>
      <c r="B522" s="511" t="s">
        <v>58</v>
      </c>
      <c r="C522" s="510" t="s">
        <v>1201</v>
      </c>
      <c r="D522" s="509" t="s">
        <v>1130</v>
      </c>
      <c r="E522" s="508" t="s">
        <v>1204</v>
      </c>
      <c r="F522" s="507"/>
      <c r="G522" s="505"/>
    </row>
    <row r="523" spans="1:7" s="491" customFormat="1" ht="15" customHeight="1" x14ac:dyDescent="0.15">
      <c r="A523" s="510" t="s">
        <v>1201</v>
      </c>
      <c r="B523" s="511" t="s">
        <v>59</v>
      </c>
      <c r="C523" s="510" t="s">
        <v>1201</v>
      </c>
      <c r="D523" s="509" t="s">
        <v>1203</v>
      </c>
      <c r="E523" s="508" t="s">
        <v>1202</v>
      </c>
      <c r="F523" s="507"/>
      <c r="G523" s="505"/>
    </row>
    <row r="524" spans="1:7" s="491" customFormat="1" ht="15" customHeight="1" x14ac:dyDescent="0.15">
      <c r="A524" s="496" t="s">
        <v>1201</v>
      </c>
      <c r="B524" s="497" t="s">
        <v>60</v>
      </c>
      <c r="C524" s="496" t="s">
        <v>1201</v>
      </c>
      <c r="D524" s="495" t="s">
        <v>890</v>
      </c>
      <c r="E524" s="506" t="s">
        <v>1200</v>
      </c>
      <c r="F524" s="507"/>
      <c r="G524" s="505"/>
    </row>
    <row r="525" spans="1:7" s="491" customFormat="1" ht="15" customHeight="1" x14ac:dyDescent="0.15">
      <c r="A525" s="500" t="s">
        <v>1199</v>
      </c>
      <c r="B525" s="501" t="s">
        <v>55</v>
      </c>
      <c r="C525" s="500" t="s">
        <v>1199</v>
      </c>
      <c r="D525" s="499" t="s">
        <v>885</v>
      </c>
      <c r="E525" s="494" t="s">
        <v>1198</v>
      </c>
      <c r="F525" s="504"/>
      <c r="G525" s="503"/>
    </row>
    <row r="526" spans="1:7" s="491" customFormat="1" ht="15" customHeight="1" x14ac:dyDescent="0.15">
      <c r="A526" s="514" t="s">
        <v>1190</v>
      </c>
      <c r="B526" s="515" t="s">
        <v>55</v>
      </c>
      <c r="C526" s="514" t="s">
        <v>1190</v>
      </c>
      <c r="D526" s="513" t="s">
        <v>885</v>
      </c>
      <c r="E526" s="512" t="s">
        <v>1197</v>
      </c>
      <c r="F526" s="507" t="s">
        <v>380</v>
      </c>
      <c r="G526" s="505" t="s">
        <v>381</v>
      </c>
    </row>
    <row r="527" spans="1:7" s="491" customFormat="1" ht="15" customHeight="1" x14ac:dyDescent="0.15">
      <c r="A527" s="510" t="s">
        <v>1190</v>
      </c>
      <c r="B527" s="511" t="s">
        <v>56</v>
      </c>
      <c r="C527" s="510" t="s">
        <v>1190</v>
      </c>
      <c r="D527" s="509" t="s">
        <v>1123</v>
      </c>
      <c r="E527" s="508" t="s">
        <v>1196</v>
      </c>
      <c r="F527" s="507"/>
      <c r="G527" s="505"/>
    </row>
    <row r="528" spans="1:7" s="491" customFormat="1" ht="15" customHeight="1" x14ac:dyDescent="0.15">
      <c r="A528" s="510" t="s">
        <v>1190</v>
      </c>
      <c r="B528" s="511" t="s">
        <v>57</v>
      </c>
      <c r="C528" s="510" t="s">
        <v>1190</v>
      </c>
      <c r="D528" s="509" t="s">
        <v>1132</v>
      </c>
      <c r="E528" s="508" t="s">
        <v>1195</v>
      </c>
      <c r="F528" s="507"/>
      <c r="G528" s="505"/>
    </row>
    <row r="529" spans="1:7" s="491" customFormat="1" ht="15" customHeight="1" x14ac:dyDescent="0.15">
      <c r="A529" s="510" t="s">
        <v>1193</v>
      </c>
      <c r="B529" s="511" t="s">
        <v>1194</v>
      </c>
      <c r="C529" s="510" t="s">
        <v>1193</v>
      </c>
      <c r="D529" s="509" t="s">
        <v>1192</v>
      </c>
      <c r="E529" s="508" t="s">
        <v>1191</v>
      </c>
      <c r="F529" s="507"/>
      <c r="G529" s="505"/>
    </row>
    <row r="530" spans="1:7" s="491" customFormat="1" ht="15" customHeight="1" x14ac:dyDescent="0.15">
      <c r="A530" s="530" t="s">
        <v>1190</v>
      </c>
      <c r="B530" s="531" t="s">
        <v>1119</v>
      </c>
      <c r="C530" s="530" t="s">
        <v>1190</v>
      </c>
      <c r="D530" s="529" t="s">
        <v>1118</v>
      </c>
      <c r="E530" s="528" t="s">
        <v>1189</v>
      </c>
      <c r="F530" s="507"/>
      <c r="G530" s="505"/>
    </row>
    <row r="531" spans="1:7" s="491" customFormat="1" ht="15" customHeight="1" x14ac:dyDescent="0.15">
      <c r="A531" s="514" t="s">
        <v>1187</v>
      </c>
      <c r="B531" s="515" t="s">
        <v>55</v>
      </c>
      <c r="C531" s="514" t="s">
        <v>1187</v>
      </c>
      <c r="D531" s="513" t="s">
        <v>885</v>
      </c>
      <c r="E531" s="512" t="s">
        <v>1188</v>
      </c>
      <c r="F531" s="507"/>
      <c r="G531" s="505"/>
    </row>
    <row r="532" spans="1:7" s="491" customFormat="1" ht="15" customHeight="1" x14ac:dyDescent="0.15">
      <c r="A532" s="496" t="s">
        <v>1187</v>
      </c>
      <c r="B532" s="497" t="s">
        <v>56</v>
      </c>
      <c r="C532" s="496" t="s">
        <v>1187</v>
      </c>
      <c r="D532" s="495" t="s">
        <v>1123</v>
      </c>
      <c r="E532" s="533" t="s">
        <v>1013</v>
      </c>
      <c r="F532" s="507"/>
      <c r="G532" s="505"/>
    </row>
    <row r="533" spans="1:7" s="491" customFormat="1" ht="15" customHeight="1" x14ac:dyDescent="0.15">
      <c r="A533" s="514" t="s">
        <v>1181</v>
      </c>
      <c r="B533" s="515" t="s">
        <v>55</v>
      </c>
      <c r="C533" s="514" t="s">
        <v>1181</v>
      </c>
      <c r="D533" s="513" t="s">
        <v>885</v>
      </c>
      <c r="E533" s="512" t="s">
        <v>1186</v>
      </c>
      <c r="F533" s="507"/>
      <c r="G533" s="505"/>
    </row>
    <row r="534" spans="1:7" s="491" customFormat="1" ht="15" customHeight="1" x14ac:dyDescent="0.15">
      <c r="A534" s="510" t="s">
        <v>1181</v>
      </c>
      <c r="B534" s="511" t="s">
        <v>1138</v>
      </c>
      <c r="C534" s="510" t="s">
        <v>1181</v>
      </c>
      <c r="D534" s="509" t="s">
        <v>1136</v>
      </c>
      <c r="E534" s="508" t="s">
        <v>1185</v>
      </c>
      <c r="F534" s="507"/>
      <c r="G534" s="505"/>
    </row>
    <row r="535" spans="1:7" s="491" customFormat="1" ht="15" customHeight="1" x14ac:dyDescent="0.15">
      <c r="A535" s="530" t="s">
        <v>1181</v>
      </c>
      <c r="B535" s="531" t="s">
        <v>1184</v>
      </c>
      <c r="C535" s="530" t="s">
        <v>1181</v>
      </c>
      <c r="D535" s="529" t="s">
        <v>1183</v>
      </c>
      <c r="E535" s="508" t="s">
        <v>1182</v>
      </c>
      <c r="F535" s="507"/>
      <c r="G535" s="505"/>
    </row>
    <row r="536" spans="1:7" s="491" customFormat="1" ht="15" customHeight="1" x14ac:dyDescent="0.15">
      <c r="A536" s="535" t="s">
        <v>1181</v>
      </c>
      <c r="B536" s="536" t="s">
        <v>1105</v>
      </c>
      <c r="C536" s="535" t="s">
        <v>1181</v>
      </c>
      <c r="D536" s="534" t="s">
        <v>1104</v>
      </c>
      <c r="E536" s="533" t="s">
        <v>1180</v>
      </c>
      <c r="F536" s="507"/>
      <c r="G536" s="505"/>
    </row>
    <row r="537" spans="1:7" s="491" customFormat="1" ht="15" customHeight="1" x14ac:dyDescent="0.15">
      <c r="A537" s="518" t="s">
        <v>1178</v>
      </c>
      <c r="B537" s="519" t="s">
        <v>1179</v>
      </c>
      <c r="C537" s="518" t="s">
        <v>1178</v>
      </c>
      <c r="D537" s="517" t="s">
        <v>1177</v>
      </c>
      <c r="E537" s="506" t="s">
        <v>1176</v>
      </c>
      <c r="F537" s="507"/>
      <c r="G537" s="505"/>
    </row>
    <row r="538" spans="1:7" s="491" customFormat="1" ht="15" customHeight="1" x14ac:dyDescent="0.15">
      <c r="A538" s="526" t="s">
        <v>1174</v>
      </c>
      <c r="B538" s="527" t="s">
        <v>1114</v>
      </c>
      <c r="C538" s="526" t="s">
        <v>1174</v>
      </c>
      <c r="D538" s="525" t="s">
        <v>1113</v>
      </c>
      <c r="E538" s="532" t="s">
        <v>1175</v>
      </c>
      <c r="F538" s="507"/>
      <c r="G538" s="505"/>
    </row>
    <row r="539" spans="1:7" s="491" customFormat="1" ht="15" customHeight="1" x14ac:dyDescent="0.15">
      <c r="A539" s="526" t="s">
        <v>1174</v>
      </c>
      <c r="B539" s="527" t="s">
        <v>1111</v>
      </c>
      <c r="C539" s="526" t="s">
        <v>1174</v>
      </c>
      <c r="D539" s="525" t="s">
        <v>1110</v>
      </c>
      <c r="E539" s="532" t="s">
        <v>1173</v>
      </c>
      <c r="F539" s="507"/>
      <c r="G539" s="505"/>
    </row>
    <row r="540" spans="1:7" s="491" customFormat="1" ht="15" customHeight="1" x14ac:dyDescent="0.15">
      <c r="A540" s="514" t="s">
        <v>1171</v>
      </c>
      <c r="B540" s="515" t="s">
        <v>55</v>
      </c>
      <c r="C540" s="514" t="s">
        <v>1171</v>
      </c>
      <c r="D540" s="513" t="s">
        <v>885</v>
      </c>
      <c r="E540" s="512" t="s">
        <v>1172</v>
      </c>
      <c r="F540" s="516" t="s">
        <v>382</v>
      </c>
      <c r="G540" s="604" t="s">
        <v>1170</v>
      </c>
    </row>
    <row r="541" spans="1:7" s="491" customFormat="1" ht="15" customHeight="1" x14ac:dyDescent="0.15">
      <c r="A541" s="496" t="s">
        <v>1169</v>
      </c>
      <c r="B541" s="497" t="s">
        <v>56</v>
      </c>
      <c r="C541" s="496" t="s">
        <v>1169</v>
      </c>
      <c r="D541" s="495" t="s">
        <v>1123</v>
      </c>
      <c r="E541" s="506" t="s">
        <v>1168</v>
      </c>
      <c r="F541" s="504"/>
      <c r="G541" s="605"/>
    </row>
    <row r="542" spans="1:7" s="491" customFormat="1" ht="15" customHeight="1" x14ac:dyDescent="0.15">
      <c r="A542" s="522" t="s">
        <v>1161</v>
      </c>
      <c r="B542" s="523" t="s">
        <v>55</v>
      </c>
      <c r="C542" s="522"/>
      <c r="D542" s="521"/>
      <c r="E542" s="520" t="s">
        <v>1167</v>
      </c>
      <c r="F542" s="507" t="s">
        <v>384</v>
      </c>
      <c r="G542" s="505" t="s">
        <v>84</v>
      </c>
    </row>
    <row r="543" spans="1:7" s="491" customFormat="1" ht="15" customHeight="1" x14ac:dyDescent="0.15">
      <c r="A543" s="530"/>
      <c r="B543" s="531"/>
      <c r="C543" s="530" t="s">
        <v>1161</v>
      </c>
      <c r="D543" s="529" t="s">
        <v>885</v>
      </c>
      <c r="E543" s="528" t="s">
        <v>1166</v>
      </c>
      <c r="F543" s="507"/>
      <c r="G543" s="505"/>
    </row>
    <row r="544" spans="1:7" s="491" customFormat="1" ht="15" customHeight="1" x14ac:dyDescent="0.15">
      <c r="A544" s="530"/>
      <c r="B544" s="531"/>
      <c r="C544" s="530" t="s">
        <v>1161</v>
      </c>
      <c r="D544" s="529" t="s">
        <v>886</v>
      </c>
      <c r="E544" s="528" t="s">
        <v>1165</v>
      </c>
      <c r="F544" s="507"/>
      <c r="G544" s="505"/>
    </row>
    <row r="545" spans="1:7" s="491" customFormat="1" ht="15" customHeight="1" x14ac:dyDescent="0.15">
      <c r="A545" s="530"/>
      <c r="B545" s="531"/>
      <c r="C545" s="530" t="s">
        <v>1161</v>
      </c>
      <c r="D545" s="529" t="s">
        <v>887</v>
      </c>
      <c r="E545" s="528" t="s">
        <v>1164</v>
      </c>
      <c r="F545" s="507"/>
      <c r="G545" s="505"/>
    </row>
    <row r="546" spans="1:7" s="491" customFormat="1" ht="15" customHeight="1" x14ac:dyDescent="0.15">
      <c r="A546" s="530"/>
      <c r="B546" s="531"/>
      <c r="C546" s="530" t="s">
        <v>1161</v>
      </c>
      <c r="D546" s="529" t="s">
        <v>1163</v>
      </c>
      <c r="E546" s="528" t="s">
        <v>1162</v>
      </c>
      <c r="F546" s="507"/>
      <c r="G546" s="505"/>
    </row>
    <row r="547" spans="1:7" s="491" customFormat="1" ht="15" customHeight="1" x14ac:dyDescent="0.15">
      <c r="A547" s="496"/>
      <c r="B547" s="497"/>
      <c r="C547" s="496" t="s">
        <v>1161</v>
      </c>
      <c r="D547" s="495" t="s">
        <v>888</v>
      </c>
      <c r="E547" s="494" t="s">
        <v>1160</v>
      </c>
      <c r="F547" s="507"/>
      <c r="G547" s="505"/>
    </row>
    <row r="548" spans="1:7" s="491" customFormat="1" ht="15" customHeight="1" x14ac:dyDescent="0.15">
      <c r="A548" s="500" t="s">
        <v>1159</v>
      </c>
      <c r="B548" s="501" t="s">
        <v>55</v>
      </c>
      <c r="C548" s="500" t="s">
        <v>1159</v>
      </c>
      <c r="D548" s="499" t="s">
        <v>885</v>
      </c>
      <c r="E548" s="494" t="s">
        <v>1158</v>
      </c>
      <c r="F548" s="563"/>
      <c r="G548" s="505"/>
    </row>
    <row r="549" spans="1:7" s="491" customFormat="1" ht="15" customHeight="1" x14ac:dyDescent="0.15">
      <c r="A549" s="522" t="s">
        <v>1156</v>
      </c>
      <c r="B549" s="523" t="s">
        <v>55</v>
      </c>
      <c r="C549" s="522"/>
      <c r="D549" s="521"/>
      <c r="E549" s="520" t="s">
        <v>582</v>
      </c>
      <c r="F549" s="507"/>
      <c r="G549" s="602"/>
    </row>
    <row r="550" spans="1:7" s="491" customFormat="1" ht="15" customHeight="1" x14ac:dyDescent="0.15">
      <c r="A550" s="530"/>
      <c r="B550" s="531"/>
      <c r="C550" s="530" t="s">
        <v>1156</v>
      </c>
      <c r="D550" s="529" t="s">
        <v>885</v>
      </c>
      <c r="E550" s="528" t="s">
        <v>1157</v>
      </c>
      <c r="F550" s="507"/>
      <c r="G550" s="602"/>
    </row>
    <row r="551" spans="1:7" s="491" customFormat="1" ht="15" customHeight="1" x14ac:dyDescent="0.15">
      <c r="A551" s="496"/>
      <c r="B551" s="497"/>
      <c r="C551" s="496" t="s">
        <v>1156</v>
      </c>
      <c r="D551" s="495" t="s">
        <v>886</v>
      </c>
      <c r="E551" s="494" t="s">
        <v>1155</v>
      </c>
      <c r="F551" s="507"/>
      <c r="G551" s="505"/>
    </row>
    <row r="552" spans="1:7" s="491" customFormat="1" ht="15" customHeight="1" x14ac:dyDescent="0.15">
      <c r="A552" s="500" t="s">
        <v>1153</v>
      </c>
      <c r="B552" s="501" t="s">
        <v>34</v>
      </c>
      <c r="C552" s="500" t="s">
        <v>1153</v>
      </c>
      <c r="D552" s="499" t="s">
        <v>1152</v>
      </c>
      <c r="E552" s="498" t="s">
        <v>1154</v>
      </c>
      <c r="F552" s="507"/>
      <c r="G552" s="505"/>
    </row>
    <row r="553" spans="1:7" s="491" customFormat="1" ht="15" customHeight="1" x14ac:dyDescent="0.15">
      <c r="A553" s="500" t="s">
        <v>1151</v>
      </c>
      <c r="B553" s="501" t="s">
        <v>34</v>
      </c>
      <c r="C553" s="500" t="s">
        <v>1151</v>
      </c>
      <c r="D553" s="499" t="s">
        <v>1152</v>
      </c>
      <c r="E553" s="498" t="s">
        <v>1150</v>
      </c>
      <c r="F553" s="507"/>
      <c r="G553" s="505"/>
    </row>
    <row r="554" spans="1:7" s="491" customFormat="1" ht="15" customHeight="1" x14ac:dyDescent="0.15">
      <c r="A554" s="514" t="s">
        <v>1144</v>
      </c>
      <c r="B554" s="515" t="s">
        <v>1114</v>
      </c>
      <c r="C554" s="514" t="s">
        <v>1144</v>
      </c>
      <c r="D554" s="513" t="s">
        <v>1113</v>
      </c>
      <c r="E554" s="512" t="s">
        <v>1149</v>
      </c>
      <c r="F554" s="507"/>
      <c r="G554" s="602"/>
    </row>
    <row r="555" spans="1:7" s="491" customFormat="1" ht="15" customHeight="1" x14ac:dyDescent="0.15">
      <c r="A555" s="510" t="s">
        <v>1144</v>
      </c>
      <c r="B555" s="511" t="s">
        <v>1111</v>
      </c>
      <c r="C555" s="510" t="s">
        <v>1144</v>
      </c>
      <c r="D555" s="509" t="s">
        <v>1110</v>
      </c>
      <c r="E555" s="508" t="s">
        <v>1148</v>
      </c>
      <c r="F555" s="507"/>
      <c r="G555" s="602"/>
    </row>
    <row r="556" spans="1:7" s="491" customFormat="1" ht="15" customHeight="1" x14ac:dyDescent="0.15">
      <c r="A556" s="510" t="s">
        <v>1144</v>
      </c>
      <c r="B556" s="511" t="s">
        <v>1108</v>
      </c>
      <c r="C556" s="510" t="s">
        <v>1144</v>
      </c>
      <c r="D556" s="524" t="s">
        <v>1107</v>
      </c>
      <c r="E556" s="508" t="s">
        <v>1147</v>
      </c>
      <c r="F556" s="507"/>
      <c r="G556" s="505"/>
    </row>
    <row r="557" spans="1:7" s="491" customFormat="1" ht="15" customHeight="1" x14ac:dyDescent="0.15">
      <c r="A557" s="526" t="s">
        <v>1144</v>
      </c>
      <c r="B557" s="527" t="s">
        <v>1105</v>
      </c>
      <c r="C557" s="526" t="s">
        <v>1144</v>
      </c>
      <c r="D557" s="525" t="s">
        <v>1104</v>
      </c>
      <c r="E557" s="508" t="s">
        <v>1146</v>
      </c>
      <c r="F557" s="507"/>
      <c r="G557" s="505"/>
    </row>
    <row r="558" spans="1:7" s="491" customFormat="1" ht="15" customHeight="1" x14ac:dyDescent="0.15">
      <c r="A558" s="510" t="s">
        <v>1144</v>
      </c>
      <c r="B558" s="511" t="s">
        <v>1119</v>
      </c>
      <c r="C558" s="510" t="s">
        <v>1144</v>
      </c>
      <c r="D558" s="524" t="s">
        <v>1118</v>
      </c>
      <c r="E558" s="508" t="s">
        <v>1145</v>
      </c>
      <c r="F558" s="507"/>
      <c r="G558" s="505"/>
    </row>
    <row r="559" spans="1:7" s="491" customFormat="1" ht="15" customHeight="1" x14ac:dyDescent="0.15">
      <c r="A559" s="496" t="s">
        <v>1144</v>
      </c>
      <c r="B559" s="497" t="s">
        <v>63</v>
      </c>
      <c r="C559" s="496" t="s">
        <v>1144</v>
      </c>
      <c r="D559" s="495" t="s">
        <v>1101</v>
      </c>
      <c r="E559" s="506" t="s">
        <v>1023</v>
      </c>
      <c r="F559" s="507"/>
      <c r="G559" s="505"/>
    </row>
    <row r="560" spans="1:7" s="491" customFormat="1" ht="15" customHeight="1" x14ac:dyDescent="0.15">
      <c r="A560" s="500" t="s">
        <v>1142</v>
      </c>
      <c r="B560" s="501" t="s">
        <v>55</v>
      </c>
      <c r="C560" s="500" t="s">
        <v>1142</v>
      </c>
      <c r="D560" s="499" t="s">
        <v>885</v>
      </c>
      <c r="E560" s="498" t="s">
        <v>1143</v>
      </c>
      <c r="F560" s="516" t="s">
        <v>385</v>
      </c>
      <c r="G560" s="502" t="s">
        <v>85</v>
      </c>
    </row>
    <row r="561" spans="1:7" s="491" customFormat="1" ht="15" customHeight="1" x14ac:dyDescent="0.15">
      <c r="A561" s="522" t="s">
        <v>1137</v>
      </c>
      <c r="B561" s="523" t="s">
        <v>1141</v>
      </c>
      <c r="C561" s="522" t="s">
        <v>1137</v>
      </c>
      <c r="D561" s="521" t="s">
        <v>1140</v>
      </c>
      <c r="E561" s="520" t="s">
        <v>1139</v>
      </c>
      <c r="F561" s="507"/>
      <c r="G561" s="505"/>
    </row>
    <row r="562" spans="1:7" s="491" customFormat="1" ht="15" customHeight="1" x14ac:dyDescent="0.15">
      <c r="A562" s="518" t="s">
        <v>1137</v>
      </c>
      <c r="B562" s="519" t="s">
        <v>1138</v>
      </c>
      <c r="C562" s="518" t="s">
        <v>1137</v>
      </c>
      <c r="D562" s="517" t="s">
        <v>1136</v>
      </c>
      <c r="E562" s="506" t="s">
        <v>1135</v>
      </c>
      <c r="F562" s="507"/>
      <c r="G562" s="505"/>
    </row>
    <row r="563" spans="1:7" s="491" customFormat="1" ht="15" customHeight="1" x14ac:dyDescent="0.15">
      <c r="A563" s="514" t="s">
        <v>1127</v>
      </c>
      <c r="B563" s="515" t="s">
        <v>55</v>
      </c>
      <c r="C563" s="514" t="s">
        <v>1127</v>
      </c>
      <c r="D563" s="513" t="s">
        <v>885</v>
      </c>
      <c r="E563" s="512" t="s">
        <v>1134</v>
      </c>
      <c r="F563" s="507"/>
      <c r="G563" s="505"/>
    </row>
    <row r="564" spans="1:7" s="491" customFormat="1" ht="15" customHeight="1" x14ac:dyDescent="0.15">
      <c r="A564" s="510" t="s">
        <v>1127</v>
      </c>
      <c r="B564" s="511" t="s">
        <v>56</v>
      </c>
      <c r="C564" s="510" t="s">
        <v>1127</v>
      </c>
      <c r="D564" s="509" t="s">
        <v>1123</v>
      </c>
      <c r="E564" s="508" t="s">
        <v>1133</v>
      </c>
      <c r="F564" s="507"/>
      <c r="G564" s="505"/>
    </row>
    <row r="565" spans="1:7" s="491" customFormat="1" ht="15" customHeight="1" x14ac:dyDescent="0.15">
      <c r="A565" s="510" t="s">
        <v>1127</v>
      </c>
      <c r="B565" s="511" t="s">
        <v>57</v>
      </c>
      <c r="C565" s="510" t="s">
        <v>1127</v>
      </c>
      <c r="D565" s="509" t="s">
        <v>1132</v>
      </c>
      <c r="E565" s="508" t="s">
        <v>1131</v>
      </c>
      <c r="F565" s="507"/>
      <c r="G565" s="505"/>
    </row>
    <row r="566" spans="1:7" s="491" customFormat="1" ht="15" customHeight="1" x14ac:dyDescent="0.15">
      <c r="A566" s="510" t="s">
        <v>1127</v>
      </c>
      <c r="B566" s="511" t="s">
        <v>58</v>
      </c>
      <c r="C566" s="510" t="s">
        <v>1127</v>
      </c>
      <c r="D566" s="509" t="s">
        <v>1130</v>
      </c>
      <c r="E566" s="508" t="s">
        <v>1129</v>
      </c>
      <c r="F566" s="507"/>
      <c r="G566" s="505"/>
    </row>
    <row r="567" spans="1:7" s="491" customFormat="1" ht="15" customHeight="1" x14ac:dyDescent="0.15">
      <c r="A567" s="518" t="s">
        <v>1127</v>
      </c>
      <c r="B567" s="519" t="s">
        <v>1128</v>
      </c>
      <c r="C567" s="518" t="s">
        <v>1127</v>
      </c>
      <c r="D567" s="517" t="s">
        <v>1126</v>
      </c>
      <c r="E567" s="506" t="s">
        <v>1125</v>
      </c>
      <c r="F567" s="507"/>
      <c r="G567" s="505"/>
    </row>
    <row r="568" spans="1:7" s="491" customFormat="1" ht="15" customHeight="1" x14ac:dyDescent="0.15">
      <c r="A568" s="514" t="s">
        <v>1116</v>
      </c>
      <c r="B568" s="515" t="s">
        <v>55</v>
      </c>
      <c r="C568" s="514" t="s">
        <v>1116</v>
      </c>
      <c r="D568" s="513" t="s">
        <v>885</v>
      </c>
      <c r="E568" s="512" t="s">
        <v>1124</v>
      </c>
      <c r="F568" s="507"/>
      <c r="G568" s="505"/>
    </row>
    <row r="569" spans="1:7" s="491" customFormat="1" ht="15" customHeight="1" x14ac:dyDescent="0.15">
      <c r="A569" s="510" t="s">
        <v>1116</v>
      </c>
      <c r="B569" s="511" t="s">
        <v>56</v>
      </c>
      <c r="C569" s="510" t="s">
        <v>1116</v>
      </c>
      <c r="D569" s="509" t="s">
        <v>1123</v>
      </c>
      <c r="E569" s="508" t="s">
        <v>1122</v>
      </c>
      <c r="F569" s="507"/>
      <c r="G569" s="505"/>
    </row>
    <row r="570" spans="1:7" s="491" customFormat="1" ht="15" customHeight="1" x14ac:dyDescent="0.15">
      <c r="A570" s="510" t="s">
        <v>1116</v>
      </c>
      <c r="B570" s="511" t="s">
        <v>1108</v>
      </c>
      <c r="C570" s="510" t="s">
        <v>1116</v>
      </c>
      <c r="D570" s="509" t="s">
        <v>1107</v>
      </c>
      <c r="E570" s="508" t="s">
        <v>1121</v>
      </c>
      <c r="F570" s="507"/>
      <c r="G570" s="505"/>
    </row>
    <row r="571" spans="1:7" s="491" customFormat="1" ht="15" customHeight="1" x14ac:dyDescent="0.15">
      <c r="A571" s="510" t="s">
        <v>1116</v>
      </c>
      <c r="B571" s="511" t="s">
        <v>1105</v>
      </c>
      <c r="C571" s="510" t="s">
        <v>1116</v>
      </c>
      <c r="D571" s="509" t="s">
        <v>1104</v>
      </c>
      <c r="E571" s="508" t="s">
        <v>1120</v>
      </c>
      <c r="F571" s="507"/>
      <c r="G571" s="505"/>
    </row>
    <row r="572" spans="1:7" s="491" customFormat="1" ht="15" customHeight="1" x14ac:dyDescent="0.15">
      <c r="A572" s="510" t="s">
        <v>1116</v>
      </c>
      <c r="B572" s="511" t="s">
        <v>1119</v>
      </c>
      <c r="C572" s="510" t="s">
        <v>1116</v>
      </c>
      <c r="D572" s="509" t="s">
        <v>1118</v>
      </c>
      <c r="E572" s="508" t="s">
        <v>1117</v>
      </c>
      <c r="F572" s="507"/>
      <c r="G572" s="505"/>
    </row>
    <row r="573" spans="1:7" s="491" customFormat="1" ht="15" customHeight="1" x14ac:dyDescent="0.15">
      <c r="A573" s="496" t="s">
        <v>1116</v>
      </c>
      <c r="B573" s="497" t="s">
        <v>63</v>
      </c>
      <c r="C573" s="496" t="s">
        <v>1116</v>
      </c>
      <c r="D573" s="495" t="s">
        <v>1101</v>
      </c>
      <c r="E573" s="506" t="s">
        <v>1115</v>
      </c>
      <c r="F573" s="507"/>
      <c r="G573" s="505"/>
    </row>
    <row r="574" spans="1:7" s="491" customFormat="1" ht="15" customHeight="1" x14ac:dyDescent="0.15">
      <c r="A574" s="514" t="s">
        <v>1102</v>
      </c>
      <c r="B574" s="515" t="s">
        <v>1114</v>
      </c>
      <c r="C574" s="514" t="s">
        <v>1102</v>
      </c>
      <c r="D574" s="513" t="s">
        <v>1113</v>
      </c>
      <c r="E574" s="512" t="s">
        <v>1112</v>
      </c>
      <c r="F574" s="507"/>
      <c r="G574" s="505"/>
    </row>
    <row r="575" spans="1:7" s="491" customFormat="1" ht="15" customHeight="1" x14ac:dyDescent="0.15">
      <c r="A575" s="510" t="s">
        <v>1102</v>
      </c>
      <c r="B575" s="511" t="s">
        <v>1111</v>
      </c>
      <c r="C575" s="510" t="s">
        <v>1102</v>
      </c>
      <c r="D575" s="509" t="s">
        <v>1110</v>
      </c>
      <c r="E575" s="508" t="s">
        <v>1109</v>
      </c>
      <c r="F575" s="507"/>
      <c r="G575" s="505"/>
    </row>
    <row r="576" spans="1:7" s="491" customFormat="1" ht="15" customHeight="1" x14ac:dyDescent="0.15">
      <c r="A576" s="510" t="s">
        <v>1102</v>
      </c>
      <c r="B576" s="511" t="s">
        <v>1108</v>
      </c>
      <c r="C576" s="510" t="s">
        <v>1102</v>
      </c>
      <c r="D576" s="509" t="s">
        <v>1107</v>
      </c>
      <c r="E576" s="508" t="s">
        <v>1106</v>
      </c>
      <c r="F576" s="507"/>
      <c r="G576" s="505"/>
    </row>
    <row r="577" spans="1:7" s="491" customFormat="1" ht="15" customHeight="1" x14ac:dyDescent="0.15">
      <c r="A577" s="510" t="s">
        <v>1102</v>
      </c>
      <c r="B577" s="511" t="s">
        <v>1105</v>
      </c>
      <c r="C577" s="510" t="s">
        <v>1102</v>
      </c>
      <c r="D577" s="509" t="s">
        <v>1104</v>
      </c>
      <c r="E577" s="508" t="s">
        <v>1103</v>
      </c>
      <c r="F577" s="507"/>
      <c r="G577" s="505"/>
    </row>
    <row r="578" spans="1:7" s="491" customFormat="1" ht="15" customHeight="1" x14ac:dyDescent="0.15">
      <c r="A578" s="496" t="s">
        <v>1102</v>
      </c>
      <c r="B578" s="497" t="s">
        <v>63</v>
      </c>
      <c r="C578" s="496" t="s">
        <v>1102</v>
      </c>
      <c r="D578" s="495" t="s">
        <v>1101</v>
      </c>
      <c r="E578" s="506" t="s">
        <v>1100</v>
      </c>
      <c r="F578" s="504"/>
      <c r="G578" s="503"/>
    </row>
    <row r="579" spans="1:7" s="491" customFormat="1" ht="15" customHeight="1" x14ac:dyDescent="0.15">
      <c r="A579" s="500" t="s">
        <v>1098</v>
      </c>
      <c r="B579" s="501" t="s">
        <v>1099</v>
      </c>
      <c r="C579" s="500" t="s">
        <v>1098</v>
      </c>
      <c r="D579" s="499" t="s">
        <v>1097</v>
      </c>
      <c r="E579" s="494" t="s">
        <v>9</v>
      </c>
      <c r="F579" s="493" t="s">
        <v>1096</v>
      </c>
      <c r="G579" s="502" t="s">
        <v>1095</v>
      </c>
    </row>
    <row r="580" spans="1:7" s="491" customFormat="1" ht="15" customHeight="1" x14ac:dyDescent="0.15">
      <c r="A580" s="500" t="s">
        <v>1094</v>
      </c>
      <c r="B580" s="501" t="s">
        <v>1090</v>
      </c>
      <c r="C580" s="500" t="s">
        <v>1094</v>
      </c>
      <c r="D580" s="499" t="s">
        <v>1088</v>
      </c>
      <c r="E580" s="498" t="s">
        <v>1093</v>
      </c>
      <c r="F580" s="493" t="s">
        <v>1092</v>
      </c>
      <c r="G580" s="492" t="s">
        <v>1091</v>
      </c>
    </row>
    <row r="581" spans="1:7" s="491" customFormat="1" ht="15" customHeight="1" x14ac:dyDescent="0.15">
      <c r="A581" s="496" t="s">
        <v>1089</v>
      </c>
      <c r="B581" s="497" t="s">
        <v>1090</v>
      </c>
      <c r="C581" s="496" t="s">
        <v>1089</v>
      </c>
      <c r="D581" s="495" t="s">
        <v>1088</v>
      </c>
      <c r="E581" s="494" t="s">
        <v>10</v>
      </c>
      <c r="F581" s="493" t="s">
        <v>1087</v>
      </c>
      <c r="G581" s="492" t="s">
        <v>10</v>
      </c>
    </row>
  </sheetData>
  <mergeCells count="15">
    <mergeCell ref="G554:G555"/>
    <mergeCell ref="A5:E5"/>
    <mergeCell ref="G540:G541"/>
    <mergeCell ref="G549:G550"/>
    <mergeCell ref="G254:G255"/>
    <mergeCell ref="G421:G422"/>
    <mergeCell ref="F7:F8"/>
    <mergeCell ref="G7:G8"/>
    <mergeCell ref="A8:B8"/>
    <mergeCell ref="C8:D8"/>
    <mergeCell ref="A6:E6"/>
    <mergeCell ref="F5:G5"/>
    <mergeCell ref="F6:G6"/>
    <mergeCell ref="A7:D7"/>
    <mergeCell ref="E7:E8"/>
  </mergeCells>
  <phoneticPr fontId="3"/>
  <printOptions horizontalCentered="1"/>
  <pageMargins left="0.78740157480314965" right="0.78740157480314965" top="0.98425196850393704" bottom="0.98425196850393704" header="0.43307086614173229" footer="0.19685039370078741"/>
  <pageSetup paperSize="9" scale="56" fitToHeight="0" orientation="portrait"/>
  <headerFooter alignWithMargins="0"/>
  <rowBreaks count="7" manualBreakCount="7">
    <brk id="84" max="10" man="1"/>
    <brk id="163" max="10" man="1"/>
    <brk id="240" max="10" man="1"/>
    <brk id="329" max="10" man="1"/>
    <brk id="403" max="10" man="1"/>
    <brk id="471" max="10" man="1"/>
    <brk id="548" max="10"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M21"/>
  <sheetViews>
    <sheetView showGridLines="0" workbookViewId="0">
      <selection activeCell="D7" sqref="D7"/>
    </sheetView>
  </sheetViews>
  <sheetFormatPr defaultRowHeight="12" x14ac:dyDescent="0.15"/>
  <cols>
    <col min="1" max="1" width="10.28515625" customWidth="1"/>
    <col min="2" max="2" width="13.28515625" customWidth="1"/>
    <col min="3" max="3" width="21.85546875" customWidth="1"/>
    <col min="4" max="4" width="11.140625" customWidth="1"/>
  </cols>
  <sheetData>
    <row r="1" spans="1:13" ht="14.25" x14ac:dyDescent="0.15">
      <c r="A1" s="178" t="s">
        <v>194</v>
      </c>
    </row>
    <row r="3" spans="1:13" ht="18.600000000000001" customHeight="1" x14ac:dyDescent="0.15">
      <c r="B3" s="19" t="s">
        <v>91</v>
      </c>
      <c r="C3" s="23"/>
      <c r="D3" s="12">
        <f>H27汎用計算!D43</f>
        <v>0</v>
      </c>
      <c r="E3" s="8" t="s">
        <v>113</v>
      </c>
    </row>
    <row r="4" spans="1:13" ht="18.600000000000001" customHeight="1" x14ac:dyDescent="0.15">
      <c r="B4" s="20" t="s">
        <v>92</v>
      </c>
      <c r="C4" s="24" t="s">
        <v>89</v>
      </c>
      <c r="D4" s="13">
        <f>H27汎用計算!E43</f>
        <v>0</v>
      </c>
      <c r="E4" s="14" t="s">
        <v>113</v>
      </c>
    </row>
    <row r="5" spans="1:13" ht="18.600000000000001" customHeight="1" x14ac:dyDescent="0.15">
      <c r="B5" s="21"/>
      <c r="C5" s="25" t="s">
        <v>135</v>
      </c>
      <c r="D5" s="15">
        <f>H27汎用計算!F43</f>
        <v>0</v>
      </c>
      <c r="E5" s="4" t="s">
        <v>113</v>
      </c>
    </row>
    <row r="6" spans="1:13" ht="18.600000000000001" customHeight="1" x14ac:dyDescent="0.15">
      <c r="B6" s="22"/>
      <c r="C6" s="26" t="s">
        <v>95</v>
      </c>
      <c r="D6" s="16">
        <f>H27汎用計算!H43</f>
        <v>0</v>
      </c>
      <c r="E6" s="17" t="s">
        <v>110</v>
      </c>
    </row>
    <row r="7" spans="1:13" ht="18.600000000000001" customHeight="1" x14ac:dyDescent="0.15">
      <c r="B7" s="20" t="s">
        <v>142</v>
      </c>
      <c r="C7" s="24" t="s">
        <v>93</v>
      </c>
      <c r="D7" s="13">
        <f>H27汎用計算!K43</f>
        <v>0</v>
      </c>
      <c r="E7" s="14" t="s">
        <v>113</v>
      </c>
    </row>
    <row r="8" spans="1:13" ht="18.600000000000001" customHeight="1" x14ac:dyDescent="0.15">
      <c r="B8" s="21"/>
      <c r="C8" s="25" t="s">
        <v>94</v>
      </c>
      <c r="D8" s="15">
        <f>H27汎用計算!L43</f>
        <v>0</v>
      </c>
      <c r="E8" s="4" t="s">
        <v>113</v>
      </c>
    </row>
    <row r="9" spans="1:13" ht="18.600000000000001" customHeight="1" x14ac:dyDescent="0.15">
      <c r="B9" s="22"/>
      <c r="C9" s="26" t="s">
        <v>95</v>
      </c>
      <c r="D9" s="16">
        <f>H27汎用計算!N43</f>
        <v>0</v>
      </c>
      <c r="E9" s="17" t="s">
        <v>110</v>
      </c>
    </row>
    <row r="10" spans="1:13" ht="18.600000000000001" customHeight="1" x14ac:dyDescent="0.15">
      <c r="B10" s="21" t="s">
        <v>92</v>
      </c>
      <c r="C10" s="25" t="s">
        <v>93</v>
      </c>
      <c r="D10" s="15">
        <f>H27汎用計算!O43</f>
        <v>0</v>
      </c>
      <c r="E10" s="4" t="s">
        <v>113</v>
      </c>
      <c r="M10" s="11"/>
    </row>
    <row r="11" spans="1:13" ht="18.600000000000001" customHeight="1" x14ac:dyDescent="0.15">
      <c r="B11" s="21" t="s">
        <v>184</v>
      </c>
      <c r="C11" s="25" t="s">
        <v>94</v>
      </c>
      <c r="D11" s="15">
        <f>H27汎用計算!P43</f>
        <v>0</v>
      </c>
      <c r="E11" s="4" t="s">
        <v>113</v>
      </c>
      <c r="M11" s="11"/>
    </row>
    <row r="12" spans="1:13" ht="18.600000000000001" customHeight="1" x14ac:dyDescent="0.15">
      <c r="B12" s="179"/>
      <c r="C12" s="180" t="s">
        <v>95</v>
      </c>
      <c r="D12" s="181">
        <f>H27汎用計算!R43</f>
        <v>0</v>
      </c>
      <c r="E12" s="182" t="s">
        <v>110</v>
      </c>
      <c r="M12" s="11"/>
    </row>
    <row r="13" spans="1:13" ht="18.600000000000001" customHeight="1" x14ac:dyDescent="0.15">
      <c r="B13" s="183"/>
      <c r="C13" s="184" t="s">
        <v>185</v>
      </c>
      <c r="D13" s="185">
        <f>H27汎用計算!Q43</f>
        <v>0</v>
      </c>
      <c r="E13" s="186" t="s">
        <v>113</v>
      </c>
    </row>
    <row r="14" spans="1:13" ht="18.600000000000001" customHeight="1" x14ac:dyDescent="0.15">
      <c r="B14" s="21"/>
      <c r="C14" s="25" t="s">
        <v>446</v>
      </c>
      <c r="D14" s="48">
        <f>H27汎用計算!S45</f>
        <v>0.69571883355632147</v>
      </c>
      <c r="E14" s="4"/>
    </row>
    <row r="15" spans="1:13" ht="18.600000000000001" customHeight="1" x14ac:dyDescent="0.15">
      <c r="B15" s="22"/>
      <c r="C15" s="26" t="s">
        <v>186</v>
      </c>
      <c r="D15" s="16">
        <f>H27汎用計算!S43</f>
        <v>0</v>
      </c>
      <c r="E15" s="17" t="s">
        <v>113</v>
      </c>
    </row>
    <row r="16" spans="1:13" ht="18.600000000000001" customHeight="1" x14ac:dyDescent="0.15">
      <c r="B16" s="20" t="s">
        <v>167</v>
      </c>
      <c r="C16" s="24" t="s">
        <v>93</v>
      </c>
      <c r="D16" s="13">
        <f>H27汎用計算!U43</f>
        <v>0</v>
      </c>
      <c r="E16" s="14" t="s">
        <v>113</v>
      </c>
      <c r="F16" s="11"/>
    </row>
    <row r="17" spans="2:5" ht="18.600000000000001" customHeight="1" x14ac:dyDescent="0.15">
      <c r="B17" s="21"/>
      <c r="C17" s="25" t="s">
        <v>94</v>
      </c>
      <c r="D17" s="15">
        <f>H27汎用計算!V43</f>
        <v>0</v>
      </c>
      <c r="E17" s="4" t="s">
        <v>113</v>
      </c>
    </row>
    <row r="18" spans="2:5" ht="18.600000000000001" customHeight="1" thickBot="1" x14ac:dyDescent="0.2">
      <c r="B18" s="21"/>
      <c r="C18" s="25" t="s">
        <v>95</v>
      </c>
      <c r="D18" s="15">
        <f>H27汎用計算!X43</f>
        <v>0</v>
      </c>
      <c r="E18" s="4" t="s">
        <v>110</v>
      </c>
    </row>
    <row r="19" spans="2:5" ht="18.600000000000001" customHeight="1" thickTop="1" x14ac:dyDescent="0.15">
      <c r="B19" s="27" t="s">
        <v>92</v>
      </c>
      <c r="C19" s="28" t="s">
        <v>93</v>
      </c>
      <c r="D19" s="29">
        <f>D4+D7+D16</f>
        <v>0</v>
      </c>
      <c r="E19" s="30" t="s">
        <v>113</v>
      </c>
    </row>
    <row r="20" spans="2:5" ht="18.600000000000001" customHeight="1" x14ac:dyDescent="0.15">
      <c r="B20" s="21" t="s">
        <v>184</v>
      </c>
      <c r="C20" s="25" t="s">
        <v>94</v>
      </c>
      <c r="D20" s="15">
        <f>D5+D8+D17</f>
        <v>0</v>
      </c>
      <c r="E20" s="4" t="s">
        <v>113</v>
      </c>
    </row>
    <row r="21" spans="2:5" ht="18.600000000000001" customHeight="1" x14ac:dyDescent="0.15">
      <c r="B21" s="22" t="s">
        <v>187</v>
      </c>
      <c r="C21" s="26" t="s">
        <v>95</v>
      </c>
      <c r="D21" s="16">
        <f>D6+D9+D18</f>
        <v>0</v>
      </c>
      <c r="E21" s="17" t="s">
        <v>110</v>
      </c>
    </row>
  </sheetData>
  <phoneticPr fontId="3"/>
  <pageMargins left="0.75" right="0.75" top="1" bottom="1" header="0.51200000000000001" footer="0.51200000000000001"/>
  <pageSetup paperSize="9" orientation="portrait" verticalDpi="12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D83"/>
  <sheetViews>
    <sheetView showGridLines="0" workbookViewId="0">
      <selection activeCell="C12" sqref="C12"/>
    </sheetView>
  </sheetViews>
  <sheetFormatPr defaultRowHeight="12" x14ac:dyDescent="0.15"/>
  <cols>
    <col min="1" max="1" width="3.5703125" customWidth="1"/>
    <col min="2" max="2" width="58.7109375" customWidth="1"/>
    <col min="3" max="3" width="16" customWidth="1"/>
    <col min="5" max="5" width="13.140625" customWidth="1"/>
    <col min="6" max="6" width="10.28515625" customWidth="1"/>
  </cols>
  <sheetData>
    <row r="1" spans="1:4" ht="24" x14ac:dyDescent="0.15">
      <c r="A1" s="299" t="s">
        <v>622</v>
      </c>
    </row>
    <row r="3" spans="1:4" x14ac:dyDescent="0.15">
      <c r="A3" s="217" t="s">
        <v>628</v>
      </c>
    </row>
    <row r="7" spans="1:4" ht="12.75" thickBot="1" x14ac:dyDescent="0.2"/>
    <row r="8" spans="1:4" ht="18.600000000000001" customHeight="1" thickTop="1" thickBot="1" x14ac:dyDescent="0.2">
      <c r="B8" s="39" t="s">
        <v>621</v>
      </c>
      <c r="C8" s="379">
        <f>+消費転換率!$C$9</f>
        <v>0.69571883355632147</v>
      </c>
      <c r="D8" s="9"/>
    </row>
    <row r="9" spans="1:4" ht="12.75" thickTop="1" x14ac:dyDescent="0.15"/>
    <row r="10" spans="1:4" x14ac:dyDescent="0.15">
      <c r="B10" s="51"/>
      <c r="C10" s="36" t="s">
        <v>90</v>
      </c>
    </row>
    <row r="11" spans="1:4" x14ac:dyDescent="0.15">
      <c r="B11" s="52"/>
      <c r="C11" s="37" t="s">
        <v>210</v>
      </c>
    </row>
    <row r="12" spans="1:4" ht="16.149999999999999" customHeight="1" x14ac:dyDescent="0.15">
      <c r="B12" s="295" t="s">
        <v>24</v>
      </c>
      <c r="C12" s="294"/>
    </row>
    <row r="13" spans="1:4" ht="16.149999999999999" customHeight="1" x14ac:dyDescent="0.15">
      <c r="B13" s="296" t="s">
        <v>211</v>
      </c>
      <c r="C13" s="294"/>
    </row>
    <row r="14" spans="1:4" ht="16.149999999999999" customHeight="1" x14ac:dyDescent="0.15">
      <c r="B14" s="296" t="s">
        <v>212</v>
      </c>
      <c r="C14" s="294"/>
    </row>
    <row r="15" spans="1:4" ht="16.149999999999999" customHeight="1" x14ac:dyDescent="0.15">
      <c r="B15" s="296" t="s">
        <v>213</v>
      </c>
      <c r="C15" s="294"/>
    </row>
    <row r="16" spans="1:4" ht="16.149999999999999" customHeight="1" x14ac:dyDescent="0.15">
      <c r="B16" s="296" t="s">
        <v>214</v>
      </c>
      <c r="C16" s="294"/>
    </row>
    <row r="17" spans="2:3" ht="16.149999999999999" customHeight="1" x14ac:dyDescent="0.15">
      <c r="B17" s="296" t="s">
        <v>215</v>
      </c>
      <c r="C17" s="294"/>
    </row>
    <row r="18" spans="2:3" ht="16.149999999999999" customHeight="1" x14ac:dyDescent="0.15">
      <c r="B18" s="296" t="s">
        <v>216</v>
      </c>
      <c r="C18" s="294"/>
    </row>
    <row r="19" spans="2:3" ht="16.149999999999999" customHeight="1" x14ac:dyDescent="0.15">
      <c r="B19" s="296" t="s">
        <v>217</v>
      </c>
      <c r="C19" s="294"/>
    </row>
    <row r="20" spans="2:3" ht="16.149999999999999" customHeight="1" x14ac:dyDescent="0.15">
      <c r="B20" s="296" t="s">
        <v>218</v>
      </c>
      <c r="C20" s="294"/>
    </row>
    <row r="21" spans="2:3" ht="16.149999999999999" customHeight="1" x14ac:dyDescent="0.15">
      <c r="B21" s="296" t="s">
        <v>219</v>
      </c>
      <c r="C21" s="294"/>
    </row>
    <row r="22" spans="2:3" ht="16.149999999999999" customHeight="1" x14ac:dyDescent="0.15">
      <c r="B22" s="296" t="s">
        <v>220</v>
      </c>
      <c r="C22" s="294"/>
    </row>
    <row r="23" spans="2:3" ht="16.149999999999999" customHeight="1" x14ac:dyDescent="0.15">
      <c r="B23" s="296" t="s">
        <v>221</v>
      </c>
      <c r="C23" s="294"/>
    </row>
    <row r="24" spans="2:3" ht="16.149999999999999" customHeight="1" x14ac:dyDescent="0.15">
      <c r="B24" s="296" t="s">
        <v>222</v>
      </c>
      <c r="C24" s="294"/>
    </row>
    <row r="25" spans="2:3" ht="16.149999999999999" customHeight="1" x14ac:dyDescent="0.15">
      <c r="B25" s="296" t="s">
        <v>223</v>
      </c>
      <c r="C25" s="294"/>
    </row>
    <row r="26" spans="2:3" ht="16.149999999999999" customHeight="1" x14ac:dyDescent="0.15">
      <c r="B26" s="296" t="s">
        <v>224</v>
      </c>
      <c r="C26" s="294"/>
    </row>
    <row r="27" spans="2:3" ht="16.149999999999999" customHeight="1" x14ac:dyDescent="0.15">
      <c r="B27" s="296" t="s">
        <v>225</v>
      </c>
      <c r="C27" s="294"/>
    </row>
    <row r="28" spans="2:3" ht="16.149999999999999" customHeight="1" x14ac:dyDescent="0.15">
      <c r="B28" s="296" t="s">
        <v>277</v>
      </c>
      <c r="C28" s="294"/>
    </row>
    <row r="29" spans="2:3" ht="16.149999999999999" customHeight="1" x14ac:dyDescent="0.15">
      <c r="B29" s="296" t="s">
        <v>226</v>
      </c>
      <c r="C29" s="294"/>
    </row>
    <row r="30" spans="2:3" ht="16.149999999999999" customHeight="1" x14ac:dyDescent="0.15">
      <c r="B30" s="296" t="s">
        <v>227</v>
      </c>
      <c r="C30" s="294"/>
    </row>
    <row r="31" spans="2:3" ht="16.149999999999999" customHeight="1" x14ac:dyDescent="0.15">
      <c r="B31" s="296" t="s">
        <v>228</v>
      </c>
      <c r="C31" s="294"/>
    </row>
    <row r="32" spans="2:3" ht="16.149999999999999" customHeight="1" x14ac:dyDescent="0.15">
      <c r="B32" s="296" t="s">
        <v>229</v>
      </c>
      <c r="C32" s="294"/>
    </row>
    <row r="33" spans="2:3" ht="16.149999999999999" customHeight="1" x14ac:dyDescent="0.15">
      <c r="B33" s="296" t="s">
        <v>230</v>
      </c>
      <c r="C33" s="294"/>
    </row>
    <row r="34" spans="2:3" ht="16.149999999999999" customHeight="1" x14ac:dyDescent="0.15">
      <c r="B34" s="296" t="s">
        <v>349</v>
      </c>
      <c r="C34" s="294"/>
    </row>
    <row r="35" spans="2:3" ht="16.149999999999999" customHeight="1" x14ac:dyDescent="0.15">
      <c r="B35" s="296" t="s">
        <v>231</v>
      </c>
      <c r="C35" s="294"/>
    </row>
    <row r="36" spans="2:3" ht="16.149999999999999" customHeight="1" x14ac:dyDescent="0.15">
      <c r="B36" s="296" t="s">
        <v>232</v>
      </c>
      <c r="C36" s="294"/>
    </row>
    <row r="37" spans="2:3" ht="16.149999999999999" customHeight="1" x14ac:dyDescent="0.15">
      <c r="B37" s="296" t="s">
        <v>233</v>
      </c>
      <c r="C37" s="294"/>
    </row>
    <row r="38" spans="2:3" ht="16.149999999999999" customHeight="1" x14ac:dyDescent="0.15">
      <c r="B38" s="296" t="s">
        <v>234</v>
      </c>
      <c r="C38" s="294"/>
    </row>
    <row r="39" spans="2:3" ht="16.149999999999999" customHeight="1" x14ac:dyDescent="0.15">
      <c r="B39" s="296" t="s">
        <v>235</v>
      </c>
      <c r="C39" s="294"/>
    </row>
    <row r="40" spans="2:3" s="381" customFormat="1" ht="16.149999999999999" customHeight="1" x14ac:dyDescent="0.15">
      <c r="B40" s="382" t="s">
        <v>737</v>
      </c>
      <c r="C40" s="383"/>
    </row>
    <row r="41" spans="2:3" ht="16.149999999999999" customHeight="1" x14ac:dyDescent="0.15">
      <c r="B41" s="296" t="s">
        <v>236</v>
      </c>
      <c r="C41" s="294"/>
    </row>
    <row r="42" spans="2:3" ht="16.149999999999999" customHeight="1" x14ac:dyDescent="0.15">
      <c r="B42" s="296" t="s">
        <v>237</v>
      </c>
      <c r="C42" s="294"/>
    </row>
    <row r="43" spans="2:3" ht="16.149999999999999" customHeight="1" x14ac:dyDescent="0.15">
      <c r="B43" s="296" t="s">
        <v>238</v>
      </c>
      <c r="C43" s="294"/>
    </row>
    <row r="44" spans="2:3" ht="16.149999999999999" customHeight="1" x14ac:dyDescent="0.15">
      <c r="B44" s="296" t="s">
        <v>239</v>
      </c>
      <c r="C44" s="294"/>
    </row>
    <row r="45" spans="2:3" ht="16.149999999999999" customHeight="1" x14ac:dyDescent="0.15">
      <c r="B45" s="296" t="s">
        <v>240</v>
      </c>
      <c r="C45" s="294"/>
    </row>
    <row r="46" spans="2:3" ht="16.149999999999999" customHeight="1" x14ac:dyDescent="0.15">
      <c r="B46" s="296" t="s">
        <v>241</v>
      </c>
      <c r="C46" s="294"/>
    </row>
    <row r="47" spans="2:3" ht="16.149999999999999" customHeight="1" x14ac:dyDescent="0.15">
      <c r="B47" s="296" t="s">
        <v>242</v>
      </c>
      <c r="C47" s="294"/>
    </row>
    <row r="48" spans="2:3" ht="16.149999999999999" customHeight="1" x14ac:dyDescent="0.15">
      <c r="B48" s="296" t="s">
        <v>243</v>
      </c>
      <c r="C48" s="294"/>
    </row>
    <row r="49" spans="2:3" ht="16.149999999999999" customHeight="1" x14ac:dyDescent="0.15">
      <c r="B49" s="296" t="s">
        <v>244</v>
      </c>
      <c r="C49" s="294"/>
    </row>
    <row r="50" spans="2:3" ht="16.149999999999999" customHeight="1" x14ac:dyDescent="0.15">
      <c r="B50" s="296" t="s">
        <v>245</v>
      </c>
      <c r="C50" s="294"/>
    </row>
    <row r="51" spans="2:3" ht="16.149999999999999" customHeight="1" x14ac:dyDescent="0.15">
      <c r="B51" s="296" t="s">
        <v>246</v>
      </c>
      <c r="C51" s="294"/>
    </row>
    <row r="52" spans="2:3" ht="16.149999999999999" customHeight="1" x14ac:dyDescent="0.15">
      <c r="B52" s="296" t="s">
        <v>247</v>
      </c>
      <c r="C52" s="294"/>
    </row>
    <row r="53" spans="2:3" ht="16.149999999999999" customHeight="1" x14ac:dyDescent="0.15">
      <c r="B53" s="296" t="s">
        <v>248</v>
      </c>
      <c r="C53" s="294"/>
    </row>
    <row r="54" spans="2:3" ht="16.149999999999999" customHeight="1" x14ac:dyDescent="0.15">
      <c r="B54" s="296" t="s">
        <v>249</v>
      </c>
      <c r="C54" s="294"/>
    </row>
    <row r="55" spans="2:3" ht="36" x14ac:dyDescent="0.15">
      <c r="B55" s="297" t="s">
        <v>276</v>
      </c>
      <c r="C55" s="294"/>
    </row>
    <row r="56" spans="2:3" ht="16.149999999999999" customHeight="1" x14ac:dyDescent="0.15">
      <c r="B56" s="296" t="s">
        <v>250</v>
      </c>
      <c r="C56" s="294"/>
    </row>
    <row r="57" spans="2:3" ht="16.149999999999999" customHeight="1" x14ac:dyDescent="0.15">
      <c r="B57" s="296" t="s">
        <v>251</v>
      </c>
      <c r="C57" s="294"/>
    </row>
    <row r="58" spans="2:3" ht="16.149999999999999" customHeight="1" x14ac:dyDescent="0.15">
      <c r="B58" s="296" t="s">
        <v>252</v>
      </c>
      <c r="C58" s="294"/>
    </row>
    <row r="59" spans="2:3" ht="16.149999999999999" customHeight="1" x14ac:dyDescent="0.15">
      <c r="B59" s="296" t="s">
        <v>253</v>
      </c>
      <c r="C59" s="294"/>
    </row>
    <row r="60" spans="2:3" ht="36" x14ac:dyDescent="0.15">
      <c r="B60" s="297" t="s">
        <v>276</v>
      </c>
      <c r="C60" s="294"/>
    </row>
    <row r="61" spans="2:3" ht="16.149999999999999" customHeight="1" x14ac:dyDescent="0.15">
      <c r="B61" s="296" t="s">
        <v>254</v>
      </c>
      <c r="C61" s="294"/>
    </row>
    <row r="62" spans="2:3" ht="16.149999999999999" customHeight="1" x14ac:dyDescent="0.15">
      <c r="B62" s="296" t="s">
        <v>255</v>
      </c>
      <c r="C62" s="294"/>
    </row>
    <row r="63" spans="2:3" ht="16.149999999999999" customHeight="1" x14ac:dyDescent="0.15">
      <c r="B63" s="296" t="s">
        <v>256</v>
      </c>
      <c r="C63" s="294"/>
    </row>
    <row r="64" spans="2:3" ht="16.149999999999999" customHeight="1" x14ac:dyDescent="0.15">
      <c r="B64" s="296" t="s">
        <v>257</v>
      </c>
      <c r="C64" s="294"/>
    </row>
    <row r="65" spans="2:3" ht="16.149999999999999" customHeight="1" x14ac:dyDescent="0.15">
      <c r="B65" s="296" t="s">
        <v>258</v>
      </c>
      <c r="C65" s="294"/>
    </row>
    <row r="66" spans="2:3" ht="16.149999999999999" customHeight="1" x14ac:dyDescent="0.15">
      <c r="B66" s="296" t="s">
        <v>259</v>
      </c>
      <c r="C66" s="294"/>
    </row>
    <row r="67" spans="2:3" ht="16.149999999999999" customHeight="1" x14ac:dyDescent="0.15">
      <c r="B67" s="296" t="s">
        <v>260</v>
      </c>
      <c r="C67" s="294"/>
    </row>
    <row r="68" spans="2:3" ht="16.149999999999999" customHeight="1" x14ac:dyDescent="0.15">
      <c r="B68" s="296" t="s">
        <v>261</v>
      </c>
      <c r="C68" s="294"/>
    </row>
    <row r="69" spans="2:3" ht="16.149999999999999" customHeight="1" x14ac:dyDescent="0.15">
      <c r="B69" s="296" t="s">
        <v>262</v>
      </c>
      <c r="C69" s="294"/>
    </row>
    <row r="70" spans="2:3" ht="16.149999999999999" customHeight="1" x14ac:dyDescent="0.15">
      <c r="B70" s="296" t="s">
        <v>263</v>
      </c>
      <c r="C70" s="294"/>
    </row>
    <row r="71" spans="2:3" ht="16.149999999999999" customHeight="1" x14ac:dyDescent="0.15">
      <c r="B71" s="296" t="s">
        <v>264</v>
      </c>
      <c r="C71" s="294"/>
    </row>
    <row r="72" spans="2:3" ht="16.149999999999999" customHeight="1" x14ac:dyDescent="0.15">
      <c r="B72" s="296" t="s">
        <v>265</v>
      </c>
      <c r="C72" s="294"/>
    </row>
    <row r="73" spans="2:3" ht="16.149999999999999" customHeight="1" x14ac:dyDescent="0.15">
      <c r="B73" s="296" t="s">
        <v>266</v>
      </c>
      <c r="C73" s="294"/>
    </row>
    <row r="74" spans="2:3" ht="16.149999999999999" customHeight="1" x14ac:dyDescent="0.15">
      <c r="B74" s="296" t="s">
        <v>267</v>
      </c>
      <c r="C74" s="294"/>
    </row>
    <row r="75" spans="2:3" ht="16.149999999999999" customHeight="1" x14ac:dyDescent="0.15">
      <c r="B75" s="296" t="s">
        <v>268</v>
      </c>
      <c r="C75" s="294"/>
    </row>
    <row r="76" spans="2:3" ht="16.149999999999999" customHeight="1" x14ac:dyDescent="0.15">
      <c r="B76" s="296" t="s">
        <v>269</v>
      </c>
      <c r="C76" s="294"/>
    </row>
    <row r="77" spans="2:3" ht="16.149999999999999" customHeight="1" x14ac:dyDescent="0.15">
      <c r="B77" s="296" t="s">
        <v>270</v>
      </c>
      <c r="C77" s="294"/>
    </row>
    <row r="78" spans="2:3" ht="16.149999999999999" customHeight="1" x14ac:dyDescent="0.15">
      <c r="B78" s="296" t="s">
        <v>271</v>
      </c>
      <c r="C78" s="294"/>
    </row>
    <row r="79" spans="2:3" ht="16.149999999999999" customHeight="1" x14ac:dyDescent="0.15">
      <c r="B79" s="296" t="s">
        <v>272</v>
      </c>
      <c r="C79" s="294"/>
    </row>
    <row r="80" spans="2:3" ht="16.149999999999999" customHeight="1" x14ac:dyDescent="0.15">
      <c r="B80" s="296" t="s">
        <v>273</v>
      </c>
      <c r="C80" s="294"/>
    </row>
    <row r="81" spans="2:3" ht="16.149999999999999" customHeight="1" x14ac:dyDescent="0.15">
      <c r="B81" s="296" t="s">
        <v>274</v>
      </c>
      <c r="C81" s="294"/>
    </row>
    <row r="82" spans="2:3" ht="16.149999999999999" customHeight="1" x14ac:dyDescent="0.15">
      <c r="B82" s="298" t="s">
        <v>275</v>
      </c>
      <c r="C82" s="294"/>
    </row>
    <row r="83" spans="2:3" x14ac:dyDescent="0.15">
      <c r="B83" s="53" t="s">
        <v>207</v>
      </c>
      <c r="C83" s="38">
        <f>SUM(C12:C82)</f>
        <v>0</v>
      </c>
    </row>
  </sheetData>
  <phoneticPr fontId="3"/>
  <pageMargins left="0.75" right="0.75" top="1" bottom="1" header="0.51200000000000001" footer="0.51200000000000001"/>
  <pageSetup paperSize="9" orientation="portrait" verticalDpi="12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6:EY56"/>
  <sheetViews>
    <sheetView workbookViewId="0">
      <pane xSplit="4" ySplit="7" topLeftCell="E40" activePane="bottomRight" state="frozen"/>
      <selection activeCell="C19" sqref="C19:C26"/>
      <selection pane="topRight" activeCell="C19" sqref="C19:C26"/>
      <selection pane="bottomLeft" activeCell="C19" sqref="C19:C26"/>
      <selection pane="bottomRight" activeCell="E56" sqref="E56"/>
    </sheetView>
  </sheetViews>
  <sheetFormatPr defaultRowHeight="13.5" x14ac:dyDescent="0.15"/>
  <cols>
    <col min="1" max="1" width="13.140625" style="381" bestFit="1" customWidth="1"/>
    <col min="2" max="2" width="9.140625" style="381"/>
    <col min="3" max="3" width="3.7109375" style="381" customWidth="1"/>
    <col min="4" max="4" width="18.5703125" style="381" customWidth="1"/>
    <col min="5" max="82" width="9.140625" style="381"/>
    <col min="83" max="83" width="3.7109375" style="381" bestFit="1" customWidth="1"/>
    <col min="84" max="84" width="18.5703125" style="381" customWidth="1"/>
    <col min="85" max="155" width="12.7109375" style="381" customWidth="1"/>
    <col min="156" max="256" width="9.140625" style="381"/>
    <col min="257" max="257" width="13.140625" style="381" bestFit="1" customWidth="1"/>
    <col min="258" max="258" width="9.140625" style="381"/>
    <col min="259" max="259" width="3.7109375" style="381" customWidth="1"/>
    <col min="260" max="260" width="18.5703125" style="381" customWidth="1"/>
    <col min="261" max="338" width="9.140625" style="381"/>
    <col min="339" max="339" width="3.7109375" style="381" bestFit="1" customWidth="1"/>
    <col min="340" max="340" width="18.5703125" style="381" customWidth="1"/>
    <col min="341" max="411" width="12.7109375" style="381" customWidth="1"/>
    <col min="412" max="512" width="9.140625" style="381"/>
    <col min="513" max="513" width="13.140625" style="381" bestFit="1" customWidth="1"/>
    <col min="514" max="514" width="9.140625" style="381"/>
    <col min="515" max="515" width="3.7109375" style="381" customWidth="1"/>
    <col min="516" max="516" width="18.5703125" style="381" customWidth="1"/>
    <col min="517" max="594" width="9.140625" style="381"/>
    <col min="595" max="595" width="3.7109375" style="381" bestFit="1" customWidth="1"/>
    <col min="596" max="596" width="18.5703125" style="381" customWidth="1"/>
    <col min="597" max="667" width="12.7109375" style="381" customWidth="1"/>
    <col min="668" max="768" width="9.140625" style="381"/>
    <col min="769" max="769" width="13.140625" style="381" bestFit="1" customWidth="1"/>
    <col min="770" max="770" width="9.140625" style="381"/>
    <col min="771" max="771" width="3.7109375" style="381" customWidth="1"/>
    <col min="772" max="772" width="18.5703125" style="381" customWidth="1"/>
    <col min="773" max="850" width="9.140625" style="381"/>
    <col min="851" max="851" width="3.7109375" style="381" bestFit="1" customWidth="1"/>
    <col min="852" max="852" width="18.5703125" style="381" customWidth="1"/>
    <col min="853" max="923" width="12.7109375" style="381" customWidth="1"/>
    <col min="924" max="1024" width="9.140625" style="381"/>
    <col min="1025" max="1025" width="13.140625" style="381" bestFit="1" customWidth="1"/>
    <col min="1026" max="1026" width="9.140625" style="381"/>
    <col min="1027" max="1027" width="3.7109375" style="381" customWidth="1"/>
    <col min="1028" max="1028" width="18.5703125" style="381" customWidth="1"/>
    <col min="1029" max="1106" width="9.140625" style="381"/>
    <col min="1107" max="1107" width="3.7109375" style="381" bestFit="1" customWidth="1"/>
    <col min="1108" max="1108" width="18.5703125" style="381" customWidth="1"/>
    <col min="1109" max="1179" width="12.7109375" style="381" customWidth="1"/>
    <col min="1180" max="1280" width="9.140625" style="381"/>
    <col min="1281" max="1281" width="13.140625" style="381" bestFit="1" customWidth="1"/>
    <col min="1282" max="1282" width="9.140625" style="381"/>
    <col min="1283" max="1283" width="3.7109375" style="381" customWidth="1"/>
    <col min="1284" max="1284" width="18.5703125" style="381" customWidth="1"/>
    <col min="1285" max="1362" width="9.140625" style="381"/>
    <col min="1363" max="1363" width="3.7109375" style="381" bestFit="1" customWidth="1"/>
    <col min="1364" max="1364" width="18.5703125" style="381" customWidth="1"/>
    <col min="1365" max="1435" width="12.7109375" style="381" customWidth="1"/>
    <col min="1436" max="1536" width="9.140625" style="381"/>
    <col min="1537" max="1537" width="13.140625" style="381" bestFit="1" customWidth="1"/>
    <col min="1538" max="1538" width="9.140625" style="381"/>
    <col min="1539" max="1539" width="3.7109375" style="381" customWidth="1"/>
    <col min="1540" max="1540" width="18.5703125" style="381" customWidth="1"/>
    <col min="1541" max="1618" width="9.140625" style="381"/>
    <col min="1619" max="1619" width="3.7109375" style="381" bestFit="1" customWidth="1"/>
    <col min="1620" max="1620" width="18.5703125" style="381" customWidth="1"/>
    <col min="1621" max="1691" width="12.7109375" style="381" customWidth="1"/>
    <col min="1692" max="1792" width="9.140625" style="381"/>
    <col min="1793" max="1793" width="13.140625" style="381" bestFit="1" customWidth="1"/>
    <col min="1794" max="1794" width="9.140625" style="381"/>
    <col min="1795" max="1795" width="3.7109375" style="381" customWidth="1"/>
    <col min="1796" max="1796" width="18.5703125" style="381" customWidth="1"/>
    <col min="1797" max="1874" width="9.140625" style="381"/>
    <col min="1875" max="1875" width="3.7109375" style="381" bestFit="1" customWidth="1"/>
    <col min="1876" max="1876" width="18.5703125" style="381" customWidth="1"/>
    <col min="1877" max="1947" width="12.7109375" style="381" customWidth="1"/>
    <col min="1948" max="2048" width="9.140625" style="381"/>
    <col min="2049" max="2049" width="13.140625" style="381" bestFit="1" customWidth="1"/>
    <col min="2050" max="2050" width="9.140625" style="381"/>
    <col min="2051" max="2051" width="3.7109375" style="381" customWidth="1"/>
    <col min="2052" max="2052" width="18.5703125" style="381" customWidth="1"/>
    <col min="2053" max="2130" width="9.140625" style="381"/>
    <col min="2131" max="2131" width="3.7109375" style="381" bestFit="1" customWidth="1"/>
    <col min="2132" max="2132" width="18.5703125" style="381" customWidth="1"/>
    <col min="2133" max="2203" width="12.7109375" style="381" customWidth="1"/>
    <col min="2204" max="2304" width="9.140625" style="381"/>
    <col min="2305" max="2305" width="13.140625" style="381" bestFit="1" customWidth="1"/>
    <col min="2306" max="2306" width="9.140625" style="381"/>
    <col min="2307" max="2307" width="3.7109375" style="381" customWidth="1"/>
    <col min="2308" max="2308" width="18.5703125" style="381" customWidth="1"/>
    <col min="2309" max="2386" width="9.140625" style="381"/>
    <col min="2387" max="2387" width="3.7109375" style="381" bestFit="1" customWidth="1"/>
    <col min="2388" max="2388" width="18.5703125" style="381" customWidth="1"/>
    <col min="2389" max="2459" width="12.7109375" style="381" customWidth="1"/>
    <col min="2460" max="2560" width="9.140625" style="381"/>
    <col min="2561" max="2561" width="13.140625" style="381" bestFit="1" customWidth="1"/>
    <col min="2562" max="2562" width="9.140625" style="381"/>
    <col min="2563" max="2563" width="3.7109375" style="381" customWidth="1"/>
    <col min="2564" max="2564" width="18.5703125" style="381" customWidth="1"/>
    <col min="2565" max="2642" width="9.140625" style="381"/>
    <col min="2643" max="2643" width="3.7109375" style="381" bestFit="1" customWidth="1"/>
    <col min="2644" max="2644" width="18.5703125" style="381" customWidth="1"/>
    <col min="2645" max="2715" width="12.7109375" style="381" customWidth="1"/>
    <col min="2716" max="2816" width="9.140625" style="381"/>
    <col min="2817" max="2817" width="13.140625" style="381" bestFit="1" customWidth="1"/>
    <col min="2818" max="2818" width="9.140625" style="381"/>
    <col min="2819" max="2819" width="3.7109375" style="381" customWidth="1"/>
    <col min="2820" max="2820" width="18.5703125" style="381" customWidth="1"/>
    <col min="2821" max="2898" width="9.140625" style="381"/>
    <col min="2899" max="2899" width="3.7109375" style="381" bestFit="1" customWidth="1"/>
    <col min="2900" max="2900" width="18.5703125" style="381" customWidth="1"/>
    <col min="2901" max="2971" width="12.7109375" style="381" customWidth="1"/>
    <col min="2972" max="3072" width="9.140625" style="381"/>
    <col min="3073" max="3073" width="13.140625" style="381" bestFit="1" customWidth="1"/>
    <col min="3074" max="3074" width="9.140625" style="381"/>
    <col min="3075" max="3075" width="3.7109375" style="381" customWidth="1"/>
    <col min="3076" max="3076" width="18.5703125" style="381" customWidth="1"/>
    <col min="3077" max="3154" width="9.140625" style="381"/>
    <col min="3155" max="3155" width="3.7109375" style="381" bestFit="1" customWidth="1"/>
    <col min="3156" max="3156" width="18.5703125" style="381" customWidth="1"/>
    <col min="3157" max="3227" width="12.7109375" style="381" customWidth="1"/>
    <col min="3228" max="3328" width="9.140625" style="381"/>
    <col min="3329" max="3329" width="13.140625" style="381" bestFit="1" customWidth="1"/>
    <col min="3330" max="3330" width="9.140625" style="381"/>
    <col min="3331" max="3331" width="3.7109375" style="381" customWidth="1"/>
    <col min="3332" max="3332" width="18.5703125" style="381" customWidth="1"/>
    <col min="3333" max="3410" width="9.140625" style="381"/>
    <col min="3411" max="3411" width="3.7109375" style="381" bestFit="1" customWidth="1"/>
    <col min="3412" max="3412" width="18.5703125" style="381" customWidth="1"/>
    <col min="3413" max="3483" width="12.7109375" style="381" customWidth="1"/>
    <col min="3484" max="3584" width="9.140625" style="381"/>
    <col min="3585" max="3585" width="13.140625" style="381" bestFit="1" customWidth="1"/>
    <col min="3586" max="3586" width="9.140625" style="381"/>
    <col min="3587" max="3587" width="3.7109375" style="381" customWidth="1"/>
    <col min="3588" max="3588" width="18.5703125" style="381" customWidth="1"/>
    <col min="3589" max="3666" width="9.140625" style="381"/>
    <col min="3667" max="3667" width="3.7109375" style="381" bestFit="1" customWidth="1"/>
    <col min="3668" max="3668" width="18.5703125" style="381" customWidth="1"/>
    <col min="3669" max="3739" width="12.7109375" style="381" customWidth="1"/>
    <col min="3740" max="3840" width="9.140625" style="381"/>
    <col min="3841" max="3841" width="13.140625" style="381" bestFit="1" customWidth="1"/>
    <col min="3842" max="3842" width="9.140625" style="381"/>
    <col min="3843" max="3843" width="3.7109375" style="381" customWidth="1"/>
    <col min="3844" max="3844" width="18.5703125" style="381" customWidth="1"/>
    <col min="3845" max="3922" width="9.140625" style="381"/>
    <col min="3923" max="3923" width="3.7109375" style="381" bestFit="1" customWidth="1"/>
    <col min="3924" max="3924" width="18.5703125" style="381" customWidth="1"/>
    <col min="3925" max="3995" width="12.7109375" style="381" customWidth="1"/>
    <col min="3996" max="4096" width="9.140625" style="381"/>
    <col min="4097" max="4097" width="13.140625" style="381" bestFit="1" customWidth="1"/>
    <col min="4098" max="4098" width="9.140625" style="381"/>
    <col min="4099" max="4099" width="3.7109375" style="381" customWidth="1"/>
    <col min="4100" max="4100" width="18.5703125" style="381" customWidth="1"/>
    <col min="4101" max="4178" width="9.140625" style="381"/>
    <col min="4179" max="4179" width="3.7109375" style="381" bestFit="1" customWidth="1"/>
    <col min="4180" max="4180" width="18.5703125" style="381" customWidth="1"/>
    <col min="4181" max="4251" width="12.7109375" style="381" customWidth="1"/>
    <col min="4252" max="4352" width="9.140625" style="381"/>
    <col min="4353" max="4353" width="13.140625" style="381" bestFit="1" customWidth="1"/>
    <col min="4354" max="4354" width="9.140625" style="381"/>
    <col min="4355" max="4355" width="3.7109375" style="381" customWidth="1"/>
    <col min="4356" max="4356" width="18.5703125" style="381" customWidth="1"/>
    <col min="4357" max="4434" width="9.140625" style="381"/>
    <col min="4435" max="4435" width="3.7109375" style="381" bestFit="1" customWidth="1"/>
    <col min="4436" max="4436" width="18.5703125" style="381" customWidth="1"/>
    <col min="4437" max="4507" width="12.7109375" style="381" customWidth="1"/>
    <col min="4508" max="4608" width="9.140625" style="381"/>
    <col min="4609" max="4609" width="13.140625" style="381" bestFit="1" customWidth="1"/>
    <col min="4610" max="4610" width="9.140625" style="381"/>
    <col min="4611" max="4611" width="3.7109375" style="381" customWidth="1"/>
    <col min="4612" max="4612" width="18.5703125" style="381" customWidth="1"/>
    <col min="4613" max="4690" width="9.140625" style="381"/>
    <col min="4691" max="4691" width="3.7109375" style="381" bestFit="1" customWidth="1"/>
    <col min="4692" max="4692" width="18.5703125" style="381" customWidth="1"/>
    <col min="4693" max="4763" width="12.7109375" style="381" customWidth="1"/>
    <col min="4764" max="4864" width="9.140625" style="381"/>
    <col min="4865" max="4865" width="13.140625" style="381" bestFit="1" customWidth="1"/>
    <col min="4866" max="4866" width="9.140625" style="381"/>
    <col min="4867" max="4867" width="3.7109375" style="381" customWidth="1"/>
    <col min="4868" max="4868" width="18.5703125" style="381" customWidth="1"/>
    <col min="4869" max="4946" width="9.140625" style="381"/>
    <col min="4947" max="4947" width="3.7109375" style="381" bestFit="1" customWidth="1"/>
    <col min="4948" max="4948" width="18.5703125" style="381" customWidth="1"/>
    <col min="4949" max="5019" width="12.7109375" style="381" customWidth="1"/>
    <col min="5020" max="5120" width="9.140625" style="381"/>
    <col min="5121" max="5121" width="13.140625" style="381" bestFit="1" customWidth="1"/>
    <col min="5122" max="5122" width="9.140625" style="381"/>
    <col min="5123" max="5123" width="3.7109375" style="381" customWidth="1"/>
    <col min="5124" max="5124" width="18.5703125" style="381" customWidth="1"/>
    <col min="5125" max="5202" width="9.140625" style="381"/>
    <col min="5203" max="5203" width="3.7109375" style="381" bestFit="1" customWidth="1"/>
    <col min="5204" max="5204" width="18.5703125" style="381" customWidth="1"/>
    <col min="5205" max="5275" width="12.7109375" style="381" customWidth="1"/>
    <col min="5276" max="5376" width="9.140625" style="381"/>
    <col min="5377" max="5377" width="13.140625" style="381" bestFit="1" customWidth="1"/>
    <col min="5378" max="5378" width="9.140625" style="381"/>
    <col min="5379" max="5379" width="3.7109375" style="381" customWidth="1"/>
    <col min="5380" max="5380" width="18.5703125" style="381" customWidth="1"/>
    <col min="5381" max="5458" width="9.140625" style="381"/>
    <col min="5459" max="5459" width="3.7109375" style="381" bestFit="1" customWidth="1"/>
    <col min="5460" max="5460" width="18.5703125" style="381" customWidth="1"/>
    <col min="5461" max="5531" width="12.7109375" style="381" customWidth="1"/>
    <col min="5532" max="5632" width="9.140625" style="381"/>
    <col min="5633" max="5633" width="13.140625" style="381" bestFit="1" customWidth="1"/>
    <col min="5634" max="5634" width="9.140625" style="381"/>
    <col min="5635" max="5635" width="3.7109375" style="381" customWidth="1"/>
    <col min="5636" max="5636" width="18.5703125" style="381" customWidth="1"/>
    <col min="5637" max="5714" width="9.140625" style="381"/>
    <col min="5715" max="5715" width="3.7109375" style="381" bestFit="1" customWidth="1"/>
    <col min="5716" max="5716" width="18.5703125" style="381" customWidth="1"/>
    <col min="5717" max="5787" width="12.7109375" style="381" customWidth="1"/>
    <col min="5788" max="5888" width="9.140625" style="381"/>
    <col min="5889" max="5889" width="13.140625" style="381" bestFit="1" customWidth="1"/>
    <col min="5890" max="5890" width="9.140625" style="381"/>
    <col min="5891" max="5891" width="3.7109375" style="381" customWidth="1"/>
    <col min="5892" max="5892" width="18.5703125" style="381" customWidth="1"/>
    <col min="5893" max="5970" width="9.140625" style="381"/>
    <col min="5971" max="5971" width="3.7109375" style="381" bestFit="1" customWidth="1"/>
    <col min="5972" max="5972" width="18.5703125" style="381" customWidth="1"/>
    <col min="5973" max="6043" width="12.7109375" style="381" customWidth="1"/>
    <col min="6044" max="6144" width="9.140625" style="381"/>
    <col min="6145" max="6145" width="13.140625" style="381" bestFit="1" customWidth="1"/>
    <col min="6146" max="6146" width="9.140625" style="381"/>
    <col min="6147" max="6147" width="3.7109375" style="381" customWidth="1"/>
    <col min="6148" max="6148" width="18.5703125" style="381" customWidth="1"/>
    <col min="6149" max="6226" width="9.140625" style="381"/>
    <col min="6227" max="6227" width="3.7109375" style="381" bestFit="1" customWidth="1"/>
    <col min="6228" max="6228" width="18.5703125" style="381" customWidth="1"/>
    <col min="6229" max="6299" width="12.7109375" style="381" customWidth="1"/>
    <col min="6300" max="6400" width="9.140625" style="381"/>
    <col min="6401" max="6401" width="13.140625" style="381" bestFit="1" customWidth="1"/>
    <col min="6402" max="6402" width="9.140625" style="381"/>
    <col min="6403" max="6403" width="3.7109375" style="381" customWidth="1"/>
    <col min="6404" max="6404" width="18.5703125" style="381" customWidth="1"/>
    <col min="6405" max="6482" width="9.140625" style="381"/>
    <col min="6483" max="6483" width="3.7109375" style="381" bestFit="1" customWidth="1"/>
    <col min="6484" max="6484" width="18.5703125" style="381" customWidth="1"/>
    <col min="6485" max="6555" width="12.7109375" style="381" customWidth="1"/>
    <col min="6556" max="6656" width="9.140625" style="381"/>
    <col min="6657" max="6657" width="13.140625" style="381" bestFit="1" customWidth="1"/>
    <col min="6658" max="6658" width="9.140625" style="381"/>
    <col min="6659" max="6659" width="3.7109375" style="381" customWidth="1"/>
    <col min="6660" max="6660" width="18.5703125" style="381" customWidth="1"/>
    <col min="6661" max="6738" width="9.140625" style="381"/>
    <col min="6739" max="6739" width="3.7109375" style="381" bestFit="1" customWidth="1"/>
    <col min="6740" max="6740" width="18.5703125" style="381" customWidth="1"/>
    <col min="6741" max="6811" width="12.7109375" style="381" customWidth="1"/>
    <col min="6812" max="6912" width="9.140625" style="381"/>
    <col min="6913" max="6913" width="13.140625" style="381" bestFit="1" customWidth="1"/>
    <col min="6914" max="6914" width="9.140625" style="381"/>
    <col min="6915" max="6915" width="3.7109375" style="381" customWidth="1"/>
    <col min="6916" max="6916" width="18.5703125" style="381" customWidth="1"/>
    <col min="6917" max="6994" width="9.140625" style="381"/>
    <col min="6995" max="6995" width="3.7109375" style="381" bestFit="1" customWidth="1"/>
    <col min="6996" max="6996" width="18.5703125" style="381" customWidth="1"/>
    <col min="6997" max="7067" width="12.7109375" style="381" customWidth="1"/>
    <col min="7068" max="7168" width="9.140625" style="381"/>
    <col min="7169" max="7169" width="13.140625" style="381" bestFit="1" customWidth="1"/>
    <col min="7170" max="7170" width="9.140625" style="381"/>
    <col min="7171" max="7171" width="3.7109375" style="381" customWidth="1"/>
    <col min="7172" max="7172" width="18.5703125" style="381" customWidth="1"/>
    <col min="7173" max="7250" width="9.140625" style="381"/>
    <col min="7251" max="7251" width="3.7109375" style="381" bestFit="1" customWidth="1"/>
    <col min="7252" max="7252" width="18.5703125" style="381" customWidth="1"/>
    <col min="7253" max="7323" width="12.7109375" style="381" customWidth="1"/>
    <col min="7324" max="7424" width="9.140625" style="381"/>
    <col min="7425" max="7425" width="13.140625" style="381" bestFit="1" customWidth="1"/>
    <col min="7426" max="7426" width="9.140625" style="381"/>
    <col min="7427" max="7427" width="3.7109375" style="381" customWidth="1"/>
    <col min="7428" max="7428" width="18.5703125" style="381" customWidth="1"/>
    <col min="7429" max="7506" width="9.140625" style="381"/>
    <col min="7507" max="7507" width="3.7109375" style="381" bestFit="1" customWidth="1"/>
    <col min="7508" max="7508" width="18.5703125" style="381" customWidth="1"/>
    <col min="7509" max="7579" width="12.7109375" style="381" customWidth="1"/>
    <col min="7580" max="7680" width="9.140625" style="381"/>
    <col min="7681" max="7681" width="13.140625" style="381" bestFit="1" customWidth="1"/>
    <col min="7682" max="7682" width="9.140625" style="381"/>
    <col min="7683" max="7683" width="3.7109375" style="381" customWidth="1"/>
    <col min="7684" max="7684" width="18.5703125" style="381" customWidth="1"/>
    <col min="7685" max="7762" width="9.140625" style="381"/>
    <col min="7763" max="7763" width="3.7109375" style="381" bestFit="1" customWidth="1"/>
    <col min="7764" max="7764" width="18.5703125" style="381" customWidth="1"/>
    <col min="7765" max="7835" width="12.7109375" style="381" customWidth="1"/>
    <col min="7836" max="7936" width="9.140625" style="381"/>
    <col min="7937" max="7937" width="13.140625" style="381" bestFit="1" customWidth="1"/>
    <col min="7938" max="7938" width="9.140625" style="381"/>
    <col min="7939" max="7939" width="3.7109375" style="381" customWidth="1"/>
    <col min="7940" max="7940" width="18.5703125" style="381" customWidth="1"/>
    <col min="7941" max="8018" width="9.140625" style="381"/>
    <col min="8019" max="8019" width="3.7109375" style="381" bestFit="1" customWidth="1"/>
    <col min="8020" max="8020" width="18.5703125" style="381" customWidth="1"/>
    <col min="8021" max="8091" width="12.7109375" style="381" customWidth="1"/>
    <col min="8092" max="8192" width="9.140625" style="381"/>
    <col min="8193" max="8193" width="13.140625" style="381" bestFit="1" customWidth="1"/>
    <col min="8194" max="8194" width="9.140625" style="381"/>
    <col min="8195" max="8195" width="3.7109375" style="381" customWidth="1"/>
    <col min="8196" max="8196" width="18.5703125" style="381" customWidth="1"/>
    <col min="8197" max="8274" width="9.140625" style="381"/>
    <col min="8275" max="8275" width="3.7109375" style="381" bestFit="1" customWidth="1"/>
    <col min="8276" max="8276" width="18.5703125" style="381" customWidth="1"/>
    <col min="8277" max="8347" width="12.7109375" style="381" customWidth="1"/>
    <col min="8348" max="8448" width="9.140625" style="381"/>
    <col min="8449" max="8449" width="13.140625" style="381" bestFit="1" customWidth="1"/>
    <col min="8450" max="8450" width="9.140625" style="381"/>
    <col min="8451" max="8451" width="3.7109375" style="381" customWidth="1"/>
    <col min="8452" max="8452" width="18.5703125" style="381" customWidth="1"/>
    <col min="8453" max="8530" width="9.140625" style="381"/>
    <col min="8531" max="8531" width="3.7109375" style="381" bestFit="1" customWidth="1"/>
    <col min="8532" max="8532" width="18.5703125" style="381" customWidth="1"/>
    <col min="8533" max="8603" width="12.7109375" style="381" customWidth="1"/>
    <col min="8604" max="8704" width="9.140625" style="381"/>
    <col min="8705" max="8705" width="13.140625" style="381" bestFit="1" customWidth="1"/>
    <col min="8706" max="8706" width="9.140625" style="381"/>
    <col min="8707" max="8707" width="3.7109375" style="381" customWidth="1"/>
    <col min="8708" max="8708" width="18.5703125" style="381" customWidth="1"/>
    <col min="8709" max="8786" width="9.140625" style="381"/>
    <col min="8787" max="8787" width="3.7109375" style="381" bestFit="1" customWidth="1"/>
    <col min="8788" max="8788" width="18.5703125" style="381" customWidth="1"/>
    <col min="8789" max="8859" width="12.7109375" style="381" customWidth="1"/>
    <col min="8860" max="8960" width="9.140625" style="381"/>
    <col min="8961" max="8961" width="13.140625" style="381" bestFit="1" customWidth="1"/>
    <col min="8962" max="8962" width="9.140625" style="381"/>
    <col min="8963" max="8963" width="3.7109375" style="381" customWidth="1"/>
    <col min="8964" max="8964" width="18.5703125" style="381" customWidth="1"/>
    <col min="8965" max="9042" width="9.140625" style="381"/>
    <col min="9043" max="9043" width="3.7109375" style="381" bestFit="1" customWidth="1"/>
    <col min="9044" max="9044" width="18.5703125" style="381" customWidth="1"/>
    <col min="9045" max="9115" width="12.7109375" style="381" customWidth="1"/>
    <col min="9116" max="9216" width="9.140625" style="381"/>
    <col min="9217" max="9217" width="13.140625" style="381" bestFit="1" customWidth="1"/>
    <col min="9218" max="9218" width="9.140625" style="381"/>
    <col min="9219" max="9219" width="3.7109375" style="381" customWidth="1"/>
    <col min="9220" max="9220" width="18.5703125" style="381" customWidth="1"/>
    <col min="9221" max="9298" width="9.140625" style="381"/>
    <col min="9299" max="9299" width="3.7109375" style="381" bestFit="1" customWidth="1"/>
    <col min="9300" max="9300" width="18.5703125" style="381" customWidth="1"/>
    <col min="9301" max="9371" width="12.7109375" style="381" customWidth="1"/>
    <col min="9372" max="9472" width="9.140625" style="381"/>
    <col min="9473" max="9473" width="13.140625" style="381" bestFit="1" customWidth="1"/>
    <col min="9474" max="9474" width="9.140625" style="381"/>
    <col min="9475" max="9475" width="3.7109375" style="381" customWidth="1"/>
    <col min="9476" max="9476" width="18.5703125" style="381" customWidth="1"/>
    <col min="9477" max="9554" width="9.140625" style="381"/>
    <col min="9555" max="9555" width="3.7109375" style="381" bestFit="1" customWidth="1"/>
    <col min="9556" max="9556" width="18.5703125" style="381" customWidth="1"/>
    <col min="9557" max="9627" width="12.7109375" style="381" customWidth="1"/>
    <col min="9628" max="9728" width="9.140625" style="381"/>
    <col min="9729" max="9729" width="13.140625" style="381" bestFit="1" customWidth="1"/>
    <col min="9730" max="9730" width="9.140625" style="381"/>
    <col min="9731" max="9731" width="3.7109375" style="381" customWidth="1"/>
    <col min="9732" max="9732" width="18.5703125" style="381" customWidth="1"/>
    <col min="9733" max="9810" width="9.140625" style="381"/>
    <col min="9811" max="9811" width="3.7109375" style="381" bestFit="1" customWidth="1"/>
    <col min="9812" max="9812" width="18.5703125" style="381" customWidth="1"/>
    <col min="9813" max="9883" width="12.7109375" style="381" customWidth="1"/>
    <col min="9884" max="9984" width="9.140625" style="381"/>
    <col min="9985" max="9985" width="13.140625" style="381" bestFit="1" customWidth="1"/>
    <col min="9986" max="9986" width="9.140625" style="381"/>
    <col min="9987" max="9987" width="3.7109375" style="381" customWidth="1"/>
    <col min="9988" max="9988" width="18.5703125" style="381" customWidth="1"/>
    <col min="9989" max="10066" width="9.140625" style="381"/>
    <col min="10067" max="10067" width="3.7109375" style="381" bestFit="1" customWidth="1"/>
    <col min="10068" max="10068" width="18.5703125" style="381" customWidth="1"/>
    <col min="10069" max="10139" width="12.7109375" style="381" customWidth="1"/>
    <col min="10140" max="10240" width="9.140625" style="381"/>
    <col min="10241" max="10241" width="13.140625" style="381" bestFit="1" customWidth="1"/>
    <col min="10242" max="10242" width="9.140625" style="381"/>
    <col min="10243" max="10243" width="3.7109375" style="381" customWidth="1"/>
    <col min="10244" max="10244" width="18.5703125" style="381" customWidth="1"/>
    <col min="10245" max="10322" width="9.140625" style="381"/>
    <col min="10323" max="10323" width="3.7109375" style="381" bestFit="1" customWidth="1"/>
    <col min="10324" max="10324" width="18.5703125" style="381" customWidth="1"/>
    <col min="10325" max="10395" width="12.7109375" style="381" customWidth="1"/>
    <col min="10396" max="10496" width="9.140625" style="381"/>
    <col min="10497" max="10497" width="13.140625" style="381" bestFit="1" customWidth="1"/>
    <col min="10498" max="10498" width="9.140625" style="381"/>
    <col min="10499" max="10499" width="3.7109375" style="381" customWidth="1"/>
    <col min="10500" max="10500" width="18.5703125" style="381" customWidth="1"/>
    <col min="10501" max="10578" width="9.140625" style="381"/>
    <col min="10579" max="10579" width="3.7109375" style="381" bestFit="1" customWidth="1"/>
    <col min="10580" max="10580" width="18.5703125" style="381" customWidth="1"/>
    <col min="10581" max="10651" width="12.7109375" style="381" customWidth="1"/>
    <col min="10652" max="10752" width="9.140625" style="381"/>
    <col min="10753" max="10753" width="13.140625" style="381" bestFit="1" customWidth="1"/>
    <col min="10754" max="10754" width="9.140625" style="381"/>
    <col min="10755" max="10755" width="3.7109375" style="381" customWidth="1"/>
    <col min="10756" max="10756" width="18.5703125" style="381" customWidth="1"/>
    <col min="10757" max="10834" width="9.140625" style="381"/>
    <col min="10835" max="10835" width="3.7109375" style="381" bestFit="1" customWidth="1"/>
    <col min="10836" max="10836" width="18.5703125" style="381" customWidth="1"/>
    <col min="10837" max="10907" width="12.7109375" style="381" customWidth="1"/>
    <col min="10908" max="11008" width="9.140625" style="381"/>
    <col min="11009" max="11009" width="13.140625" style="381" bestFit="1" customWidth="1"/>
    <col min="11010" max="11010" width="9.140625" style="381"/>
    <col min="11011" max="11011" width="3.7109375" style="381" customWidth="1"/>
    <col min="11012" max="11012" width="18.5703125" style="381" customWidth="1"/>
    <col min="11013" max="11090" width="9.140625" style="381"/>
    <col min="11091" max="11091" width="3.7109375" style="381" bestFit="1" customWidth="1"/>
    <col min="11092" max="11092" width="18.5703125" style="381" customWidth="1"/>
    <col min="11093" max="11163" width="12.7109375" style="381" customWidth="1"/>
    <col min="11164" max="11264" width="9.140625" style="381"/>
    <col min="11265" max="11265" width="13.140625" style="381" bestFit="1" customWidth="1"/>
    <col min="11266" max="11266" width="9.140625" style="381"/>
    <col min="11267" max="11267" width="3.7109375" style="381" customWidth="1"/>
    <col min="11268" max="11268" width="18.5703125" style="381" customWidth="1"/>
    <col min="11269" max="11346" width="9.140625" style="381"/>
    <col min="11347" max="11347" width="3.7109375" style="381" bestFit="1" customWidth="1"/>
    <col min="11348" max="11348" width="18.5703125" style="381" customWidth="1"/>
    <col min="11349" max="11419" width="12.7109375" style="381" customWidth="1"/>
    <col min="11420" max="11520" width="9.140625" style="381"/>
    <col min="11521" max="11521" width="13.140625" style="381" bestFit="1" customWidth="1"/>
    <col min="11522" max="11522" width="9.140625" style="381"/>
    <col min="11523" max="11523" width="3.7109375" style="381" customWidth="1"/>
    <col min="11524" max="11524" width="18.5703125" style="381" customWidth="1"/>
    <col min="11525" max="11602" width="9.140625" style="381"/>
    <col min="11603" max="11603" width="3.7109375" style="381" bestFit="1" customWidth="1"/>
    <col min="11604" max="11604" width="18.5703125" style="381" customWidth="1"/>
    <col min="11605" max="11675" width="12.7109375" style="381" customWidth="1"/>
    <col min="11676" max="11776" width="9.140625" style="381"/>
    <col min="11777" max="11777" width="13.140625" style="381" bestFit="1" customWidth="1"/>
    <col min="11778" max="11778" width="9.140625" style="381"/>
    <col min="11779" max="11779" width="3.7109375" style="381" customWidth="1"/>
    <col min="11780" max="11780" width="18.5703125" style="381" customWidth="1"/>
    <col min="11781" max="11858" width="9.140625" style="381"/>
    <col min="11859" max="11859" width="3.7109375" style="381" bestFit="1" customWidth="1"/>
    <col min="11860" max="11860" width="18.5703125" style="381" customWidth="1"/>
    <col min="11861" max="11931" width="12.7109375" style="381" customWidth="1"/>
    <col min="11932" max="12032" width="9.140625" style="381"/>
    <col min="12033" max="12033" width="13.140625" style="381" bestFit="1" customWidth="1"/>
    <col min="12034" max="12034" width="9.140625" style="381"/>
    <col min="12035" max="12035" width="3.7109375" style="381" customWidth="1"/>
    <col min="12036" max="12036" width="18.5703125" style="381" customWidth="1"/>
    <col min="12037" max="12114" width="9.140625" style="381"/>
    <col min="12115" max="12115" width="3.7109375" style="381" bestFit="1" customWidth="1"/>
    <col min="12116" max="12116" width="18.5703125" style="381" customWidth="1"/>
    <col min="12117" max="12187" width="12.7109375" style="381" customWidth="1"/>
    <col min="12188" max="12288" width="9.140625" style="381"/>
    <col min="12289" max="12289" width="13.140625" style="381" bestFit="1" customWidth="1"/>
    <col min="12290" max="12290" width="9.140625" style="381"/>
    <col min="12291" max="12291" width="3.7109375" style="381" customWidth="1"/>
    <col min="12292" max="12292" width="18.5703125" style="381" customWidth="1"/>
    <col min="12293" max="12370" width="9.140625" style="381"/>
    <col min="12371" max="12371" width="3.7109375" style="381" bestFit="1" customWidth="1"/>
    <col min="12372" max="12372" width="18.5703125" style="381" customWidth="1"/>
    <col min="12373" max="12443" width="12.7109375" style="381" customWidth="1"/>
    <col min="12444" max="12544" width="9.140625" style="381"/>
    <col min="12545" max="12545" width="13.140625" style="381" bestFit="1" customWidth="1"/>
    <col min="12546" max="12546" width="9.140625" style="381"/>
    <col min="12547" max="12547" width="3.7109375" style="381" customWidth="1"/>
    <col min="12548" max="12548" width="18.5703125" style="381" customWidth="1"/>
    <col min="12549" max="12626" width="9.140625" style="381"/>
    <col min="12627" max="12627" width="3.7109375" style="381" bestFit="1" customWidth="1"/>
    <col min="12628" max="12628" width="18.5703125" style="381" customWidth="1"/>
    <col min="12629" max="12699" width="12.7109375" style="381" customWidth="1"/>
    <col min="12700" max="12800" width="9.140625" style="381"/>
    <col min="12801" max="12801" width="13.140625" style="381" bestFit="1" customWidth="1"/>
    <col min="12802" max="12802" width="9.140625" style="381"/>
    <col min="12803" max="12803" width="3.7109375" style="381" customWidth="1"/>
    <col min="12804" max="12804" width="18.5703125" style="381" customWidth="1"/>
    <col min="12805" max="12882" width="9.140625" style="381"/>
    <col min="12883" max="12883" width="3.7109375" style="381" bestFit="1" customWidth="1"/>
    <col min="12884" max="12884" width="18.5703125" style="381" customWidth="1"/>
    <col min="12885" max="12955" width="12.7109375" style="381" customWidth="1"/>
    <col min="12956" max="13056" width="9.140625" style="381"/>
    <col min="13057" max="13057" width="13.140625" style="381" bestFit="1" customWidth="1"/>
    <col min="13058" max="13058" width="9.140625" style="381"/>
    <col min="13059" max="13059" width="3.7109375" style="381" customWidth="1"/>
    <col min="13060" max="13060" width="18.5703125" style="381" customWidth="1"/>
    <col min="13061" max="13138" width="9.140625" style="381"/>
    <col min="13139" max="13139" width="3.7109375" style="381" bestFit="1" customWidth="1"/>
    <col min="13140" max="13140" width="18.5703125" style="381" customWidth="1"/>
    <col min="13141" max="13211" width="12.7109375" style="381" customWidth="1"/>
    <col min="13212" max="13312" width="9.140625" style="381"/>
    <col min="13313" max="13313" width="13.140625" style="381" bestFit="1" customWidth="1"/>
    <col min="13314" max="13314" width="9.140625" style="381"/>
    <col min="13315" max="13315" width="3.7109375" style="381" customWidth="1"/>
    <col min="13316" max="13316" width="18.5703125" style="381" customWidth="1"/>
    <col min="13317" max="13394" width="9.140625" style="381"/>
    <col min="13395" max="13395" width="3.7109375" style="381" bestFit="1" customWidth="1"/>
    <col min="13396" max="13396" width="18.5703125" style="381" customWidth="1"/>
    <col min="13397" max="13467" width="12.7109375" style="381" customWidth="1"/>
    <col min="13468" max="13568" width="9.140625" style="381"/>
    <col min="13569" max="13569" width="13.140625" style="381" bestFit="1" customWidth="1"/>
    <col min="13570" max="13570" width="9.140625" style="381"/>
    <col min="13571" max="13571" width="3.7109375" style="381" customWidth="1"/>
    <col min="13572" max="13572" width="18.5703125" style="381" customWidth="1"/>
    <col min="13573" max="13650" width="9.140625" style="381"/>
    <col min="13651" max="13651" width="3.7109375" style="381" bestFit="1" customWidth="1"/>
    <col min="13652" max="13652" width="18.5703125" style="381" customWidth="1"/>
    <col min="13653" max="13723" width="12.7109375" style="381" customWidth="1"/>
    <col min="13724" max="13824" width="9.140625" style="381"/>
    <col min="13825" max="13825" width="13.140625" style="381" bestFit="1" customWidth="1"/>
    <col min="13826" max="13826" width="9.140625" style="381"/>
    <col min="13827" max="13827" width="3.7109375" style="381" customWidth="1"/>
    <col min="13828" max="13828" width="18.5703125" style="381" customWidth="1"/>
    <col min="13829" max="13906" width="9.140625" style="381"/>
    <col min="13907" max="13907" width="3.7109375" style="381" bestFit="1" customWidth="1"/>
    <col min="13908" max="13908" width="18.5703125" style="381" customWidth="1"/>
    <col min="13909" max="13979" width="12.7109375" style="381" customWidth="1"/>
    <col min="13980" max="14080" width="9.140625" style="381"/>
    <col min="14081" max="14081" width="13.140625" style="381" bestFit="1" customWidth="1"/>
    <col min="14082" max="14082" width="9.140625" style="381"/>
    <col min="14083" max="14083" width="3.7109375" style="381" customWidth="1"/>
    <col min="14084" max="14084" width="18.5703125" style="381" customWidth="1"/>
    <col min="14085" max="14162" width="9.140625" style="381"/>
    <col min="14163" max="14163" width="3.7109375" style="381" bestFit="1" customWidth="1"/>
    <col min="14164" max="14164" width="18.5703125" style="381" customWidth="1"/>
    <col min="14165" max="14235" width="12.7109375" style="381" customWidth="1"/>
    <col min="14236" max="14336" width="9.140625" style="381"/>
    <col min="14337" max="14337" width="13.140625" style="381" bestFit="1" customWidth="1"/>
    <col min="14338" max="14338" width="9.140625" style="381"/>
    <col min="14339" max="14339" width="3.7109375" style="381" customWidth="1"/>
    <col min="14340" max="14340" width="18.5703125" style="381" customWidth="1"/>
    <col min="14341" max="14418" width="9.140625" style="381"/>
    <col min="14419" max="14419" width="3.7109375" style="381" bestFit="1" customWidth="1"/>
    <col min="14420" max="14420" width="18.5703125" style="381" customWidth="1"/>
    <col min="14421" max="14491" width="12.7109375" style="381" customWidth="1"/>
    <col min="14492" max="14592" width="9.140625" style="381"/>
    <col min="14593" max="14593" width="13.140625" style="381" bestFit="1" customWidth="1"/>
    <col min="14594" max="14594" width="9.140625" style="381"/>
    <col min="14595" max="14595" width="3.7109375" style="381" customWidth="1"/>
    <col min="14596" max="14596" width="18.5703125" style="381" customWidth="1"/>
    <col min="14597" max="14674" width="9.140625" style="381"/>
    <col min="14675" max="14675" width="3.7109375" style="381" bestFit="1" customWidth="1"/>
    <col min="14676" max="14676" width="18.5703125" style="381" customWidth="1"/>
    <col min="14677" max="14747" width="12.7109375" style="381" customWidth="1"/>
    <col min="14748" max="14848" width="9.140625" style="381"/>
    <col min="14849" max="14849" width="13.140625" style="381" bestFit="1" customWidth="1"/>
    <col min="14850" max="14850" width="9.140625" style="381"/>
    <col min="14851" max="14851" width="3.7109375" style="381" customWidth="1"/>
    <col min="14852" max="14852" width="18.5703125" style="381" customWidth="1"/>
    <col min="14853" max="14930" width="9.140625" style="381"/>
    <col min="14931" max="14931" width="3.7109375" style="381" bestFit="1" customWidth="1"/>
    <col min="14932" max="14932" width="18.5703125" style="381" customWidth="1"/>
    <col min="14933" max="15003" width="12.7109375" style="381" customWidth="1"/>
    <col min="15004" max="15104" width="9.140625" style="381"/>
    <col min="15105" max="15105" width="13.140625" style="381" bestFit="1" customWidth="1"/>
    <col min="15106" max="15106" width="9.140625" style="381"/>
    <col min="15107" max="15107" width="3.7109375" style="381" customWidth="1"/>
    <col min="15108" max="15108" width="18.5703125" style="381" customWidth="1"/>
    <col min="15109" max="15186" width="9.140625" style="381"/>
    <col min="15187" max="15187" width="3.7109375" style="381" bestFit="1" customWidth="1"/>
    <col min="15188" max="15188" width="18.5703125" style="381" customWidth="1"/>
    <col min="15189" max="15259" width="12.7109375" style="381" customWidth="1"/>
    <col min="15260" max="15360" width="9.140625" style="381"/>
    <col min="15361" max="15361" width="13.140625" style="381" bestFit="1" customWidth="1"/>
    <col min="15362" max="15362" width="9.140625" style="381"/>
    <col min="15363" max="15363" width="3.7109375" style="381" customWidth="1"/>
    <col min="15364" max="15364" width="18.5703125" style="381" customWidth="1"/>
    <col min="15365" max="15442" width="9.140625" style="381"/>
    <col min="15443" max="15443" width="3.7109375" style="381" bestFit="1" customWidth="1"/>
    <col min="15444" max="15444" width="18.5703125" style="381" customWidth="1"/>
    <col min="15445" max="15515" width="12.7109375" style="381" customWidth="1"/>
    <col min="15516" max="15616" width="9.140625" style="381"/>
    <col min="15617" max="15617" width="13.140625" style="381" bestFit="1" customWidth="1"/>
    <col min="15618" max="15618" width="9.140625" style="381"/>
    <col min="15619" max="15619" width="3.7109375" style="381" customWidth="1"/>
    <col min="15620" max="15620" width="18.5703125" style="381" customWidth="1"/>
    <col min="15621" max="15698" width="9.140625" style="381"/>
    <col min="15699" max="15699" width="3.7109375" style="381" bestFit="1" customWidth="1"/>
    <col min="15700" max="15700" width="18.5703125" style="381" customWidth="1"/>
    <col min="15701" max="15771" width="12.7109375" style="381" customWidth="1"/>
    <col min="15772" max="15872" width="9.140625" style="381"/>
    <col min="15873" max="15873" width="13.140625" style="381" bestFit="1" customWidth="1"/>
    <col min="15874" max="15874" width="9.140625" style="381"/>
    <col min="15875" max="15875" width="3.7109375" style="381" customWidth="1"/>
    <col min="15876" max="15876" width="18.5703125" style="381" customWidth="1"/>
    <col min="15877" max="15954" width="9.140625" style="381"/>
    <col min="15955" max="15955" width="3.7109375" style="381" bestFit="1" customWidth="1"/>
    <col min="15956" max="15956" width="18.5703125" style="381" customWidth="1"/>
    <col min="15957" max="16027" width="12.7109375" style="381" customWidth="1"/>
    <col min="16028" max="16128" width="9.140625" style="381"/>
    <col min="16129" max="16129" width="13.140625" style="381" bestFit="1" customWidth="1"/>
    <col min="16130" max="16130" width="9.140625" style="381"/>
    <col min="16131" max="16131" width="3.7109375" style="381" customWidth="1"/>
    <col min="16132" max="16132" width="18.5703125" style="381" customWidth="1"/>
    <col min="16133" max="16210" width="9.140625" style="381"/>
    <col min="16211" max="16211" width="3.7109375" style="381" bestFit="1" customWidth="1"/>
    <col min="16212" max="16212" width="18.5703125" style="381" customWidth="1"/>
    <col min="16213" max="16283" width="12.7109375" style="381" customWidth="1"/>
    <col min="16284" max="16384" width="9.140625" style="381"/>
  </cols>
  <sheetData>
    <row r="6" spans="1:155" x14ac:dyDescent="0.15">
      <c r="E6" s="462">
        <v>1</v>
      </c>
      <c r="F6" s="462">
        <v>2</v>
      </c>
      <c r="G6" s="462">
        <v>3</v>
      </c>
      <c r="H6" s="462">
        <v>4</v>
      </c>
      <c r="I6" s="462">
        <v>5</v>
      </c>
      <c r="J6" s="462">
        <v>6</v>
      </c>
      <c r="K6" s="462">
        <v>7</v>
      </c>
      <c r="L6" s="462">
        <v>8</v>
      </c>
      <c r="M6" s="462">
        <v>9</v>
      </c>
      <c r="N6" s="462">
        <v>10</v>
      </c>
      <c r="O6" s="462">
        <v>11</v>
      </c>
      <c r="P6" s="462">
        <v>12</v>
      </c>
      <c r="Q6" s="462">
        <v>13</v>
      </c>
      <c r="R6" s="462">
        <v>14</v>
      </c>
      <c r="S6" s="462">
        <v>15</v>
      </c>
      <c r="T6" s="462">
        <v>16</v>
      </c>
      <c r="U6" s="462">
        <v>17</v>
      </c>
      <c r="V6" s="462">
        <v>18</v>
      </c>
      <c r="W6" s="462">
        <v>19</v>
      </c>
      <c r="X6" s="462">
        <v>20</v>
      </c>
      <c r="Y6" s="462">
        <v>21</v>
      </c>
      <c r="Z6" s="462">
        <v>22</v>
      </c>
      <c r="AA6" s="462">
        <v>23</v>
      </c>
      <c r="AB6" s="462">
        <v>24</v>
      </c>
      <c r="AC6" s="462">
        <v>25</v>
      </c>
      <c r="AD6" s="462">
        <v>26</v>
      </c>
      <c r="AE6" s="462">
        <v>27</v>
      </c>
      <c r="AF6" s="462">
        <v>28</v>
      </c>
      <c r="AG6" s="462" t="s">
        <v>390</v>
      </c>
      <c r="AH6" s="462">
        <v>29</v>
      </c>
      <c r="AI6" s="462">
        <v>30</v>
      </c>
      <c r="AJ6" s="462">
        <v>31</v>
      </c>
      <c r="AK6" s="462">
        <v>32</v>
      </c>
      <c r="AL6" s="462">
        <v>33</v>
      </c>
      <c r="AM6" s="462">
        <v>34</v>
      </c>
      <c r="AN6" s="462">
        <v>35</v>
      </c>
      <c r="AO6" s="462">
        <v>36</v>
      </c>
      <c r="AP6" s="462">
        <v>37</v>
      </c>
      <c r="AQ6" s="462">
        <v>38</v>
      </c>
      <c r="AR6" s="462">
        <v>39</v>
      </c>
      <c r="AS6" s="462">
        <v>40</v>
      </c>
      <c r="AT6" s="462">
        <v>41</v>
      </c>
      <c r="AU6" s="462">
        <v>42</v>
      </c>
      <c r="AV6" s="462">
        <v>43</v>
      </c>
      <c r="AW6" s="462">
        <v>44</v>
      </c>
      <c r="AX6" s="462">
        <v>45</v>
      </c>
      <c r="AY6" s="462">
        <v>46</v>
      </c>
      <c r="AZ6" s="462">
        <v>47</v>
      </c>
      <c r="BA6" s="462">
        <v>48</v>
      </c>
      <c r="BB6" s="462">
        <v>49</v>
      </c>
      <c r="BC6" s="462">
        <v>50</v>
      </c>
      <c r="BD6" s="462">
        <v>51</v>
      </c>
      <c r="BE6" s="462">
        <v>52</v>
      </c>
      <c r="BF6" s="462">
        <v>53</v>
      </c>
      <c r="BG6" s="462">
        <v>54</v>
      </c>
      <c r="BH6" s="462">
        <v>55</v>
      </c>
      <c r="BI6" s="462">
        <v>56</v>
      </c>
      <c r="BJ6" s="462">
        <v>57</v>
      </c>
      <c r="BK6" s="462">
        <v>58</v>
      </c>
      <c r="BL6" s="462">
        <v>59</v>
      </c>
      <c r="BM6" s="462">
        <v>60</v>
      </c>
      <c r="BN6" s="462">
        <v>61</v>
      </c>
      <c r="BO6" s="462">
        <v>62</v>
      </c>
      <c r="BP6" s="462">
        <v>63</v>
      </c>
      <c r="BQ6" s="462">
        <v>64</v>
      </c>
      <c r="BR6" s="462">
        <v>65</v>
      </c>
      <c r="BS6" s="462">
        <v>66</v>
      </c>
      <c r="BT6" s="462">
        <v>67</v>
      </c>
      <c r="BU6" s="462">
        <v>68</v>
      </c>
      <c r="BV6" s="462">
        <v>69</v>
      </c>
      <c r="BW6" s="462">
        <v>70</v>
      </c>
      <c r="CG6" s="462">
        <v>1</v>
      </c>
      <c r="CH6" s="462">
        <v>2</v>
      </c>
      <c r="CI6" s="462">
        <v>3</v>
      </c>
      <c r="CJ6" s="462">
        <v>4</v>
      </c>
      <c r="CK6" s="462">
        <v>5</v>
      </c>
      <c r="CL6" s="462">
        <v>6</v>
      </c>
      <c r="CM6" s="462">
        <v>7</v>
      </c>
      <c r="CN6" s="462">
        <v>8</v>
      </c>
      <c r="CO6" s="462">
        <v>9</v>
      </c>
      <c r="CP6" s="462">
        <v>10</v>
      </c>
      <c r="CQ6" s="462">
        <v>11</v>
      </c>
      <c r="CR6" s="462">
        <v>12</v>
      </c>
      <c r="CS6" s="462">
        <v>13</v>
      </c>
      <c r="CT6" s="462">
        <v>14</v>
      </c>
      <c r="CU6" s="462">
        <v>15</v>
      </c>
      <c r="CV6" s="462">
        <v>16</v>
      </c>
      <c r="CW6" s="462">
        <v>17</v>
      </c>
      <c r="CX6" s="462">
        <v>18</v>
      </c>
      <c r="CY6" s="462">
        <v>19</v>
      </c>
      <c r="CZ6" s="462">
        <v>20</v>
      </c>
      <c r="DA6" s="462">
        <v>21</v>
      </c>
      <c r="DB6" s="462">
        <v>22</v>
      </c>
      <c r="DC6" s="462">
        <v>23</v>
      </c>
      <c r="DD6" s="462">
        <v>24</v>
      </c>
      <c r="DE6" s="462">
        <v>25</v>
      </c>
      <c r="DF6" s="462">
        <v>26</v>
      </c>
      <c r="DG6" s="462">
        <v>27</v>
      </c>
      <c r="DH6" s="462">
        <v>28</v>
      </c>
      <c r="DI6" s="462" t="s">
        <v>390</v>
      </c>
      <c r="DJ6" s="462">
        <v>29</v>
      </c>
      <c r="DK6" s="462">
        <v>30</v>
      </c>
      <c r="DL6" s="462">
        <v>31</v>
      </c>
      <c r="DM6" s="462">
        <v>32</v>
      </c>
      <c r="DN6" s="462">
        <v>33</v>
      </c>
      <c r="DO6" s="462">
        <v>34</v>
      </c>
      <c r="DP6" s="462">
        <v>35</v>
      </c>
      <c r="DQ6" s="462">
        <v>36</v>
      </c>
      <c r="DR6" s="462">
        <v>37</v>
      </c>
      <c r="DS6" s="462">
        <v>38</v>
      </c>
      <c r="DT6" s="462">
        <v>39</v>
      </c>
      <c r="DU6" s="462">
        <v>40</v>
      </c>
      <c r="DV6" s="462">
        <v>41</v>
      </c>
      <c r="DW6" s="462">
        <v>42</v>
      </c>
      <c r="DX6" s="462">
        <v>43</v>
      </c>
      <c r="DY6" s="462">
        <v>44</v>
      </c>
      <c r="DZ6" s="462">
        <v>45</v>
      </c>
      <c r="EA6" s="462">
        <v>46</v>
      </c>
      <c r="EB6" s="462">
        <v>47</v>
      </c>
      <c r="EC6" s="462">
        <v>48</v>
      </c>
      <c r="ED6" s="462">
        <v>49</v>
      </c>
      <c r="EE6" s="462">
        <v>50</v>
      </c>
      <c r="EF6" s="462">
        <v>51</v>
      </c>
      <c r="EG6" s="462">
        <v>52</v>
      </c>
      <c r="EH6" s="462">
        <v>53</v>
      </c>
      <c r="EI6" s="462">
        <v>54</v>
      </c>
      <c r="EJ6" s="462">
        <v>55</v>
      </c>
      <c r="EK6" s="462">
        <v>56</v>
      </c>
      <c r="EL6" s="462">
        <v>57</v>
      </c>
      <c r="EM6" s="462">
        <v>58</v>
      </c>
      <c r="EN6" s="462">
        <v>59</v>
      </c>
      <c r="EO6" s="462">
        <v>60</v>
      </c>
      <c r="EP6" s="462">
        <v>61</v>
      </c>
      <c r="EQ6" s="462">
        <v>62</v>
      </c>
      <c r="ER6" s="462">
        <v>63</v>
      </c>
      <c r="ES6" s="462">
        <v>64</v>
      </c>
      <c r="ET6" s="462">
        <v>65</v>
      </c>
      <c r="EU6" s="462">
        <v>66</v>
      </c>
      <c r="EV6" s="462">
        <v>67</v>
      </c>
      <c r="EW6" s="462">
        <v>68</v>
      </c>
      <c r="EX6" s="462">
        <v>69</v>
      </c>
      <c r="EY6" s="462">
        <v>70</v>
      </c>
    </row>
    <row r="7" spans="1:155" x14ac:dyDescent="0.15">
      <c r="A7" s="463" t="s">
        <v>285</v>
      </c>
      <c r="E7" s="381" t="s">
        <v>481</v>
      </c>
      <c r="F7" s="381" t="s">
        <v>482</v>
      </c>
      <c r="G7" s="381" t="s">
        <v>54</v>
      </c>
      <c r="H7" s="381" t="s">
        <v>878</v>
      </c>
      <c r="I7" s="381" t="s">
        <v>879</v>
      </c>
      <c r="J7" s="381" t="s">
        <v>880</v>
      </c>
      <c r="K7" s="381" t="s">
        <v>881</v>
      </c>
      <c r="L7" s="381" t="s">
        <v>25</v>
      </c>
      <c r="M7" s="381" t="s">
        <v>483</v>
      </c>
      <c r="N7" s="381" t="s">
        <v>484</v>
      </c>
      <c r="O7" s="381" t="s">
        <v>485</v>
      </c>
      <c r="P7" s="381" t="s">
        <v>486</v>
      </c>
      <c r="Q7" s="381" t="s">
        <v>26</v>
      </c>
      <c r="R7" s="381" t="s">
        <v>27</v>
      </c>
      <c r="S7" s="381" t="s">
        <v>487</v>
      </c>
      <c r="T7" s="381" t="s">
        <v>28</v>
      </c>
      <c r="U7" s="381" t="s">
        <v>488</v>
      </c>
      <c r="V7" s="381" t="s">
        <v>489</v>
      </c>
      <c r="W7" s="381" t="s">
        <v>29</v>
      </c>
      <c r="X7" s="381" t="s">
        <v>490</v>
      </c>
      <c r="Y7" s="381" t="s">
        <v>30</v>
      </c>
      <c r="Z7" s="381" t="s">
        <v>491</v>
      </c>
      <c r="AA7" s="381" t="s">
        <v>492</v>
      </c>
      <c r="AB7" s="381" t="s">
        <v>493</v>
      </c>
      <c r="AC7" s="381" t="s">
        <v>31</v>
      </c>
      <c r="AD7" s="381" t="s">
        <v>494</v>
      </c>
      <c r="AE7" s="381" t="s">
        <v>495</v>
      </c>
      <c r="AF7" s="381" t="s">
        <v>32</v>
      </c>
      <c r="AG7" s="381" t="s">
        <v>1046</v>
      </c>
      <c r="AH7" s="381" t="s">
        <v>496</v>
      </c>
      <c r="AI7" s="381" t="s">
        <v>497</v>
      </c>
      <c r="AJ7" s="381" t="s">
        <v>498</v>
      </c>
      <c r="AK7" s="381" t="s">
        <v>499</v>
      </c>
      <c r="AL7" s="381" t="s">
        <v>500</v>
      </c>
      <c r="AM7" s="381" t="s">
        <v>501</v>
      </c>
      <c r="AN7" s="381" t="s">
        <v>502</v>
      </c>
      <c r="AO7" s="381" t="s">
        <v>503</v>
      </c>
      <c r="AP7" s="381" t="s">
        <v>504</v>
      </c>
      <c r="AQ7" s="381" t="s">
        <v>505</v>
      </c>
      <c r="AR7" s="381" t="s">
        <v>506</v>
      </c>
      <c r="AS7" s="381" t="s">
        <v>507</v>
      </c>
      <c r="AT7" s="381" t="s">
        <v>508</v>
      </c>
      <c r="AU7" s="381" t="s">
        <v>509</v>
      </c>
      <c r="AV7" s="381" t="s">
        <v>510</v>
      </c>
      <c r="AW7" s="381" t="s">
        <v>511</v>
      </c>
      <c r="AX7" s="381" t="s">
        <v>512</v>
      </c>
      <c r="AY7" s="381" t="s">
        <v>513</v>
      </c>
      <c r="AZ7" s="381" t="s">
        <v>514</v>
      </c>
      <c r="BA7" s="381" t="s">
        <v>510</v>
      </c>
      <c r="BB7" s="381" t="s">
        <v>1047</v>
      </c>
      <c r="BC7" s="381" t="s">
        <v>515</v>
      </c>
      <c r="BD7" s="381" t="s">
        <v>516</v>
      </c>
      <c r="BE7" s="381" t="s">
        <v>517</v>
      </c>
      <c r="BF7" s="381" t="s">
        <v>518</v>
      </c>
      <c r="BG7" s="381" t="s">
        <v>1048</v>
      </c>
      <c r="BH7" s="381" t="s">
        <v>519</v>
      </c>
      <c r="BI7" s="381" t="s">
        <v>520</v>
      </c>
      <c r="BJ7" s="381" t="s">
        <v>521</v>
      </c>
      <c r="BK7" s="381" t="s">
        <v>33</v>
      </c>
      <c r="BL7" s="381" t="s">
        <v>522</v>
      </c>
      <c r="BM7" s="381" t="s">
        <v>1049</v>
      </c>
      <c r="BN7" s="381" t="s">
        <v>523</v>
      </c>
      <c r="BO7" s="381" t="s">
        <v>524</v>
      </c>
      <c r="BP7" s="381" t="s">
        <v>525</v>
      </c>
      <c r="BQ7" s="381" t="s">
        <v>526</v>
      </c>
      <c r="BR7" s="381" t="s">
        <v>527</v>
      </c>
      <c r="BS7" s="381" t="s">
        <v>528</v>
      </c>
      <c r="BT7" s="381" t="s">
        <v>529</v>
      </c>
      <c r="BU7" s="381" t="s">
        <v>530</v>
      </c>
      <c r="BV7" s="381" t="s">
        <v>531</v>
      </c>
      <c r="BW7" s="381" t="s">
        <v>532</v>
      </c>
      <c r="CG7" s="381" t="s">
        <v>481</v>
      </c>
      <c r="CH7" s="381" t="s">
        <v>482</v>
      </c>
      <c r="CI7" s="381" t="s">
        <v>54</v>
      </c>
      <c r="CJ7" s="381" t="s">
        <v>878</v>
      </c>
      <c r="CK7" s="381" t="s">
        <v>879</v>
      </c>
      <c r="CL7" s="381" t="s">
        <v>880</v>
      </c>
      <c r="CM7" s="381" t="s">
        <v>881</v>
      </c>
      <c r="CN7" s="381" t="s">
        <v>25</v>
      </c>
      <c r="CO7" s="381" t="s">
        <v>483</v>
      </c>
      <c r="CP7" s="381" t="s">
        <v>484</v>
      </c>
      <c r="CQ7" s="381" t="s">
        <v>485</v>
      </c>
      <c r="CR7" s="381" t="s">
        <v>486</v>
      </c>
      <c r="CS7" s="381" t="s">
        <v>26</v>
      </c>
      <c r="CT7" s="381" t="s">
        <v>27</v>
      </c>
      <c r="CU7" s="381" t="s">
        <v>487</v>
      </c>
      <c r="CV7" s="381" t="s">
        <v>28</v>
      </c>
      <c r="CW7" s="381" t="s">
        <v>488</v>
      </c>
      <c r="CX7" s="381" t="s">
        <v>489</v>
      </c>
      <c r="CY7" s="381" t="s">
        <v>29</v>
      </c>
      <c r="CZ7" s="381" t="s">
        <v>490</v>
      </c>
      <c r="DA7" s="381" t="s">
        <v>30</v>
      </c>
      <c r="DB7" s="381" t="s">
        <v>491</v>
      </c>
      <c r="DC7" s="381" t="s">
        <v>492</v>
      </c>
      <c r="DD7" s="381" t="s">
        <v>493</v>
      </c>
      <c r="DE7" s="381" t="s">
        <v>31</v>
      </c>
      <c r="DF7" s="381" t="s">
        <v>494</v>
      </c>
      <c r="DG7" s="381" t="s">
        <v>495</v>
      </c>
      <c r="DH7" s="381" t="s">
        <v>32</v>
      </c>
      <c r="DI7" s="381" t="s">
        <v>1046</v>
      </c>
      <c r="DJ7" s="381" t="s">
        <v>496</v>
      </c>
      <c r="DK7" s="381" t="s">
        <v>497</v>
      </c>
      <c r="DL7" s="381" t="s">
        <v>498</v>
      </c>
      <c r="DM7" s="381" t="s">
        <v>499</v>
      </c>
      <c r="DN7" s="381" t="s">
        <v>500</v>
      </c>
      <c r="DO7" s="381" t="s">
        <v>501</v>
      </c>
      <c r="DP7" s="381" t="s">
        <v>502</v>
      </c>
      <c r="DQ7" s="381" t="s">
        <v>503</v>
      </c>
      <c r="DR7" s="381" t="s">
        <v>504</v>
      </c>
      <c r="DS7" s="381" t="s">
        <v>505</v>
      </c>
      <c r="DT7" s="381" t="s">
        <v>506</v>
      </c>
      <c r="DU7" s="381" t="s">
        <v>507</v>
      </c>
      <c r="DV7" s="381" t="s">
        <v>508</v>
      </c>
      <c r="DW7" s="381" t="s">
        <v>509</v>
      </c>
      <c r="DX7" s="381" t="s">
        <v>510</v>
      </c>
      <c r="DY7" s="381" t="s">
        <v>511</v>
      </c>
      <c r="DZ7" s="381" t="s">
        <v>512</v>
      </c>
      <c r="EA7" s="381" t="s">
        <v>513</v>
      </c>
      <c r="EB7" s="381" t="s">
        <v>514</v>
      </c>
      <c r="EC7" s="381" t="s">
        <v>510</v>
      </c>
      <c r="ED7" s="381" t="s">
        <v>1047</v>
      </c>
      <c r="EE7" s="381" t="s">
        <v>515</v>
      </c>
      <c r="EF7" s="381" t="s">
        <v>516</v>
      </c>
      <c r="EG7" s="381" t="s">
        <v>517</v>
      </c>
      <c r="EH7" s="381" t="s">
        <v>518</v>
      </c>
      <c r="EI7" s="381" t="s">
        <v>1048</v>
      </c>
      <c r="EJ7" s="381" t="s">
        <v>519</v>
      </c>
      <c r="EK7" s="381" t="s">
        <v>520</v>
      </c>
      <c r="EL7" s="381" t="s">
        <v>521</v>
      </c>
      <c r="EM7" s="381" t="s">
        <v>33</v>
      </c>
      <c r="EN7" s="381" t="s">
        <v>522</v>
      </c>
      <c r="EO7" s="381" t="s">
        <v>1049</v>
      </c>
      <c r="EP7" s="381" t="s">
        <v>523</v>
      </c>
      <c r="EQ7" s="381" t="s">
        <v>524</v>
      </c>
      <c r="ER7" s="381" t="s">
        <v>525</v>
      </c>
      <c r="ES7" s="381" t="s">
        <v>526</v>
      </c>
      <c r="ET7" s="381" t="s">
        <v>527</v>
      </c>
      <c r="EU7" s="381" t="s">
        <v>528</v>
      </c>
      <c r="EV7" s="381" t="s">
        <v>529</v>
      </c>
      <c r="EW7" s="381" t="s">
        <v>530</v>
      </c>
      <c r="EX7" s="381" t="s">
        <v>531</v>
      </c>
      <c r="EY7" s="381" t="s">
        <v>532</v>
      </c>
    </row>
    <row r="8" spans="1:155" x14ac:dyDescent="0.15">
      <c r="A8" s="464">
        <f t="shared" ref="A8:A53" si="0">SUM(E8:BW8)</f>
        <v>0</v>
      </c>
      <c r="C8" s="381" t="s">
        <v>55</v>
      </c>
      <c r="D8" s="381" t="s">
        <v>655</v>
      </c>
      <c r="E8" s="465">
        <f>E$56*CG8</f>
        <v>0</v>
      </c>
      <c r="F8" s="465">
        <f t="shared" ref="F8:U23" si="1">F$56*CH8</f>
        <v>0</v>
      </c>
      <c r="G8" s="465">
        <f t="shared" si="1"/>
        <v>0</v>
      </c>
      <c r="H8" s="465">
        <f t="shared" si="1"/>
        <v>0</v>
      </c>
      <c r="I8" s="465">
        <f t="shared" si="1"/>
        <v>0</v>
      </c>
      <c r="J8" s="465">
        <f t="shared" si="1"/>
        <v>0</v>
      </c>
      <c r="K8" s="465">
        <f t="shared" si="1"/>
        <v>0</v>
      </c>
      <c r="L8" s="465">
        <f t="shared" si="1"/>
        <v>0</v>
      </c>
      <c r="M8" s="465">
        <f t="shared" si="1"/>
        <v>0</v>
      </c>
      <c r="N8" s="465">
        <f t="shared" si="1"/>
        <v>0</v>
      </c>
      <c r="O8" s="465">
        <f t="shared" si="1"/>
        <v>0</v>
      </c>
      <c r="P8" s="465">
        <f t="shared" si="1"/>
        <v>0</v>
      </c>
      <c r="Q8" s="465">
        <f t="shared" si="1"/>
        <v>0</v>
      </c>
      <c r="R8" s="465">
        <f t="shared" si="1"/>
        <v>0</v>
      </c>
      <c r="S8" s="465">
        <f t="shared" si="1"/>
        <v>0</v>
      </c>
      <c r="T8" s="465">
        <f t="shared" si="1"/>
        <v>0</v>
      </c>
      <c r="U8" s="465">
        <f t="shared" si="1"/>
        <v>0</v>
      </c>
      <c r="V8" s="465">
        <f t="shared" ref="V8:AK23" si="2">V$56*CX8</f>
        <v>0</v>
      </c>
      <c r="W8" s="465">
        <f t="shared" si="2"/>
        <v>0</v>
      </c>
      <c r="X8" s="465">
        <f t="shared" si="2"/>
        <v>0</v>
      </c>
      <c r="Y8" s="465">
        <f t="shared" si="2"/>
        <v>0</v>
      </c>
      <c r="Z8" s="465">
        <f t="shared" si="2"/>
        <v>0</v>
      </c>
      <c r="AA8" s="465">
        <f t="shared" si="2"/>
        <v>0</v>
      </c>
      <c r="AB8" s="465">
        <f t="shared" si="2"/>
        <v>0</v>
      </c>
      <c r="AC8" s="465">
        <f t="shared" si="2"/>
        <v>0</v>
      </c>
      <c r="AD8" s="465">
        <f t="shared" si="2"/>
        <v>0</v>
      </c>
      <c r="AE8" s="465">
        <f t="shared" si="2"/>
        <v>0</v>
      </c>
      <c r="AF8" s="465">
        <f t="shared" si="2"/>
        <v>0</v>
      </c>
      <c r="AG8" s="465">
        <f t="shared" si="2"/>
        <v>0</v>
      </c>
      <c r="AH8" s="465">
        <f t="shared" si="2"/>
        <v>0</v>
      </c>
      <c r="AI8" s="465">
        <f t="shared" si="2"/>
        <v>0</v>
      </c>
      <c r="AJ8" s="465">
        <f t="shared" si="2"/>
        <v>0</v>
      </c>
      <c r="AK8" s="465">
        <f t="shared" si="2"/>
        <v>0</v>
      </c>
      <c r="AL8" s="465">
        <f t="shared" ref="AL8:BA23" si="3">AL$56*DN8</f>
        <v>0</v>
      </c>
      <c r="AM8" s="465">
        <f t="shared" si="3"/>
        <v>0</v>
      </c>
      <c r="AN8" s="465">
        <f t="shared" si="3"/>
        <v>0</v>
      </c>
      <c r="AO8" s="465">
        <f t="shared" si="3"/>
        <v>0</v>
      </c>
      <c r="AP8" s="465">
        <f t="shared" si="3"/>
        <v>0</v>
      </c>
      <c r="AQ8" s="465">
        <f t="shared" si="3"/>
        <v>0</v>
      </c>
      <c r="AR8" s="465">
        <f t="shared" si="3"/>
        <v>0</v>
      </c>
      <c r="AS8" s="465">
        <f t="shared" si="3"/>
        <v>0</v>
      </c>
      <c r="AT8" s="465">
        <f t="shared" si="3"/>
        <v>0</v>
      </c>
      <c r="AU8" s="465">
        <f t="shared" si="3"/>
        <v>0</v>
      </c>
      <c r="AV8" s="465">
        <f t="shared" si="3"/>
        <v>0</v>
      </c>
      <c r="AW8" s="465">
        <f t="shared" si="3"/>
        <v>0</v>
      </c>
      <c r="AX8" s="465">
        <f t="shared" si="3"/>
        <v>0</v>
      </c>
      <c r="AY8" s="465">
        <f t="shared" si="3"/>
        <v>0</v>
      </c>
      <c r="AZ8" s="465">
        <f t="shared" si="3"/>
        <v>0</v>
      </c>
      <c r="BA8" s="465">
        <f t="shared" si="3"/>
        <v>0</v>
      </c>
      <c r="BB8" s="465">
        <f t="shared" ref="BB8:BQ23" si="4">BB$56*ED8</f>
        <v>0</v>
      </c>
      <c r="BC8" s="465">
        <f t="shared" si="4"/>
        <v>0</v>
      </c>
      <c r="BD8" s="465">
        <f t="shared" si="4"/>
        <v>0</v>
      </c>
      <c r="BE8" s="465">
        <f t="shared" si="4"/>
        <v>0</v>
      </c>
      <c r="BF8" s="465">
        <f t="shared" si="4"/>
        <v>0</v>
      </c>
      <c r="BG8" s="465">
        <f t="shared" si="4"/>
        <v>0</v>
      </c>
      <c r="BH8" s="465">
        <f t="shared" si="4"/>
        <v>0</v>
      </c>
      <c r="BI8" s="465">
        <f t="shared" si="4"/>
        <v>0</v>
      </c>
      <c r="BJ8" s="465">
        <f t="shared" si="4"/>
        <v>0</v>
      </c>
      <c r="BK8" s="465">
        <f t="shared" si="4"/>
        <v>0</v>
      </c>
      <c r="BL8" s="465">
        <f t="shared" si="4"/>
        <v>0</v>
      </c>
      <c r="BM8" s="465">
        <f t="shared" si="4"/>
        <v>0</v>
      </c>
      <c r="BN8" s="465">
        <f t="shared" si="4"/>
        <v>0</v>
      </c>
      <c r="BO8" s="465">
        <f t="shared" si="4"/>
        <v>0</v>
      </c>
      <c r="BP8" s="465">
        <f t="shared" si="4"/>
        <v>0</v>
      </c>
      <c r="BQ8" s="465">
        <f t="shared" si="4"/>
        <v>0</v>
      </c>
      <c r="BR8" s="465">
        <f t="shared" ref="BR8:BW50" si="5">BR$56*ET8</f>
        <v>0</v>
      </c>
      <c r="BS8" s="465">
        <f t="shared" si="5"/>
        <v>0</v>
      </c>
      <c r="BT8" s="465">
        <f t="shared" si="5"/>
        <v>0</v>
      </c>
      <c r="BU8" s="465">
        <f t="shared" si="5"/>
        <v>0</v>
      </c>
      <c r="BV8" s="465">
        <f t="shared" si="5"/>
        <v>0</v>
      </c>
      <c r="BW8" s="465">
        <f t="shared" si="5"/>
        <v>0</v>
      </c>
      <c r="CE8" s="381" t="s">
        <v>55</v>
      </c>
      <c r="CF8" s="381" t="s">
        <v>655</v>
      </c>
      <c r="CG8" s="466">
        <f>+SUMIFS(H27建設IOデータ!I:I,H27建設IOデータ!$A:$A,H27建設io!$CE8)/H27建設IOデータ!I$122</f>
        <v>1.1073698427831304E-3</v>
      </c>
      <c r="CH8" s="466">
        <f>+SUMIFS(H27建設IOデータ!J:J,H27建設IOデータ!$A:$A,H27建設io!$CE8)/H27建設IOデータ!J$122</f>
        <v>7.1686605439581124E-4</v>
      </c>
      <c r="CI8" s="466">
        <f>+SUMIFS(H27建設IOデータ!K:K,H27建設IOデータ!$A:$A,H27建設io!$CE8)/H27建設IOデータ!K$122</f>
        <v>5.7216241664087401E-4</v>
      </c>
      <c r="CJ8" s="466">
        <f>+SUMIFS(H27建設IOデータ!L:L,H27建設IOデータ!$A:$A,H27建設io!$CE8)/H27建設IOデータ!L$122</f>
        <v>2.3237530683616853E-4</v>
      </c>
      <c r="CK8" s="466">
        <f>+SUMIFS(H27建設IOデータ!M:M,H27建設IOデータ!$A:$A,H27建設io!$CE8)/H27建設IOデータ!M$122</f>
        <v>2.3073557830204805E-4</v>
      </c>
      <c r="CL8" s="466">
        <f>+SUMIFS(H27建設IOデータ!N:N,H27建設IOデータ!$A:$A,H27建設io!$CE8)/H27建設IOデータ!N$122</f>
        <v>2.8824360928381333E-4</v>
      </c>
      <c r="CM8" s="466">
        <f>+SUMIFS(H27建設IOデータ!O:O,H27建設IOデータ!$A:$A,H27建設io!$CE8)/H27建設IOデータ!O$122</f>
        <v>9.8117153507539163E-4</v>
      </c>
      <c r="CN8" s="466">
        <f>+SUMIFS(H27建設IOデータ!P:P,H27建設IOデータ!$A:$A,H27建設io!$CE8)/H27建設IOデータ!P$122</f>
        <v>1.1515748031496063E-3</v>
      </c>
      <c r="CO8" s="466">
        <f>+SUMIFS(H27建設IOデータ!Q:Q,H27建設IOデータ!$A:$A,H27建設io!$CE8)/H27建設IOデータ!Q$122</f>
        <v>1.1405037301896815E-3</v>
      </c>
      <c r="CP8" s="466">
        <f>+SUMIFS(H27建設IOデータ!R:R,H27建設IOデータ!$A:$A,H27建設io!$CE8)/H27建設IOデータ!R$122</f>
        <v>1.1491775841430357E-3</v>
      </c>
      <c r="CQ8" s="466">
        <f>+SUMIFS(H27建設IOデータ!S:S,H27建設IOデータ!$A:$A,H27建設io!$CE8)/H27建設IOデータ!S$122</f>
        <v>6.7652716057571137E-4</v>
      </c>
      <c r="CR8" s="466">
        <f>+SUMIFS(H27建設IOデータ!T:T,H27建設IOデータ!$A:$A,H27建設io!$CE8)/H27建設IOデータ!T$122</f>
        <v>7.7777311615928536E-4</v>
      </c>
      <c r="CS8" s="466">
        <f>+SUMIFS(H27建設IOデータ!U:U,H27建設IOデータ!$A:$A,H27建設io!$CE8)/H27建設IOデータ!U$122</f>
        <v>8.0469937709373197E-4</v>
      </c>
      <c r="CT8" s="466">
        <f>+SUMIFS(H27建設IOデータ!V:V,H27建設IOデータ!$A:$A,H27建設io!$CE8)/H27建設IOデータ!V$122</f>
        <v>7.6100152619301264E-4</v>
      </c>
      <c r="CU8" s="466">
        <f>+SUMIFS(H27建設IOデータ!W:W,H27建設IOデータ!$A:$A,H27建設io!$CE8)/H27建設IOデータ!W$122</f>
        <v>3.9486673247778872E-4</v>
      </c>
      <c r="CV8" s="466">
        <f>+SUMIFS(H27建設IOデータ!X:X,H27建設IOデータ!$A:$A,H27建設io!$CE8)/H27建設IOデータ!X$122</f>
        <v>8.9766179195514318E-4</v>
      </c>
      <c r="CW8" s="466">
        <f>+SUMIFS(H27建設IOデータ!Y:Y,H27建設IOデータ!$A:$A,H27建設io!$CE8)/H27建設IOデータ!Y$122</f>
        <v>5.7842688684150328E-4</v>
      </c>
      <c r="CX8" s="466">
        <f>+SUMIFS(H27建設IOデータ!Z:Z,H27建設IOデータ!$A:$A,H27建設io!$CE8)/H27建設IOデータ!Z$122</f>
        <v>2.955853459217916E-4</v>
      </c>
      <c r="CY8" s="466">
        <f>+SUMIFS(H27建設IOデータ!AA:AA,H27建設IOデータ!$A:$A,H27建設io!$CE8)/H27建設IOデータ!AA$122</f>
        <v>6.0127982692132083E-4</v>
      </c>
      <c r="CZ8" s="466">
        <f>+SUMIFS(H27建設IOデータ!AB:AB,H27建設IOデータ!$A:$A,H27建設io!$CE8)/H27建設IOデータ!AB$122</f>
        <v>9.1771768397389561E-4</v>
      </c>
      <c r="DA8" s="466">
        <f>+SUMIFS(H27建設IOデータ!AC:AC,H27建設IOデータ!$A:$A,H27建設io!$CE8)/H27建設IOデータ!AC$122</f>
        <v>8.8528281777785415E-4</v>
      </c>
      <c r="DB8" s="466">
        <f>+SUMIFS(H27建設IOデータ!AD:AD,H27建設IOデータ!$A:$A,H27建設io!$CE8)/H27建設IOデータ!AD$122</f>
        <v>2.5005673841754853E-4</v>
      </c>
      <c r="DC8" s="466">
        <f>+SUMIFS(H27建設IOデータ!AE:AE,H27建設IOデータ!$A:$A,H27建設io!$CE8)/H27建設IOデータ!AE$122</f>
        <v>2.0772088515587143E-3</v>
      </c>
      <c r="DD8" s="466">
        <f>+SUMIFS(H27建設IOデータ!AF:AF,H27建設IOデータ!$A:$A,H27建設io!$CE8)/H27建設IOデータ!AF$122</f>
        <v>1.2581339684143422E-3</v>
      </c>
      <c r="DE8" s="466">
        <f>+SUMIFS(H27建設IOデータ!AG:AG,H27建設IOデータ!$A:$A,H27建設io!$CE8)/H27建設IOデータ!AG$122</f>
        <v>1.3244292052506186E-3</v>
      </c>
      <c r="DF8" s="466">
        <f>+SUMIFS(H27建設IOデータ!AH:AH,H27建設IOデータ!$A:$A,H27建設io!$CE8)/H27建設IOデータ!AH$122</f>
        <v>7.3205393780152999E-4</v>
      </c>
      <c r="DG8" s="466">
        <f>+SUMIFS(H27建設IOデータ!AI:AI,H27建設IOデータ!$A:$A,H27建設io!$CE8)/H27建設IOデータ!AI$122</f>
        <v>7.9210725199990132E-4</v>
      </c>
      <c r="DH8" s="466">
        <f>+SUMIFS(H27建設IOデータ!AJ:AJ,H27建設IOデータ!$A:$A,H27建設io!$CE8)/H27建設IOデータ!AJ$122</f>
        <v>8.417265772284135E-4</v>
      </c>
      <c r="DI8" s="466">
        <f>+SUMIFS(H27建設IOデータ!AK:AK,H27建設IOデータ!$A:$A,H27建設io!$CE8)/H27建設IOデータ!AK$122</f>
        <v>5.0503822391150236E-5</v>
      </c>
      <c r="DJ8" s="466">
        <f>+SUMIFS(H27建設IOデータ!AL:AL,H27建設IOデータ!$A:$A,H27建設io!$CE8)/H27建設IOデータ!AL$122</f>
        <v>2.0566272059776903E-3</v>
      </c>
      <c r="DK8" s="466">
        <f>+SUMIFS(H27建設IOデータ!AM:AM,H27建設IOデータ!$A:$A,H27建設io!$CE8)/H27建設IOデータ!AM$122</f>
        <v>2.4183800805702071E-3</v>
      </c>
      <c r="DL8" s="466">
        <f>+SUMIFS(H27建設IOデータ!AN:AN,H27建設IOデータ!$A:$A,H27建設io!$CE8)/H27建設IOデータ!AN$122</f>
        <v>3.0598686073206667E-3</v>
      </c>
      <c r="DM8" s="466">
        <f>+SUMIFS(H27建設IOデータ!AO:AO,H27建設IOデータ!$A:$A,H27建設io!$CE8)/H27建設IOデータ!AO$122</f>
        <v>2.9943164133619045E-3</v>
      </c>
      <c r="DN8" s="466">
        <f>+SUMIFS(H27建設IOデータ!AP:AP,H27建設IOデータ!$A:$A,H27建設io!$CE8)/H27建設IOデータ!AP$122</f>
        <v>3.6534670198872209E-3</v>
      </c>
      <c r="DO8" s="466">
        <f>+SUMIFS(H27建設IOデータ!AQ:AQ,H27建設IOデータ!$A:$A,H27建設io!$CE8)/H27建設IOデータ!AQ$122</f>
        <v>6.549752000552805E-3</v>
      </c>
      <c r="DP8" s="466">
        <f>+SUMIFS(H27建設IOデータ!AR:AR,H27建設IOデータ!$A:$A,H27建設io!$CE8)/H27建設IOデータ!AR$122</f>
        <v>3.7951007057080121E-4</v>
      </c>
      <c r="DQ8" s="466">
        <f>+SUMIFS(H27建設IOデータ!AS:AS,H27建設IOデータ!$A:$A,H27建設io!$CE8)/H27建設IOデータ!AS$122</f>
        <v>3.0704841444922599E-5</v>
      </c>
      <c r="DR8" s="466">
        <f>+SUMIFS(H27建設IOデータ!AT:AT,H27建設IOデータ!$A:$A,H27建設io!$CE8)/H27建設IOデータ!AT$122</f>
        <v>8.8044695630781983E-4</v>
      </c>
      <c r="DS8" s="466">
        <f>+SUMIFS(H27建設IOデータ!AU:AU,H27建設IOデータ!$A:$A,H27建設io!$CE8)/H27建設IOデータ!AU$122</f>
        <v>4.2400923783312569E-3</v>
      </c>
      <c r="DT8" s="466">
        <f>+SUMIFS(H27建設IOデータ!AV:AV,H27建設IOデータ!$A:$A,H27建設io!$CE8)/H27建設IOデータ!AV$122</f>
        <v>1.0458063166701528E-4</v>
      </c>
      <c r="DU8" s="466">
        <f>+SUMIFS(H27建設IOデータ!AW:AW,H27建設IOデータ!$A:$A,H27建設io!$CE8)/H27建設IOデータ!AW$122</f>
        <v>0</v>
      </c>
      <c r="DV8" s="466">
        <f>+SUMIFS(H27建設IOデータ!AX:AX,H27建設IOデータ!$A:$A,H27建設io!$CE8)/H27建設IOデータ!AX$122</f>
        <v>2.8292485882967588E-4</v>
      </c>
      <c r="DW8" s="466">
        <f>+SUMIFS(H27建設IOデータ!AY:AY,H27建設IOデータ!$A:$A,H27建設io!$CE8)/H27建設IOデータ!AY$122</f>
        <v>1.2083596517727185E-4</v>
      </c>
      <c r="DX8" s="466">
        <f>+SUMIFS(H27建設IOデータ!AZ:AZ,H27建設IOデータ!$A:$A,H27建設io!$CE8)/H27建設IOデータ!AZ$122</f>
        <v>3.6853308198632631E-5</v>
      </c>
      <c r="DY8" s="466">
        <f>+SUMIFS(H27建設IOデータ!BA:BA,H27建設IOデータ!$A:$A,H27建設io!$CE8)/H27建設IOデータ!BA$122</f>
        <v>7.0898520584203805E-4</v>
      </c>
      <c r="DZ8" s="466">
        <f>+SUMIFS(H27建設IOデータ!BB:BB,H27建設IOデータ!$A:$A,H27建設io!$CE8)/H27建設IOデータ!BB$122</f>
        <v>2.8135330941830202E-5</v>
      </c>
      <c r="EA8" s="466">
        <f>+SUMIFS(H27建設IOデータ!BC:BC,H27建設IOデータ!$A:$A,H27建設io!$CE8)/H27建設IOデータ!BC$122</f>
        <v>1.0957266660025899E-3</v>
      </c>
      <c r="EB8" s="466">
        <f>+SUMIFS(H27建設IOデータ!BD:BD,H27建設IOデータ!$A:$A,H27建設io!$CE8)/H27建設IOデータ!BD$122</f>
        <v>1.9563738091637685E-3</v>
      </c>
      <c r="EC8" s="466">
        <f>+SUMIFS(H27建設IOデータ!BE:BE,H27建設IOデータ!$A:$A,H27建設io!$CE8)/H27建設IOデータ!BE$122</f>
        <v>1.9830902959198215E-3</v>
      </c>
      <c r="ED8" s="466">
        <f>+SUMIFS(H27建設IOデータ!BF:BF,H27建設IOデータ!$A:$A,H27建設io!$CE8)/H27建設IOデータ!BF$122</f>
        <v>1.8521948508983144E-3</v>
      </c>
      <c r="EE8" s="466">
        <f>+SUMIFS(H27建設IOデータ!BG:BG,H27建設IOデータ!$A:$A,H27建設io!$CE8)/H27建設IOデータ!BG$122</f>
        <v>5.276724456734723E-3</v>
      </c>
      <c r="EF8" s="466">
        <f>+SUMIFS(H27建設IOデータ!BH:BH,H27建設IOデータ!$A:$A,H27建設io!$CE8)/H27建設IOデータ!BH$122</f>
        <v>1.7397746014625206E-3</v>
      </c>
      <c r="EG8" s="466">
        <f>+SUMIFS(H27建設IOデータ!BI:BI,H27建設IOデータ!$A:$A,H27建設io!$CE8)/H27建設IOデータ!BI$122</f>
        <v>2.8815757502692351E-3</v>
      </c>
      <c r="EH8" s="466">
        <f>+SUMIFS(H27建設IOデータ!BJ:BJ,H27建設IOデータ!$A:$A,H27建設io!$CE8)/H27建設IOデータ!BJ$122</f>
        <v>2.9220025959422204E-3</v>
      </c>
      <c r="EI8" s="466">
        <f>+SUMIFS(H27建設IOデータ!BK:BK,H27建設IOデータ!$A:$A,H27建設io!$CE8)/H27建設IOデータ!BK$122</f>
        <v>2.2389790255643426E-3</v>
      </c>
      <c r="EJ8" s="466">
        <f>+SUMIFS(H27建設IOデータ!BL:BL,H27建設IOデータ!$A:$A,H27建設io!$CE8)/H27建設IOデータ!BL$122</f>
        <v>4.4478241531199336E-4</v>
      </c>
      <c r="EK8" s="466">
        <f>+SUMIFS(H27建設IOデータ!BM:BM,H27建設IOデータ!$A:$A,H27建設io!$CE8)/H27建設IOデータ!BM$122</f>
        <v>3.7593984962406013E-3</v>
      </c>
      <c r="EL8" s="466">
        <f>+SUMIFS(H27建設IOデータ!BN:BN,H27建設IOデータ!$A:$A,H27建設io!$CE8)/H27建設IOデータ!BN$122</f>
        <v>2.7268341455570084E-5</v>
      </c>
      <c r="EM8" s="466">
        <f>+SUMIFS(H27建設IOデータ!BO:BO,H27建設IOデータ!$A:$A,H27建設io!$CE8)/H27建設IOデータ!BO$122</f>
        <v>2.0042703890062535E-4</v>
      </c>
      <c r="EN8" s="466">
        <f>+SUMIFS(H27建設IOデータ!BP:BP,H27建設IOデータ!$A:$A,H27建設io!$CE8)/H27建設IOデータ!BP$122</f>
        <v>6.0053876906710597E-4</v>
      </c>
      <c r="EO8" s="466">
        <f>+SUMIFS(H27建設IOデータ!BQ:BQ,H27建設IOデータ!$A:$A,H27建設io!$CE8)/H27建設IOデータ!BQ$122</f>
        <v>7.6050150613287109E-4</v>
      </c>
      <c r="EP8" s="466">
        <f>+SUMIFS(H27建設IOデータ!BR:BR,H27建設IOデータ!$A:$A,H27建設io!$CE8)/H27建設IOデータ!BR$122</f>
        <v>6.3946397322361586E-3</v>
      </c>
      <c r="EQ8" s="466">
        <f>+SUMIFS(H27建設IOデータ!BS:BS,H27建設IOデータ!$A:$A,H27建設io!$CE8)/H27建設IOデータ!BS$122</f>
        <v>2.4173237906376568E-3</v>
      </c>
      <c r="ER8" s="466">
        <f>+SUMIFS(H27建設IOデータ!BT:BT,H27建設IOデータ!$A:$A,H27建設io!$CE8)/H27建設IOデータ!BT$122</f>
        <v>1.7222048366806833E-3</v>
      </c>
      <c r="ES8" s="466">
        <f>+SUMIFS(H27建設IOデータ!BU:BU,H27建設IOデータ!$A:$A,H27建設io!$CE8)/H27建設IOデータ!BU$122</f>
        <v>1.5117426650162256E-3</v>
      </c>
      <c r="ET8" s="466">
        <f>+SUMIFS(H27建設IOデータ!BV:BV,H27建設IOデータ!$A:$A,H27建設io!$CE8)/H27建設IOデータ!BV$122</f>
        <v>3.0631705372604988E-4</v>
      </c>
      <c r="EU8" s="466">
        <f>+SUMIFS(H27建設IOデータ!BW:BW,H27建設IOデータ!$A:$A,H27建設io!$CE8)/H27建設IOデータ!BW$122</f>
        <v>2.8510821318783881E-4</v>
      </c>
      <c r="EV8" s="466">
        <f>+SUMIFS(H27建設IOデータ!BX:BX,H27建設IOデータ!$A:$A,H27建設io!$CE8)/H27建設IOデータ!BX$122</f>
        <v>6.9715155493844735E-5</v>
      </c>
      <c r="EW8" s="466">
        <f>+SUMIFS(H27建設IOデータ!BY:BY,H27建設IOデータ!$A:$A,H27建設io!$CE8)/H27建設IOデータ!BY$122</f>
        <v>8.1890529732466121E-5</v>
      </c>
      <c r="EX8" s="466">
        <f>+SUMIFS(H27建設IOデータ!BZ:BZ,H27建設IOデータ!$A:$A,H27建設io!$CE8)/H27建設IOデータ!BZ$122</f>
        <v>1.8022644735394082E-3</v>
      </c>
      <c r="EY8" s="466">
        <f>+SUMIFS(H27建設IOデータ!CA:CA,H27建設IOデータ!$A:$A,H27建設io!$CE8)/H27建設IOデータ!CA$122</f>
        <v>3.1128073918550189E-3</v>
      </c>
    </row>
    <row r="9" spans="1:155" x14ac:dyDescent="0.15">
      <c r="A9" s="464">
        <f t="shared" si="0"/>
        <v>0</v>
      </c>
      <c r="C9" s="381" t="s">
        <v>60</v>
      </c>
      <c r="D9" s="381" t="s">
        <v>66</v>
      </c>
      <c r="E9" s="465">
        <f t="shared" ref="E9:T38" si="6">E$56*CG9</f>
        <v>0</v>
      </c>
      <c r="F9" s="465">
        <f t="shared" si="1"/>
        <v>0</v>
      </c>
      <c r="G9" s="465">
        <f t="shared" si="1"/>
        <v>0</v>
      </c>
      <c r="H9" s="465">
        <f t="shared" si="1"/>
        <v>0</v>
      </c>
      <c r="I9" s="465">
        <f t="shared" si="1"/>
        <v>0</v>
      </c>
      <c r="J9" s="465">
        <f t="shared" si="1"/>
        <v>0</v>
      </c>
      <c r="K9" s="465">
        <f t="shared" si="1"/>
        <v>0</v>
      </c>
      <c r="L9" s="465">
        <f t="shared" si="1"/>
        <v>0</v>
      </c>
      <c r="M9" s="465">
        <f t="shared" si="1"/>
        <v>0</v>
      </c>
      <c r="N9" s="465">
        <f t="shared" si="1"/>
        <v>0</v>
      </c>
      <c r="O9" s="465">
        <f t="shared" si="1"/>
        <v>0</v>
      </c>
      <c r="P9" s="465">
        <f t="shared" si="1"/>
        <v>0</v>
      </c>
      <c r="Q9" s="465">
        <f t="shared" si="1"/>
        <v>0</v>
      </c>
      <c r="R9" s="465">
        <f t="shared" si="1"/>
        <v>0</v>
      </c>
      <c r="S9" s="465">
        <f t="shared" si="1"/>
        <v>0</v>
      </c>
      <c r="T9" s="465">
        <f t="shared" si="1"/>
        <v>0</v>
      </c>
      <c r="U9" s="465">
        <f t="shared" si="1"/>
        <v>0</v>
      </c>
      <c r="V9" s="465">
        <f t="shared" si="2"/>
        <v>0</v>
      </c>
      <c r="W9" s="465">
        <f t="shared" si="2"/>
        <v>0</v>
      </c>
      <c r="X9" s="465">
        <f t="shared" si="2"/>
        <v>0</v>
      </c>
      <c r="Y9" s="465">
        <f t="shared" si="2"/>
        <v>0</v>
      </c>
      <c r="Z9" s="465">
        <f t="shared" si="2"/>
        <v>0</v>
      </c>
      <c r="AA9" s="465">
        <f t="shared" si="2"/>
        <v>0</v>
      </c>
      <c r="AB9" s="465">
        <f t="shared" si="2"/>
        <v>0</v>
      </c>
      <c r="AC9" s="465">
        <f t="shared" si="2"/>
        <v>0</v>
      </c>
      <c r="AD9" s="465">
        <f t="shared" si="2"/>
        <v>0</v>
      </c>
      <c r="AE9" s="465">
        <f t="shared" si="2"/>
        <v>0</v>
      </c>
      <c r="AF9" s="465">
        <f t="shared" si="2"/>
        <v>0</v>
      </c>
      <c r="AG9" s="465">
        <f t="shared" si="2"/>
        <v>0</v>
      </c>
      <c r="AH9" s="465">
        <f t="shared" si="2"/>
        <v>0</v>
      </c>
      <c r="AI9" s="465">
        <f t="shared" si="2"/>
        <v>0</v>
      </c>
      <c r="AJ9" s="465">
        <f t="shared" si="2"/>
        <v>0</v>
      </c>
      <c r="AK9" s="465">
        <f t="shared" si="2"/>
        <v>0</v>
      </c>
      <c r="AL9" s="465">
        <f t="shared" si="3"/>
        <v>0</v>
      </c>
      <c r="AM9" s="465">
        <f t="shared" si="3"/>
        <v>0</v>
      </c>
      <c r="AN9" s="465">
        <f t="shared" si="3"/>
        <v>0</v>
      </c>
      <c r="AO9" s="465">
        <f t="shared" si="3"/>
        <v>0</v>
      </c>
      <c r="AP9" s="465">
        <f t="shared" si="3"/>
        <v>0</v>
      </c>
      <c r="AQ9" s="465">
        <f t="shared" si="3"/>
        <v>0</v>
      </c>
      <c r="AR9" s="465">
        <f t="shared" si="3"/>
        <v>0</v>
      </c>
      <c r="AS9" s="465">
        <f t="shared" si="3"/>
        <v>0</v>
      </c>
      <c r="AT9" s="465">
        <f t="shared" si="3"/>
        <v>0</v>
      </c>
      <c r="AU9" s="465">
        <f t="shared" si="3"/>
        <v>0</v>
      </c>
      <c r="AV9" s="465">
        <f t="shared" si="3"/>
        <v>0</v>
      </c>
      <c r="AW9" s="465">
        <f t="shared" si="3"/>
        <v>0</v>
      </c>
      <c r="AX9" s="465">
        <f t="shared" si="3"/>
        <v>0</v>
      </c>
      <c r="AY9" s="465">
        <f t="shared" si="3"/>
        <v>0</v>
      </c>
      <c r="AZ9" s="465">
        <f t="shared" si="3"/>
        <v>0</v>
      </c>
      <c r="BA9" s="465">
        <f t="shared" si="3"/>
        <v>0</v>
      </c>
      <c r="BB9" s="465">
        <f t="shared" si="4"/>
        <v>0</v>
      </c>
      <c r="BC9" s="465">
        <f t="shared" si="4"/>
        <v>0</v>
      </c>
      <c r="BD9" s="465">
        <f t="shared" si="4"/>
        <v>0</v>
      </c>
      <c r="BE9" s="465">
        <f t="shared" si="4"/>
        <v>0</v>
      </c>
      <c r="BF9" s="465">
        <f t="shared" si="4"/>
        <v>0</v>
      </c>
      <c r="BG9" s="465">
        <f t="shared" si="4"/>
        <v>0</v>
      </c>
      <c r="BH9" s="465">
        <f t="shared" si="4"/>
        <v>0</v>
      </c>
      <c r="BI9" s="465">
        <f t="shared" si="4"/>
        <v>0</v>
      </c>
      <c r="BJ9" s="465">
        <f t="shared" si="4"/>
        <v>0</v>
      </c>
      <c r="BK9" s="465">
        <f t="shared" si="4"/>
        <v>0</v>
      </c>
      <c r="BL9" s="465">
        <f t="shared" si="4"/>
        <v>0</v>
      </c>
      <c r="BM9" s="465">
        <f t="shared" si="4"/>
        <v>0</v>
      </c>
      <c r="BN9" s="465">
        <f t="shared" si="4"/>
        <v>0</v>
      </c>
      <c r="BO9" s="465">
        <f t="shared" si="4"/>
        <v>0</v>
      </c>
      <c r="BP9" s="465">
        <f t="shared" si="4"/>
        <v>0</v>
      </c>
      <c r="BQ9" s="465">
        <f t="shared" si="4"/>
        <v>0</v>
      </c>
      <c r="BR9" s="465">
        <f t="shared" si="5"/>
        <v>0</v>
      </c>
      <c r="BS9" s="465">
        <f t="shared" si="5"/>
        <v>0</v>
      </c>
      <c r="BT9" s="465">
        <f t="shared" si="5"/>
        <v>0</v>
      </c>
      <c r="BU9" s="465">
        <f t="shared" si="5"/>
        <v>0</v>
      </c>
      <c r="BV9" s="465">
        <f t="shared" si="5"/>
        <v>0</v>
      </c>
      <c r="BW9" s="465">
        <f t="shared" si="5"/>
        <v>0</v>
      </c>
      <c r="CE9" s="381" t="s">
        <v>60</v>
      </c>
      <c r="CF9" s="381" t="s">
        <v>66</v>
      </c>
      <c r="CG9" s="466">
        <f>+SUMIFS(H27建設IOデータ!I:I,H27建設IOデータ!$A:$A,H27建設io!$CE9)/H27建設IOデータ!I$122</f>
        <v>6.6228144335206971E-3</v>
      </c>
      <c r="CH9" s="466">
        <f>+SUMIFS(H27建設IOデータ!J:J,H27建設IOデータ!$A:$A,H27建設io!$CE9)/H27建設IOデータ!J$122</f>
        <v>2.177787631872766E-3</v>
      </c>
      <c r="CI9" s="466">
        <f>+SUMIFS(H27建設IOデータ!K:K,H27建設IOデータ!$A:$A,H27建設io!$CE9)/H27建設IOデータ!K$122</f>
        <v>1.8905220348639027E-3</v>
      </c>
      <c r="CJ9" s="466">
        <f>+SUMIFS(H27建設IOデータ!L:L,H27建設IOデータ!$A:$A,H27建設io!$CE9)/H27建設IOデータ!L$122</f>
        <v>1.9505340072367345E-3</v>
      </c>
      <c r="CK9" s="466">
        <f>+SUMIFS(H27建設IOデータ!M:M,H27建設IOデータ!$A:$A,H27建設io!$CE9)/H27建設IOデータ!M$122</f>
        <v>1.9662935997241835E-3</v>
      </c>
      <c r="CL9" s="466">
        <f>+SUMIFS(H27建設IOデータ!N:N,H27建設IOデータ!$A:$A,H27建設io!$CE9)/H27建設IOデータ!N$122</f>
        <v>1.4135782482685641E-3</v>
      </c>
      <c r="CM9" s="466">
        <f>+SUMIFS(H27建設IOデータ!O:O,H27建設IOデータ!$A:$A,H27建設io!$CE9)/H27建設IOデータ!O$122</f>
        <v>1.8182843212854324E-3</v>
      </c>
      <c r="CN9" s="466">
        <f>+SUMIFS(H27建設IOデータ!P:P,H27建設IOデータ!$A:$A,H27建設io!$CE9)/H27建設IOデータ!P$122</f>
        <v>1.3681102362204725E-3</v>
      </c>
      <c r="CO9" s="466">
        <f>+SUMIFS(H27建設IOデータ!Q:Q,H27建設IOデータ!$A:$A,H27建設io!$CE9)/H27建設IOデータ!Q$122</f>
        <v>1.8406293925217036E-3</v>
      </c>
      <c r="CP9" s="466">
        <f>+SUMIFS(H27建設IOデータ!R:R,H27建設IOデータ!$A:$A,H27建設io!$CE9)/H27建設IOデータ!R$122</f>
        <v>1.8393289040977332E-3</v>
      </c>
      <c r="CQ9" s="466">
        <f>+SUMIFS(H27建設IOデータ!S:S,H27建設IOデータ!$A:$A,H27建設io!$CE9)/H27建設IOデータ!S$122</f>
        <v>1.910194335743185E-3</v>
      </c>
      <c r="CR9" s="466">
        <f>+SUMIFS(H27建設IOデータ!T:T,H27建設IOデータ!$A:$A,H27建設io!$CE9)/H27建設IOデータ!T$122</f>
        <v>1.8088872680799978E-3</v>
      </c>
      <c r="CS9" s="466">
        <f>+SUMIFS(H27建設IOデータ!U:U,H27建設IOデータ!$A:$A,H27建設io!$CE9)/H27建設IOデータ!U$122</f>
        <v>1.3790041571930202E-3</v>
      </c>
      <c r="CT9" s="466">
        <f>+SUMIFS(H27建設IOデータ!V:V,H27建設IOデータ!$A:$A,H27建設io!$CE9)/H27建設IOデータ!V$122</f>
        <v>2.0766490374090124E-3</v>
      </c>
      <c r="CU9" s="466">
        <f>+SUMIFS(H27建設IOデータ!W:W,H27建設IOデータ!$A:$A,H27建設io!$CE9)/H27建設IOデータ!W$122</f>
        <v>1.5794669299111549E-3</v>
      </c>
      <c r="CV9" s="466">
        <f>+SUMIFS(H27建設IOデータ!X:X,H27建設IOデータ!$A:$A,H27建設io!$CE9)/H27建設IOデータ!X$122</f>
        <v>2.5367032492852053E-3</v>
      </c>
      <c r="CW9" s="466">
        <f>+SUMIFS(H27建設IOデータ!Y:Y,H27建設IOデータ!$A:$A,H27建設io!$CE9)/H27建設IOデータ!Y$122</f>
        <v>3.2365908949108834E-3</v>
      </c>
      <c r="CX9" s="466">
        <f>+SUMIFS(H27建設IOデータ!Z:Z,H27建設IOデータ!$A:$A,H27建設io!$CE9)/H27建設IOデータ!Z$122</f>
        <v>8.8849477509432648E-3</v>
      </c>
      <c r="CY9" s="466">
        <f>+SUMIFS(H27建設IOデータ!AA:AA,H27建設IOデータ!$A:$A,H27建設io!$CE9)/H27建設IOデータ!AA$122</f>
        <v>2.7802167698067616E-3</v>
      </c>
      <c r="CZ9" s="466">
        <f>+SUMIFS(H27建設IOデータ!AB:AB,H27建設IOデータ!$A:$A,H27建設io!$CE9)/H27建設IOデータ!AB$122</f>
        <v>2.4927328976066172E-3</v>
      </c>
      <c r="DA9" s="466">
        <f>+SUMIFS(H27建設IOデータ!AC:AC,H27建設IOデータ!$A:$A,H27建設io!$CE9)/H27建設IOデータ!AC$122</f>
        <v>2.7503932202807119E-3</v>
      </c>
      <c r="DB9" s="466">
        <f>+SUMIFS(H27建設IOデータ!AD:AD,H27建設IOデータ!$A:$A,H27建設io!$CE9)/H27建設IOデータ!AD$122</f>
        <v>1.1374863589972181E-3</v>
      </c>
      <c r="DC9" s="466">
        <f>+SUMIFS(H27建設IOデータ!AE:AE,H27建設IOデータ!$A:$A,H27建設io!$CE9)/H27建設IOデータ!AE$122</f>
        <v>4.8845097722500404E-3</v>
      </c>
      <c r="DD9" s="466">
        <f>+SUMIFS(H27建設IOデータ!AF:AF,H27建設IOデータ!$A:$A,H27建設io!$CE9)/H27建設IOデータ!AF$122</f>
        <v>2.4128267118921323E-3</v>
      </c>
      <c r="DE9" s="466">
        <f>+SUMIFS(H27建設IOデータ!AG:AG,H27建設IOデータ!$A:$A,H27建設io!$CE9)/H27建設IOデータ!AG$122</f>
        <v>2.6739106653294329E-3</v>
      </c>
      <c r="DF9" s="466">
        <f>+SUMIFS(H27建設IOデータ!AH:AH,H27建設IOデータ!$A:$A,H27建設io!$CE9)/H27建設IOデータ!AH$122</f>
        <v>3.3401540430184882E-3</v>
      </c>
      <c r="DG9" s="466">
        <f>+SUMIFS(H27建設IOデータ!AI:AI,H27建設IOデータ!$A:$A,H27建設io!$CE9)/H27建設IOデータ!AI$122</f>
        <v>2.0552226440976994E-3</v>
      </c>
      <c r="DH9" s="466">
        <f>+SUMIFS(H27建設IOデータ!AJ:AJ,H27建設IOデータ!$A:$A,H27建設io!$CE9)/H27建設IOデータ!AJ$122</f>
        <v>3.4764460689639268E-3</v>
      </c>
      <c r="DI9" s="466">
        <f>+SUMIFS(H27建設IOデータ!AK:AK,H27建設IOデータ!$A:$A,H27建設io!$CE9)/H27建設IOデータ!AK$122</f>
        <v>1.2746202793956964E-4</v>
      </c>
      <c r="DJ9" s="466">
        <f>+SUMIFS(H27建設IOデータ!AL:AL,H27建設IOデータ!$A:$A,H27建設io!$CE9)/H27建設IOデータ!AL$122</f>
        <v>1.5395037613305402E-2</v>
      </c>
      <c r="DK9" s="466">
        <f>+SUMIFS(H27建設IOデータ!AM:AM,H27建設IOデータ!$A:$A,H27建設io!$CE9)/H27建設IOデータ!AM$122</f>
        <v>1.5670884078948809E-2</v>
      </c>
      <c r="DL9" s="466">
        <f>+SUMIFS(H27建設IOデータ!AN:AN,H27建設IOデータ!$A:$A,H27建設io!$CE9)/H27建設IOデータ!AN$122</f>
        <v>1.3535107323678679E-2</v>
      </c>
      <c r="DM9" s="466">
        <f>+SUMIFS(H27建設IOデータ!AO:AO,H27建設IOデータ!$A:$A,H27建設io!$CE9)/H27建設IOデータ!AO$122</f>
        <v>1.3386941379066651E-2</v>
      </c>
      <c r="DN9" s="466">
        <f>+SUMIFS(H27建設IOデータ!AP:AP,H27建設IOデータ!$A:$A,H27建設io!$CE9)/H27建設IOデータ!AP$122</f>
        <v>1.4818179807711621E-2</v>
      </c>
      <c r="DO9" s="466">
        <f>+SUMIFS(H27建設IOデータ!AQ:AQ,H27建設IOデータ!$A:$A,H27建設io!$CE9)/H27建設IOデータ!AQ$122</f>
        <v>2.3268962063757441E-2</v>
      </c>
      <c r="DP9" s="466">
        <f>+SUMIFS(H27建設IOデータ!AR:AR,H27建設IOデータ!$A:$A,H27建設io!$CE9)/H27建設IOデータ!AR$122</f>
        <v>4.3643658115642144E-2</v>
      </c>
      <c r="DQ9" s="466">
        <f>+SUMIFS(H27建設IOデータ!AS:AS,H27建設IOデータ!$A:$A,H27建設io!$CE9)/H27建設IOデータ!AS$122</f>
        <v>3.6420665775438962E-3</v>
      </c>
      <c r="DR9" s="466">
        <f>+SUMIFS(H27建設IOデータ!AT:AT,H27建設IOデータ!$A:$A,H27建設io!$CE9)/H27建設IOデータ!AT$122</f>
        <v>3.7789772101955287E-3</v>
      </c>
      <c r="DS9" s="466">
        <f>+SUMIFS(H27建設IOデータ!AU:AU,H27建設IOデータ!$A:$A,H27建設io!$CE9)/H27建設IOデータ!AU$122</f>
        <v>1.848935869173296E-2</v>
      </c>
      <c r="DT9" s="466">
        <f>+SUMIFS(H27建設IOデータ!AV:AV,H27建設IOデータ!$A:$A,H27建設io!$CE9)/H27建設IOデータ!AV$122</f>
        <v>1.9033674963396779E-2</v>
      </c>
      <c r="DU9" s="466">
        <f>+SUMIFS(H27建設IOデータ!AW:AW,H27建設IOデータ!$A:$A,H27建設io!$CE9)/H27建設IOデータ!AW$122</f>
        <v>5.2200240121104561E-3</v>
      </c>
      <c r="DV9" s="466">
        <f>+SUMIFS(H27建設IOデータ!AX:AX,H27建設IOデータ!$A:$A,H27建設io!$CE9)/H27建設IOデータ!AX$122</f>
        <v>7.4995952254969548E-3</v>
      </c>
      <c r="DW9" s="466">
        <f>+SUMIFS(H27建設IOデータ!AY:AY,H27建設IOデータ!$A:$A,H27建設io!$CE9)/H27建設IOデータ!AY$122</f>
        <v>6.6642865643222662E-3</v>
      </c>
      <c r="DX9" s="466">
        <f>+SUMIFS(H27建設IOデータ!AZ:AZ,H27建設IOデータ!$A:$A,H27建設io!$CE9)/H27建設IOデータ!AZ$122</f>
        <v>7.1193890838267583E-3</v>
      </c>
      <c r="DY9" s="466">
        <f>+SUMIFS(H27建設IOデータ!BA:BA,H27建設IOデータ!$A:$A,H27建設io!$CE9)/H27建設IOデータ!BA$122</f>
        <v>5.1614122985300373E-3</v>
      </c>
      <c r="DZ9" s="466">
        <f>+SUMIFS(H27建設IOデータ!BB:BB,H27建設IOデータ!$A:$A,H27建設io!$CE9)/H27建設IOデータ!BB$122</f>
        <v>4.4031792923964266E-3</v>
      </c>
      <c r="EA9" s="466">
        <f>+SUMIFS(H27建設IOデータ!BC:BC,H27建設IOデータ!$A:$A,H27建設io!$CE9)/H27建設IOデータ!BC$122</f>
        <v>2.2910648470963243E-3</v>
      </c>
      <c r="EB9" s="466">
        <f>+SUMIFS(H27建設IOデータ!BD:BD,H27建設IOデータ!$A:$A,H27建設io!$CE9)/H27建設IOデータ!BD$122</f>
        <v>1.612354453349463E-2</v>
      </c>
      <c r="EC9" s="466">
        <f>+SUMIFS(H27建設IOデータ!BE:BE,H27建設IOデータ!$A:$A,H27建設io!$CE9)/H27建設IOデータ!BE$122</f>
        <v>1.6470336769106541E-2</v>
      </c>
      <c r="ED9" s="466">
        <f>+SUMIFS(H27建設IOデータ!BF:BF,H27建設IOデータ!$A:$A,H27建設io!$CE9)/H27建設IOデータ!BF$122</f>
        <v>1.4771253935914058E-2</v>
      </c>
      <c r="EE9" s="466">
        <f>+SUMIFS(H27建設IOデータ!BG:BG,H27建設IOデータ!$A:$A,H27建設io!$CE9)/H27建設IOデータ!BG$122</f>
        <v>1.8545809806096936E-2</v>
      </c>
      <c r="EF9" s="466">
        <f>+SUMIFS(H27建設IOデータ!BH:BH,H27建設IOデータ!$A:$A,H27建設io!$CE9)/H27建設IOデータ!BH$122</f>
        <v>1.5411644103085063E-2</v>
      </c>
      <c r="EG9" s="466">
        <f>+SUMIFS(H27建設IOデータ!BI:BI,H27建設IOデータ!$A:$A,H27建設io!$CE9)/H27建設IOデータ!BI$122</f>
        <v>1.1541838777172849E-2</v>
      </c>
      <c r="EH9" s="466">
        <f>+SUMIFS(H27建設IOデータ!BJ:BJ,H27建設IOデータ!$A:$A,H27建設io!$CE9)/H27建設IOデータ!BJ$122</f>
        <v>1.4025821473583885E-2</v>
      </c>
      <c r="EI9" s="466">
        <f>+SUMIFS(H27建設IOデータ!BK:BK,H27建設IOデータ!$A:$A,H27建設io!$CE9)/H27建設IOデータ!BK$122</f>
        <v>6.1172105519882933E-3</v>
      </c>
      <c r="EJ9" s="466">
        <f>+SUMIFS(H27建設IOデータ!BL:BL,H27建設IOデータ!$A:$A,H27建設io!$CE9)/H27建設IOデータ!BL$122</f>
        <v>4.0719112730820552E-2</v>
      </c>
      <c r="EK9" s="466">
        <f>+SUMIFS(H27建設IOデータ!BM:BM,H27建設IOデータ!$A:$A,H27建設io!$CE9)/H27建設IOデータ!BM$122</f>
        <v>2.3578947368421053E-3</v>
      </c>
      <c r="EL9" s="466">
        <f>+SUMIFS(H27建設IOデータ!BN:BN,H27建設IOデータ!$A:$A,H27建設io!$CE9)/H27建設IOデータ!BN$122</f>
        <v>4.7265125189654813E-3</v>
      </c>
      <c r="EM9" s="466">
        <f>+SUMIFS(H27建設IOデータ!BO:BO,H27建設IOデータ!$A:$A,H27建設io!$CE9)/H27建設IOデータ!BO$122</f>
        <v>2.864005405064662E-2</v>
      </c>
      <c r="EN9" s="466">
        <f>+SUMIFS(H27建設IOデータ!BP:BP,H27建設IOデータ!$A:$A,H27建設io!$CE9)/H27建設IOデータ!BP$122</f>
        <v>0.11710505996808565</v>
      </c>
      <c r="EO9" s="466">
        <f>+SUMIFS(H27建設IOデータ!BQ:BQ,H27建設IOデータ!$A:$A,H27建設io!$CE9)/H27建設IOデータ!BQ$122</f>
        <v>1.7822926358812257E-2</v>
      </c>
      <c r="EP9" s="466">
        <f>+SUMIFS(H27建設IOデータ!BR:BR,H27建設IOデータ!$A:$A,H27建設io!$CE9)/H27建設IOデータ!BR$122</f>
        <v>1.0212707552849358E-2</v>
      </c>
      <c r="EQ9" s="466">
        <f>+SUMIFS(H27建設IOデータ!BS:BS,H27建設IOデータ!$A:$A,H27建設io!$CE9)/H27建設IOデータ!BS$122</f>
        <v>1.941330477580995E-2</v>
      </c>
      <c r="ER9" s="466">
        <f>+SUMIFS(H27建設IOデータ!BT:BT,H27建設IOデータ!$A:$A,H27建設io!$CE9)/H27建設IOデータ!BT$122</f>
        <v>3.0967564106018183E-2</v>
      </c>
      <c r="ES9" s="466">
        <f>+SUMIFS(H27建設IOデータ!BU:BU,H27建設IOデータ!$A:$A,H27建設io!$CE9)/H27建設IOデータ!BU$122</f>
        <v>1.4979548240961768E-2</v>
      </c>
      <c r="ET9" s="466">
        <f>+SUMIFS(H27建設IOデータ!BV:BV,H27建設IOデータ!$A:$A,H27建設io!$CE9)/H27建設IOデータ!BV$122</f>
        <v>9.4987130068797318E-3</v>
      </c>
      <c r="EU9" s="466">
        <f>+SUMIFS(H27建設IOデータ!BW:BW,H27建設IOデータ!$A:$A,H27建設io!$CE9)/H27建設IOデータ!BW$122</f>
        <v>3.5955313552021892E-3</v>
      </c>
      <c r="EV9" s="466">
        <f>+SUMIFS(H27建設IOデータ!BX:BX,H27建設IOデータ!$A:$A,H27建設io!$CE9)/H27建設IOデータ!BX$122</f>
        <v>1.2316344137245903E-3</v>
      </c>
      <c r="EW9" s="466">
        <f>+SUMIFS(H27建設IOデータ!BY:BY,H27建設IOデータ!$A:$A,H27建設io!$CE9)/H27建設IOデータ!BY$122</f>
        <v>1.5394592412635626E-2</v>
      </c>
      <c r="EX9" s="466">
        <f>+SUMIFS(H27建設IOデータ!BZ:BZ,H27建設IOデータ!$A:$A,H27建設io!$CE9)/H27建設IOデータ!BZ$122</f>
        <v>2.509055182786301E-2</v>
      </c>
      <c r="EY9" s="466">
        <f>+SUMIFS(H27建設IOデータ!CA:CA,H27建設IOデータ!$A:$A,H27建設io!$CE9)/H27建設IOデータ!CA$122</f>
        <v>1.7709850989859149E-2</v>
      </c>
    </row>
    <row r="10" spans="1:155" x14ac:dyDescent="0.15">
      <c r="A10" s="464">
        <f t="shared" si="0"/>
        <v>0</v>
      </c>
      <c r="C10" s="381" t="s">
        <v>35</v>
      </c>
      <c r="D10" s="381" t="s">
        <v>67</v>
      </c>
      <c r="E10" s="465">
        <f t="shared" si="6"/>
        <v>0</v>
      </c>
      <c r="F10" s="465">
        <f t="shared" si="1"/>
        <v>0</v>
      </c>
      <c r="G10" s="465">
        <f t="shared" si="1"/>
        <v>0</v>
      </c>
      <c r="H10" s="465">
        <f t="shared" si="1"/>
        <v>0</v>
      </c>
      <c r="I10" s="465">
        <f t="shared" si="1"/>
        <v>0</v>
      </c>
      <c r="J10" s="465">
        <f t="shared" si="1"/>
        <v>0</v>
      </c>
      <c r="K10" s="465">
        <f t="shared" si="1"/>
        <v>0</v>
      </c>
      <c r="L10" s="465">
        <f t="shared" si="1"/>
        <v>0</v>
      </c>
      <c r="M10" s="465">
        <f t="shared" si="1"/>
        <v>0</v>
      </c>
      <c r="N10" s="465">
        <f t="shared" si="1"/>
        <v>0</v>
      </c>
      <c r="O10" s="465">
        <f t="shared" si="1"/>
        <v>0</v>
      </c>
      <c r="P10" s="465">
        <f t="shared" si="1"/>
        <v>0</v>
      </c>
      <c r="Q10" s="465">
        <f t="shared" si="1"/>
        <v>0</v>
      </c>
      <c r="R10" s="465">
        <f t="shared" si="1"/>
        <v>0</v>
      </c>
      <c r="S10" s="465">
        <f t="shared" si="1"/>
        <v>0</v>
      </c>
      <c r="T10" s="465">
        <f t="shared" si="1"/>
        <v>0</v>
      </c>
      <c r="U10" s="465">
        <f t="shared" si="1"/>
        <v>0</v>
      </c>
      <c r="V10" s="465">
        <f t="shared" si="2"/>
        <v>0</v>
      </c>
      <c r="W10" s="465">
        <f t="shared" si="2"/>
        <v>0</v>
      </c>
      <c r="X10" s="465">
        <f t="shared" si="2"/>
        <v>0</v>
      </c>
      <c r="Y10" s="465">
        <f t="shared" si="2"/>
        <v>0</v>
      </c>
      <c r="Z10" s="465">
        <f t="shared" si="2"/>
        <v>0</v>
      </c>
      <c r="AA10" s="465">
        <f t="shared" si="2"/>
        <v>0</v>
      </c>
      <c r="AB10" s="465">
        <f t="shared" si="2"/>
        <v>0</v>
      </c>
      <c r="AC10" s="465">
        <f t="shared" si="2"/>
        <v>0</v>
      </c>
      <c r="AD10" s="465">
        <f t="shared" si="2"/>
        <v>0</v>
      </c>
      <c r="AE10" s="465">
        <f t="shared" si="2"/>
        <v>0</v>
      </c>
      <c r="AF10" s="465">
        <f t="shared" si="2"/>
        <v>0</v>
      </c>
      <c r="AG10" s="465">
        <f t="shared" si="2"/>
        <v>0</v>
      </c>
      <c r="AH10" s="465">
        <f t="shared" si="2"/>
        <v>0</v>
      </c>
      <c r="AI10" s="465">
        <f t="shared" si="2"/>
        <v>0</v>
      </c>
      <c r="AJ10" s="465">
        <f t="shared" si="2"/>
        <v>0</v>
      </c>
      <c r="AK10" s="465">
        <f t="shared" si="2"/>
        <v>0</v>
      </c>
      <c r="AL10" s="465">
        <f t="shared" si="3"/>
        <v>0</v>
      </c>
      <c r="AM10" s="465">
        <f t="shared" si="3"/>
        <v>0</v>
      </c>
      <c r="AN10" s="465">
        <f t="shared" si="3"/>
        <v>0</v>
      </c>
      <c r="AO10" s="465">
        <f t="shared" si="3"/>
        <v>0</v>
      </c>
      <c r="AP10" s="465">
        <f t="shared" si="3"/>
        <v>0</v>
      </c>
      <c r="AQ10" s="465">
        <f t="shared" si="3"/>
        <v>0</v>
      </c>
      <c r="AR10" s="465">
        <f t="shared" si="3"/>
        <v>0</v>
      </c>
      <c r="AS10" s="465">
        <f t="shared" si="3"/>
        <v>0</v>
      </c>
      <c r="AT10" s="465">
        <f t="shared" si="3"/>
        <v>0</v>
      </c>
      <c r="AU10" s="465">
        <f t="shared" si="3"/>
        <v>0</v>
      </c>
      <c r="AV10" s="465">
        <f t="shared" si="3"/>
        <v>0</v>
      </c>
      <c r="AW10" s="465">
        <f t="shared" si="3"/>
        <v>0</v>
      </c>
      <c r="AX10" s="465">
        <f t="shared" si="3"/>
        <v>0</v>
      </c>
      <c r="AY10" s="465">
        <f t="shared" si="3"/>
        <v>0</v>
      </c>
      <c r="AZ10" s="465">
        <f t="shared" si="3"/>
        <v>0</v>
      </c>
      <c r="BA10" s="465">
        <f t="shared" si="3"/>
        <v>0</v>
      </c>
      <c r="BB10" s="465">
        <f t="shared" si="4"/>
        <v>0</v>
      </c>
      <c r="BC10" s="465">
        <f t="shared" si="4"/>
        <v>0</v>
      </c>
      <c r="BD10" s="465">
        <f t="shared" si="4"/>
        <v>0</v>
      </c>
      <c r="BE10" s="465">
        <f t="shared" si="4"/>
        <v>0</v>
      </c>
      <c r="BF10" s="465">
        <f t="shared" si="4"/>
        <v>0</v>
      </c>
      <c r="BG10" s="465">
        <f t="shared" si="4"/>
        <v>0</v>
      </c>
      <c r="BH10" s="465">
        <f t="shared" si="4"/>
        <v>0</v>
      </c>
      <c r="BI10" s="465">
        <f t="shared" si="4"/>
        <v>0</v>
      </c>
      <c r="BJ10" s="465">
        <f t="shared" si="4"/>
        <v>0</v>
      </c>
      <c r="BK10" s="465">
        <f t="shared" si="4"/>
        <v>0</v>
      </c>
      <c r="BL10" s="465">
        <f t="shared" si="4"/>
        <v>0</v>
      </c>
      <c r="BM10" s="465">
        <f t="shared" si="4"/>
        <v>0</v>
      </c>
      <c r="BN10" s="465">
        <f t="shared" si="4"/>
        <v>0</v>
      </c>
      <c r="BO10" s="465">
        <f t="shared" si="4"/>
        <v>0</v>
      </c>
      <c r="BP10" s="465">
        <f t="shared" si="4"/>
        <v>0</v>
      </c>
      <c r="BQ10" s="465">
        <f t="shared" si="4"/>
        <v>0</v>
      </c>
      <c r="BR10" s="465">
        <f t="shared" si="5"/>
        <v>0</v>
      </c>
      <c r="BS10" s="465">
        <f t="shared" si="5"/>
        <v>0</v>
      </c>
      <c r="BT10" s="465">
        <f t="shared" si="5"/>
        <v>0</v>
      </c>
      <c r="BU10" s="465">
        <f t="shared" si="5"/>
        <v>0</v>
      </c>
      <c r="BV10" s="465">
        <f t="shared" si="5"/>
        <v>0</v>
      </c>
      <c r="BW10" s="465">
        <f t="shared" si="5"/>
        <v>0</v>
      </c>
      <c r="CE10" s="381" t="s">
        <v>35</v>
      </c>
      <c r="CF10" s="381" t="s">
        <v>67</v>
      </c>
      <c r="CG10" s="466">
        <f>+SUMIFS(H27建設IOデータ!I:I,H27建設IOデータ!$A:$A,H27建設io!$CE10)/H27建設IOデータ!I$122</f>
        <v>2.6480126629960743E-5</v>
      </c>
      <c r="CH10" s="466">
        <f>+SUMIFS(H27建設IOデータ!J:J,H27建設IOデータ!$A:$A,H27建設io!$CE10)/H27建設IOデータ!J$122</f>
        <v>0</v>
      </c>
      <c r="CI10" s="466">
        <f>+SUMIFS(H27建設IOデータ!K:K,H27建設IOデータ!$A:$A,H27建設io!$CE10)/H27建設IOデータ!K$122</f>
        <v>0</v>
      </c>
      <c r="CJ10" s="466">
        <f>+SUMIFS(H27建設IOデータ!L:L,H27建設IOデータ!$A:$A,H27建設io!$CE10)/H27建設IOデータ!L$122</f>
        <v>0</v>
      </c>
      <c r="CK10" s="466">
        <f>+SUMIFS(H27建設IOデータ!M:M,H27建設IOデータ!$A:$A,H27建設io!$CE10)/H27建設IOデータ!M$122</f>
        <v>0</v>
      </c>
      <c r="CL10" s="466">
        <f>+SUMIFS(H27建設IOデータ!N:N,H27建設IOデータ!$A:$A,H27建設io!$CE10)/H27建設IOデータ!N$122</f>
        <v>0</v>
      </c>
      <c r="CM10" s="466">
        <f>+SUMIFS(H27建設IOデータ!O:O,H27建設IOデータ!$A:$A,H27建設io!$CE10)/H27建設IOデータ!O$122</f>
        <v>0</v>
      </c>
      <c r="CN10" s="466">
        <f>+SUMIFS(H27建設IOデータ!P:P,H27建設IOデータ!$A:$A,H27建設io!$CE10)/H27建設IOデータ!P$122</f>
        <v>0</v>
      </c>
      <c r="CO10" s="466">
        <f>+SUMIFS(H27建設IOデータ!Q:Q,H27建設IOデータ!$A:$A,H27建設io!$CE10)/H27建設IOデータ!Q$122</f>
        <v>0</v>
      </c>
      <c r="CP10" s="466">
        <f>+SUMIFS(H27建設IOデータ!R:R,H27建設IOデータ!$A:$A,H27建設io!$CE10)/H27建設IOデータ!R$122</f>
        <v>0</v>
      </c>
      <c r="CQ10" s="466">
        <f>+SUMIFS(H27建設IOデータ!S:S,H27建設IOデータ!$A:$A,H27建設io!$CE10)/H27建設IOデータ!S$122</f>
        <v>0</v>
      </c>
      <c r="CR10" s="466">
        <f>+SUMIFS(H27建設IOデータ!T:T,H27建設IOデータ!$A:$A,H27建設io!$CE10)/H27建設IOデータ!T$122</f>
        <v>0</v>
      </c>
      <c r="CS10" s="466">
        <f>+SUMIFS(H27建設IOデータ!U:U,H27建設IOデータ!$A:$A,H27建設io!$CE10)/H27建設IOデータ!U$122</f>
        <v>0</v>
      </c>
      <c r="CT10" s="466">
        <f>+SUMIFS(H27建設IOデータ!V:V,H27建設IOデータ!$A:$A,H27建設io!$CE10)/H27建設IOデータ!V$122</f>
        <v>0</v>
      </c>
      <c r="CU10" s="466">
        <f>+SUMIFS(H27建設IOデータ!W:W,H27建設IOデータ!$A:$A,H27建設io!$CE10)/H27建設IOデータ!W$122</f>
        <v>0</v>
      </c>
      <c r="CV10" s="466">
        <f>+SUMIFS(H27建設IOデータ!X:X,H27建設IOデータ!$A:$A,H27建設io!$CE10)/H27建設IOデータ!X$122</f>
        <v>0</v>
      </c>
      <c r="CW10" s="466">
        <f>+SUMIFS(H27建設IOデータ!Y:Y,H27建設IOデータ!$A:$A,H27建設io!$CE10)/H27建設IOデータ!Y$122</f>
        <v>0</v>
      </c>
      <c r="CX10" s="466">
        <f>+SUMIFS(H27建設IOデータ!Z:Z,H27建設IOデータ!$A:$A,H27建設io!$CE10)/H27建設IOデータ!Z$122</f>
        <v>0</v>
      </c>
      <c r="CY10" s="466">
        <f>+SUMIFS(H27建設IOデータ!AA:AA,H27建設IOデータ!$A:$A,H27建設io!$CE10)/H27建設IOデータ!AA$122</f>
        <v>0</v>
      </c>
      <c r="CZ10" s="466">
        <f>+SUMIFS(H27建設IOデータ!AB:AB,H27建設IOデータ!$A:$A,H27建設io!$CE10)/H27建設IOデータ!AB$122</f>
        <v>0</v>
      </c>
      <c r="DA10" s="466">
        <f>+SUMIFS(H27建設IOデータ!AC:AC,H27建設IOデータ!$A:$A,H27建設io!$CE10)/H27建設IOデータ!AC$122</f>
        <v>0</v>
      </c>
      <c r="DB10" s="466">
        <f>+SUMIFS(H27建設IOデータ!AD:AD,H27建設IOデータ!$A:$A,H27建設io!$CE10)/H27建設IOデータ!AD$122</f>
        <v>0</v>
      </c>
      <c r="DC10" s="466">
        <f>+SUMIFS(H27建設IOデータ!AE:AE,H27建設IOデータ!$A:$A,H27建設io!$CE10)/H27建設IOデータ!AE$122</f>
        <v>0</v>
      </c>
      <c r="DD10" s="466">
        <f>+SUMIFS(H27建設IOデータ!AF:AF,H27建設IOデータ!$A:$A,H27建設io!$CE10)/H27建設IOデータ!AF$122</f>
        <v>0</v>
      </c>
      <c r="DE10" s="466">
        <f>+SUMIFS(H27建設IOデータ!AG:AG,H27建設IOデータ!$A:$A,H27建設io!$CE10)/H27建設IOデータ!AG$122</f>
        <v>0</v>
      </c>
      <c r="DF10" s="466">
        <f>+SUMIFS(H27建設IOデータ!AH:AH,H27建設IOデータ!$A:$A,H27建設io!$CE10)/H27建設IOデータ!AH$122</f>
        <v>0</v>
      </c>
      <c r="DG10" s="466">
        <f>+SUMIFS(H27建設IOデータ!AI:AI,H27建設IOデータ!$A:$A,H27建設io!$CE10)/H27建設IOデータ!AI$122</f>
        <v>0</v>
      </c>
      <c r="DH10" s="466">
        <f>+SUMIFS(H27建設IOデータ!AJ:AJ,H27建設IOデータ!$A:$A,H27建設io!$CE10)/H27建設IOデータ!AJ$122</f>
        <v>0</v>
      </c>
      <c r="DI10" s="466">
        <f>+SUMIFS(H27建設IOデータ!AK:AK,H27建設IOデータ!$A:$A,H27建設io!$CE10)/H27建設IOデータ!AK$122</f>
        <v>0</v>
      </c>
      <c r="DJ10" s="466">
        <f>+SUMIFS(H27建設IOデータ!AL:AL,H27建設IOデータ!$A:$A,H27建設io!$CE10)/H27建設IOデータ!AL$122</f>
        <v>7.4251961787869458E-5</v>
      </c>
      <c r="DK10" s="466">
        <f>+SUMIFS(H27建設IOデータ!AM:AM,H27建設IOデータ!$A:$A,H27建設io!$CE10)/H27建設IOデータ!AM$122</f>
        <v>1.2354838809774189E-4</v>
      </c>
      <c r="DL10" s="466">
        <f>+SUMIFS(H27建設IOデータ!AN:AN,H27建設IOデータ!$A:$A,H27建設io!$CE10)/H27建設IOデータ!AN$122</f>
        <v>0</v>
      </c>
      <c r="DM10" s="466">
        <f>+SUMIFS(H27建設IOデータ!AO:AO,H27建設IOデータ!$A:$A,H27建設io!$CE10)/H27建設IOデータ!AO$122</f>
        <v>0</v>
      </c>
      <c r="DN10" s="466">
        <f>+SUMIFS(H27建設IOデータ!AP:AP,H27建設IOデータ!$A:$A,H27建設io!$CE10)/H27建設IOデータ!AP$122</f>
        <v>0</v>
      </c>
      <c r="DO10" s="466">
        <f>+SUMIFS(H27建設IOデータ!AQ:AQ,H27建設IOデータ!$A:$A,H27建設io!$CE10)/H27建設IOデータ!AQ$122</f>
        <v>0</v>
      </c>
      <c r="DP10" s="466">
        <f>+SUMIFS(H27建設IOデータ!AR:AR,H27建設IOデータ!$A:$A,H27建設io!$CE10)/H27建設IOデータ!AR$122</f>
        <v>0</v>
      </c>
      <c r="DQ10" s="466">
        <f>+SUMIFS(H27建設IOデータ!AS:AS,H27建設IOデータ!$A:$A,H27建設io!$CE10)/H27建設IOデータ!AS$122</f>
        <v>0</v>
      </c>
      <c r="DR10" s="466">
        <f>+SUMIFS(H27建設IOデータ!AT:AT,H27建設IOデータ!$A:$A,H27建設io!$CE10)/H27建設IOデータ!AT$122</f>
        <v>0</v>
      </c>
      <c r="DS10" s="466">
        <f>+SUMIFS(H27建設IOデータ!AU:AU,H27建設IOデータ!$A:$A,H27建設io!$CE10)/H27建設IOデータ!AU$122</f>
        <v>0</v>
      </c>
      <c r="DT10" s="466">
        <f>+SUMIFS(H27建設IOデータ!AV:AV,H27建設IOデータ!$A:$A,H27建設io!$CE10)/H27建設IOデータ!AV$122</f>
        <v>0</v>
      </c>
      <c r="DU10" s="466">
        <f>+SUMIFS(H27建設IOデータ!AW:AW,H27建設IOデータ!$A:$A,H27建設io!$CE10)/H27建設IOデータ!AW$122</f>
        <v>0</v>
      </c>
      <c r="DV10" s="466">
        <f>+SUMIFS(H27建設IOデータ!AX:AX,H27建設IOデータ!$A:$A,H27建設io!$CE10)/H27建設IOデータ!AX$122</f>
        <v>0</v>
      </c>
      <c r="DW10" s="466">
        <f>+SUMIFS(H27建設IOデータ!AY:AY,H27建設IOデータ!$A:$A,H27建設io!$CE10)/H27建設IOデータ!AY$122</f>
        <v>0</v>
      </c>
      <c r="DX10" s="466">
        <f>+SUMIFS(H27建設IOデータ!AZ:AZ,H27建設IOデータ!$A:$A,H27建設io!$CE10)/H27建設IOデータ!AZ$122</f>
        <v>0</v>
      </c>
      <c r="DY10" s="466">
        <f>+SUMIFS(H27建設IOデータ!BA:BA,H27建設IOデータ!$A:$A,H27建設io!$CE10)/H27建設IOデータ!BA$122</f>
        <v>0</v>
      </c>
      <c r="DZ10" s="466">
        <f>+SUMIFS(H27建設IOデータ!BB:BB,H27建設IOデータ!$A:$A,H27建設io!$CE10)/H27建設IOデータ!BB$122</f>
        <v>0</v>
      </c>
      <c r="EA10" s="466">
        <f>+SUMIFS(H27建設IOデータ!BC:BC,H27建設IOデータ!$A:$A,H27建設io!$CE10)/H27建設IOデータ!BC$122</f>
        <v>0</v>
      </c>
      <c r="EB10" s="466">
        <f>+SUMIFS(H27建設IOデータ!BD:BD,H27建設IOデータ!$A:$A,H27建設io!$CE10)/H27建設IOデータ!BD$122</f>
        <v>0</v>
      </c>
      <c r="EC10" s="466">
        <f>+SUMIFS(H27建設IOデータ!BE:BE,H27建設IOデータ!$A:$A,H27建設io!$CE10)/H27建設IOデータ!BE$122</f>
        <v>0</v>
      </c>
      <c r="ED10" s="466">
        <f>+SUMIFS(H27建設IOデータ!BF:BF,H27建設IOデータ!$A:$A,H27建設io!$CE10)/H27建設IOデータ!BF$122</f>
        <v>0</v>
      </c>
      <c r="EE10" s="466">
        <f>+SUMIFS(H27建設IOデータ!BG:BG,H27建設IOデータ!$A:$A,H27建設io!$CE10)/H27建設IOデータ!BG$122</f>
        <v>0</v>
      </c>
      <c r="EF10" s="466">
        <f>+SUMIFS(H27建設IOデータ!BH:BH,H27建設IOデータ!$A:$A,H27建設io!$CE10)/H27建設IOデータ!BH$122</f>
        <v>0</v>
      </c>
      <c r="EG10" s="466">
        <f>+SUMIFS(H27建設IOデータ!BI:BI,H27建設IOデータ!$A:$A,H27建設io!$CE10)/H27建設IOデータ!BI$122</f>
        <v>0</v>
      </c>
      <c r="EH10" s="466">
        <f>+SUMIFS(H27建設IOデータ!BJ:BJ,H27建設IOデータ!$A:$A,H27建設io!$CE10)/H27建設IOデータ!BJ$122</f>
        <v>0</v>
      </c>
      <c r="EI10" s="466">
        <f>+SUMIFS(H27建設IOデータ!BK:BK,H27建設IOデータ!$A:$A,H27建設io!$CE10)/H27建設IOデータ!BK$122</f>
        <v>0</v>
      </c>
      <c r="EJ10" s="466">
        <f>+SUMIFS(H27建設IOデータ!BL:BL,H27建設IOデータ!$A:$A,H27建設io!$CE10)/H27建設IOデータ!BL$122</f>
        <v>0</v>
      </c>
      <c r="EK10" s="466">
        <f>+SUMIFS(H27建設IOデータ!BM:BM,H27建設IOデータ!$A:$A,H27建設io!$CE10)/H27建設IOデータ!BM$122</f>
        <v>0</v>
      </c>
      <c r="EL10" s="466">
        <f>+SUMIFS(H27建設IOデータ!BN:BN,H27建設IOデータ!$A:$A,H27建設io!$CE10)/H27建設IOデータ!BN$122</f>
        <v>0</v>
      </c>
      <c r="EM10" s="466">
        <f>+SUMIFS(H27建設IOデータ!BO:BO,H27建設IOデータ!$A:$A,H27建設io!$CE10)/H27建設IOデータ!BO$122</f>
        <v>0</v>
      </c>
      <c r="EN10" s="466">
        <f>+SUMIFS(H27建設IOデータ!BP:BP,H27建設IOデータ!$A:$A,H27建設io!$CE10)/H27建設IOデータ!BP$122</f>
        <v>0</v>
      </c>
      <c r="EO10" s="466">
        <f>+SUMIFS(H27建設IOデータ!BQ:BQ,H27建設IOデータ!$A:$A,H27建設io!$CE10)/H27建設IOデータ!BQ$122</f>
        <v>0</v>
      </c>
      <c r="EP10" s="466">
        <f>+SUMIFS(H27建設IOデータ!BR:BR,H27建設IOデータ!$A:$A,H27建設io!$CE10)/H27建設IOデータ!BR$122</f>
        <v>0</v>
      </c>
      <c r="EQ10" s="466">
        <f>+SUMIFS(H27建設IOデータ!BS:BS,H27建設IOデータ!$A:$A,H27建設io!$CE10)/H27建設IOデータ!BS$122</f>
        <v>0</v>
      </c>
      <c r="ER10" s="466">
        <f>+SUMIFS(H27建設IOデータ!BT:BT,H27建設IOデータ!$A:$A,H27建設io!$CE10)/H27建設IOデータ!BT$122</f>
        <v>1.5678074114908989E-3</v>
      </c>
      <c r="ES10" s="466">
        <f>+SUMIFS(H27建設IOデータ!BU:BU,H27建設IOデータ!$A:$A,H27建設io!$CE10)/H27建設IOデータ!BU$122</f>
        <v>0</v>
      </c>
      <c r="ET10" s="466">
        <f>+SUMIFS(H27建設IOデータ!BV:BV,H27建設IOデータ!$A:$A,H27建設io!$CE10)/H27建設IOデータ!BV$122</f>
        <v>0</v>
      </c>
      <c r="EU10" s="466">
        <f>+SUMIFS(H27建設IOデータ!BW:BW,H27建設IOデータ!$A:$A,H27建設io!$CE10)/H27建設IOデータ!BW$122</f>
        <v>0</v>
      </c>
      <c r="EV10" s="466">
        <f>+SUMIFS(H27建設IOデータ!BX:BX,H27建設IOデータ!$A:$A,H27建設io!$CE10)/H27建設IOデータ!BX$122</f>
        <v>0</v>
      </c>
      <c r="EW10" s="466">
        <f>+SUMIFS(H27建設IOデータ!BY:BY,H27建設IOデータ!$A:$A,H27建設io!$CE10)/H27建設IOデータ!BY$122</f>
        <v>0</v>
      </c>
      <c r="EX10" s="466">
        <f>+SUMIFS(H27建設IOデータ!BZ:BZ,H27建設IOデータ!$A:$A,H27建設io!$CE10)/H27建設IOデータ!BZ$122</f>
        <v>0</v>
      </c>
      <c r="EY10" s="466">
        <f>+SUMIFS(H27建設IOデータ!CA:CA,H27建設IOデータ!$A:$A,H27建設io!$CE10)/H27建設IOデータ!CA$122</f>
        <v>0</v>
      </c>
    </row>
    <row r="11" spans="1:155" x14ac:dyDescent="0.15">
      <c r="A11" s="464">
        <f t="shared" si="0"/>
        <v>0</v>
      </c>
      <c r="C11" s="381" t="s">
        <v>38</v>
      </c>
      <c r="D11" s="381" t="s">
        <v>68</v>
      </c>
      <c r="E11" s="465">
        <f t="shared" si="6"/>
        <v>0</v>
      </c>
      <c r="F11" s="465">
        <f t="shared" si="1"/>
        <v>0</v>
      </c>
      <c r="G11" s="465">
        <f t="shared" si="1"/>
        <v>0</v>
      </c>
      <c r="H11" s="465">
        <f t="shared" si="1"/>
        <v>0</v>
      </c>
      <c r="I11" s="465">
        <f t="shared" si="1"/>
        <v>0</v>
      </c>
      <c r="J11" s="465">
        <f t="shared" si="1"/>
        <v>0</v>
      </c>
      <c r="K11" s="465">
        <f t="shared" si="1"/>
        <v>0</v>
      </c>
      <c r="L11" s="465">
        <f t="shared" si="1"/>
        <v>0</v>
      </c>
      <c r="M11" s="465">
        <f t="shared" si="1"/>
        <v>0</v>
      </c>
      <c r="N11" s="465">
        <f t="shared" si="1"/>
        <v>0</v>
      </c>
      <c r="O11" s="465">
        <f t="shared" si="1"/>
        <v>0</v>
      </c>
      <c r="P11" s="465">
        <f t="shared" si="1"/>
        <v>0</v>
      </c>
      <c r="Q11" s="465">
        <f t="shared" si="1"/>
        <v>0</v>
      </c>
      <c r="R11" s="465">
        <f t="shared" si="1"/>
        <v>0</v>
      </c>
      <c r="S11" s="465">
        <f t="shared" si="1"/>
        <v>0</v>
      </c>
      <c r="T11" s="465">
        <f t="shared" si="1"/>
        <v>0</v>
      </c>
      <c r="U11" s="465">
        <f t="shared" si="1"/>
        <v>0</v>
      </c>
      <c r="V11" s="465">
        <f t="shared" si="2"/>
        <v>0</v>
      </c>
      <c r="W11" s="465">
        <f t="shared" si="2"/>
        <v>0</v>
      </c>
      <c r="X11" s="465">
        <f t="shared" si="2"/>
        <v>0</v>
      </c>
      <c r="Y11" s="465">
        <f t="shared" si="2"/>
        <v>0</v>
      </c>
      <c r="Z11" s="465">
        <f t="shared" si="2"/>
        <v>0</v>
      </c>
      <c r="AA11" s="465">
        <f t="shared" si="2"/>
        <v>0</v>
      </c>
      <c r="AB11" s="465">
        <f t="shared" si="2"/>
        <v>0</v>
      </c>
      <c r="AC11" s="465">
        <f t="shared" si="2"/>
        <v>0</v>
      </c>
      <c r="AD11" s="465">
        <f t="shared" si="2"/>
        <v>0</v>
      </c>
      <c r="AE11" s="465">
        <f t="shared" si="2"/>
        <v>0</v>
      </c>
      <c r="AF11" s="465">
        <f t="shared" si="2"/>
        <v>0</v>
      </c>
      <c r="AG11" s="465">
        <f t="shared" si="2"/>
        <v>0</v>
      </c>
      <c r="AH11" s="465">
        <f t="shared" si="2"/>
        <v>0</v>
      </c>
      <c r="AI11" s="465">
        <f t="shared" si="2"/>
        <v>0</v>
      </c>
      <c r="AJ11" s="465">
        <f t="shared" si="2"/>
        <v>0</v>
      </c>
      <c r="AK11" s="465">
        <f t="shared" si="2"/>
        <v>0</v>
      </c>
      <c r="AL11" s="465">
        <f t="shared" si="3"/>
        <v>0</v>
      </c>
      <c r="AM11" s="465">
        <f t="shared" si="3"/>
        <v>0</v>
      </c>
      <c r="AN11" s="465">
        <f t="shared" si="3"/>
        <v>0</v>
      </c>
      <c r="AO11" s="465">
        <f t="shared" si="3"/>
        <v>0</v>
      </c>
      <c r="AP11" s="465">
        <f t="shared" si="3"/>
        <v>0</v>
      </c>
      <c r="AQ11" s="465">
        <f t="shared" si="3"/>
        <v>0</v>
      </c>
      <c r="AR11" s="465">
        <f t="shared" si="3"/>
        <v>0</v>
      </c>
      <c r="AS11" s="465">
        <f t="shared" si="3"/>
        <v>0</v>
      </c>
      <c r="AT11" s="465">
        <f t="shared" si="3"/>
        <v>0</v>
      </c>
      <c r="AU11" s="465">
        <f t="shared" si="3"/>
        <v>0</v>
      </c>
      <c r="AV11" s="465">
        <f t="shared" si="3"/>
        <v>0</v>
      </c>
      <c r="AW11" s="465">
        <f t="shared" si="3"/>
        <v>0</v>
      </c>
      <c r="AX11" s="465">
        <f t="shared" si="3"/>
        <v>0</v>
      </c>
      <c r="AY11" s="465">
        <f t="shared" si="3"/>
        <v>0</v>
      </c>
      <c r="AZ11" s="465">
        <f t="shared" si="3"/>
        <v>0</v>
      </c>
      <c r="BA11" s="465">
        <f t="shared" si="3"/>
        <v>0</v>
      </c>
      <c r="BB11" s="465">
        <f t="shared" si="4"/>
        <v>0</v>
      </c>
      <c r="BC11" s="465">
        <f t="shared" si="4"/>
        <v>0</v>
      </c>
      <c r="BD11" s="465">
        <f t="shared" si="4"/>
        <v>0</v>
      </c>
      <c r="BE11" s="465">
        <f t="shared" si="4"/>
        <v>0</v>
      </c>
      <c r="BF11" s="465">
        <f t="shared" si="4"/>
        <v>0</v>
      </c>
      <c r="BG11" s="465">
        <f t="shared" si="4"/>
        <v>0</v>
      </c>
      <c r="BH11" s="465">
        <f t="shared" si="4"/>
        <v>0</v>
      </c>
      <c r="BI11" s="465">
        <f t="shared" si="4"/>
        <v>0</v>
      </c>
      <c r="BJ11" s="465">
        <f t="shared" si="4"/>
        <v>0</v>
      </c>
      <c r="BK11" s="465">
        <f t="shared" si="4"/>
        <v>0</v>
      </c>
      <c r="BL11" s="465">
        <f t="shared" si="4"/>
        <v>0</v>
      </c>
      <c r="BM11" s="465">
        <f t="shared" si="4"/>
        <v>0</v>
      </c>
      <c r="BN11" s="465">
        <f t="shared" si="4"/>
        <v>0</v>
      </c>
      <c r="BO11" s="465">
        <f t="shared" si="4"/>
        <v>0</v>
      </c>
      <c r="BP11" s="465">
        <f t="shared" si="4"/>
        <v>0</v>
      </c>
      <c r="BQ11" s="465">
        <f t="shared" si="4"/>
        <v>0</v>
      </c>
      <c r="BR11" s="465">
        <f t="shared" si="5"/>
        <v>0</v>
      </c>
      <c r="BS11" s="465">
        <f t="shared" si="5"/>
        <v>0</v>
      </c>
      <c r="BT11" s="465">
        <f t="shared" si="5"/>
        <v>0</v>
      </c>
      <c r="BU11" s="465">
        <f t="shared" si="5"/>
        <v>0</v>
      </c>
      <c r="BV11" s="465">
        <f t="shared" si="5"/>
        <v>0</v>
      </c>
      <c r="BW11" s="465">
        <f t="shared" si="5"/>
        <v>0</v>
      </c>
      <c r="CE11" s="381" t="s">
        <v>38</v>
      </c>
      <c r="CF11" s="381" t="s">
        <v>68</v>
      </c>
      <c r="CG11" s="466">
        <f>+SUMIFS(H27建設IOデータ!I:I,H27建設IOデータ!$A:$A,H27建設io!$CE11)/H27建設IOデータ!I$122</f>
        <v>3.1201569961728428E-3</v>
      </c>
      <c r="CH11" s="466">
        <f>+SUMIFS(H27建設IOデータ!J:J,H27建設IOデータ!$A:$A,H27建設io!$CE11)/H27建設IOデータ!J$122</f>
        <v>3.8057058329710632E-3</v>
      </c>
      <c r="CI11" s="466">
        <f>+SUMIFS(H27建設IOデータ!K:K,H27建設IOデータ!$A:$A,H27建設io!$CE11)/H27建設IOデータ!K$122</f>
        <v>3.1716148404811306E-3</v>
      </c>
      <c r="CJ11" s="466">
        <f>+SUMIFS(H27建設IOデータ!L:L,H27建設IOデータ!$A:$A,H27建設io!$CE11)/H27建設IOデータ!L$122</f>
        <v>2.8572930776139152E-3</v>
      </c>
      <c r="CK11" s="466">
        <f>+SUMIFS(H27建設IOデータ!M:M,H27建設IOデータ!$A:$A,H27建設io!$CE11)/H27建設IOデータ!M$122</f>
        <v>2.8515718933702634E-3</v>
      </c>
      <c r="CL11" s="466">
        <f>+SUMIFS(H27建設IOデータ!N:N,H27建設IOデータ!$A:$A,H27建設io!$CE11)/H27建設IOデータ!N$122</f>
        <v>3.0522234243340785E-3</v>
      </c>
      <c r="CM11" s="466">
        <f>+SUMIFS(H27建設IOデータ!O:O,H27建設IOデータ!$A:$A,H27建設io!$CE11)/H27建設IOデータ!O$122</f>
        <v>3.549970768135343E-3</v>
      </c>
      <c r="CN11" s="466">
        <f>+SUMIFS(H27建設IOデータ!P:P,H27建設IOデータ!$A:$A,H27建設io!$CE11)/H27建設IOデータ!P$122</f>
        <v>4.8720472440944886E-3</v>
      </c>
      <c r="CO11" s="466">
        <f>+SUMIFS(H27建設IOデータ!Q:Q,H27建設IOデータ!$A:$A,H27建設io!$CE11)/H27建設IOデータ!Q$122</f>
        <v>3.5695210663332548E-3</v>
      </c>
      <c r="CP11" s="466">
        <f>+SUMIFS(H27建設IOデータ!R:R,H27建設IOデータ!$A:$A,H27建設io!$CE11)/H27建設IOデータ!R$122</f>
        <v>3.5968216832996526E-3</v>
      </c>
      <c r="CQ11" s="466">
        <f>+SUMIFS(H27建設IOデータ!S:S,H27建設IOデータ!$A:$A,H27建設io!$CE11)/H27建設IOデータ!S$122</f>
        <v>2.1091729123830999E-3</v>
      </c>
      <c r="CR11" s="466">
        <f>+SUMIFS(H27建設IOデータ!T:T,H27建設IOデータ!$A:$A,H27建設io!$CE11)/H27建設IOデータ!T$122</f>
        <v>3.439628992541769E-3</v>
      </c>
      <c r="CS11" s="466">
        <f>+SUMIFS(H27建設IOデータ!U:U,H27建設IOデータ!$A:$A,H27建設io!$CE11)/H27建設IOデータ!U$122</f>
        <v>3.8317816733710935E-3</v>
      </c>
      <c r="CT11" s="466">
        <f>+SUMIFS(H27建設IOデータ!V:V,H27建設IOデータ!$A:$A,H27建設io!$CE11)/H27建設IOデータ!V$122</f>
        <v>3.1953684179652927E-3</v>
      </c>
      <c r="CU11" s="466">
        <f>+SUMIFS(H27建設IOデータ!W:W,H27建設IOデータ!$A:$A,H27建設io!$CE11)/H27建設IOデータ!W$122</f>
        <v>5.3448032717529261E-3</v>
      </c>
      <c r="CV11" s="466">
        <f>+SUMIFS(H27建設IOデータ!X:X,H27建設IOデータ!$A:$A,H27建設io!$CE11)/H27建設IOデータ!X$122</f>
        <v>4.5979523199674464E-3</v>
      </c>
      <c r="CW11" s="466">
        <f>+SUMIFS(H27建設IOデータ!Y:Y,H27建設IOデータ!$A:$A,H27建設io!$CE11)/H27建設IOデータ!Y$122</f>
        <v>3.6278414408418775E-3</v>
      </c>
      <c r="CX11" s="466">
        <f>+SUMIFS(H27建設IOデータ!Z:Z,H27建設IOデータ!$A:$A,H27建設io!$CE11)/H27建設IOデータ!Z$122</f>
        <v>2.1560342879001267E-3</v>
      </c>
      <c r="CY11" s="466">
        <f>+SUMIFS(H27建設IOデータ!AA:AA,H27建設IOデータ!$A:$A,H27建設io!$CE11)/H27建設IOデータ!AA$122</f>
        <v>3.7467600429886977E-3</v>
      </c>
      <c r="CZ11" s="466">
        <f>+SUMIFS(H27建設IOデータ!AB:AB,H27建設IOデータ!$A:$A,H27建設io!$CE11)/H27建設IOデータ!AB$122</f>
        <v>4.6588994116742053E-3</v>
      </c>
      <c r="DA11" s="466">
        <f>+SUMIFS(H27建設IOデータ!AC:AC,H27建設IOデータ!$A:$A,H27建設io!$CE11)/H27建設IOデータ!AC$122</f>
        <v>2.8191530507877299E-3</v>
      </c>
      <c r="DB11" s="466">
        <f>+SUMIFS(H27建設IOデータ!AD:AD,H27建設IOデータ!$A:$A,H27建設io!$CE11)/H27建設IOデータ!AD$122</f>
        <v>4.8584393469713917E-3</v>
      </c>
      <c r="DC11" s="466">
        <f>+SUMIFS(H27建設IOデータ!AE:AE,H27建設IOデータ!$A:$A,H27建設io!$CE11)/H27建設IOデータ!AE$122</f>
        <v>1.9059925698594734E-3</v>
      </c>
      <c r="DD11" s="466">
        <f>+SUMIFS(H27建設IOデータ!AF:AF,H27建設IOデータ!$A:$A,H27建設io!$CE11)/H27建設IOデータ!AF$122</f>
        <v>4.9182694042507131E-3</v>
      </c>
      <c r="DE11" s="466">
        <f>+SUMIFS(H27建設IOデータ!AG:AG,H27建設IOデータ!$A:$A,H27建設io!$CE11)/H27建設IOデータ!AG$122</f>
        <v>7.1845691471460887E-3</v>
      </c>
      <c r="DF11" s="466">
        <f>+SUMIFS(H27建設IOデータ!AH:AH,H27建設IOデータ!$A:$A,H27建設io!$CE11)/H27建設IOデータ!AH$122</f>
        <v>1.8322408684905958E-3</v>
      </c>
      <c r="DG11" s="466">
        <f>+SUMIFS(H27建設IOデータ!AI:AI,H27建設IOデータ!$A:$A,H27建設io!$CE11)/H27建設IOデータ!AI$122</f>
        <v>4.9385231738453194E-3</v>
      </c>
      <c r="DH11" s="466">
        <f>+SUMIFS(H27建設IOデータ!AJ:AJ,H27建設IOデータ!$A:$A,H27建設io!$CE11)/H27建設IOデータ!AJ$122</f>
        <v>3.9722576144546363E-3</v>
      </c>
      <c r="DI11" s="466">
        <f>+SUMIFS(H27建設IOデータ!AK:AK,H27建設IOデータ!$A:$A,H27建設io!$CE11)/H27建設IOデータ!AK$122</f>
        <v>5.0746988943403924E-3</v>
      </c>
      <c r="DJ11" s="466">
        <f>+SUMIFS(H27建設IOデータ!AL:AL,H27建設IOデータ!$A:$A,H27建設io!$CE11)/H27建設IOデータ!AL$122</f>
        <v>1.4172653036826715E-3</v>
      </c>
      <c r="DK11" s="466">
        <f>+SUMIFS(H27建設IOデータ!AM:AM,H27建設IOデータ!$A:$A,H27建設io!$CE11)/H27建設IOデータ!AM$122</f>
        <v>1.3461303224000494E-3</v>
      </c>
      <c r="DL11" s="466">
        <f>+SUMIFS(H27建設IOデータ!AN:AN,H27建設IOデータ!$A:$A,H27建設io!$CE11)/H27建設IOデータ!AN$122</f>
        <v>1.2816826075115319E-3</v>
      </c>
      <c r="DM11" s="466">
        <f>+SUMIFS(H27建設IOデータ!AO:AO,H27建設IOデータ!$A:$A,H27建設io!$CE11)/H27建設IOデータ!AO$122</f>
        <v>1.2652317037164223E-3</v>
      </c>
      <c r="DN11" s="466">
        <f>+SUMIFS(H27建設IOデータ!AP:AP,H27建設IOデータ!$A:$A,H27建設io!$CE11)/H27建設IOデータ!AP$122</f>
        <v>1.2806510706685253E-3</v>
      </c>
      <c r="DO11" s="466">
        <f>+SUMIFS(H27建設IOデータ!AQ:AQ,H27建設IOデータ!$A:$A,H27建設io!$CE11)/H27建設IOデータ!AQ$122</f>
        <v>1.1284939563876348E-3</v>
      </c>
      <c r="DP11" s="466">
        <f>+SUMIFS(H27建設IOデータ!AR:AR,H27建設IOデータ!$A:$A,H27建設io!$CE11)/H27建設IOデータ!AR$122</f>
        <v>1.5903279147728812E-3</v>
      </c>
      <c r="DQ11" s="466">
        <f>+SUMIFS(H27建設IOデータ!AS:AS,H27建設IOデータ!$A:$A,H27建設io!$CE11)/H27建設IOデータ!AS$122</f>
        <v>1.1738697075481949E-3</v>
      </c>
      <c r="DR11" s="466">
        <f>+SUMIFS(H27建設IOデータ!AT:AT,H27建設IOデータ!$A:$A,H27建設io!$CE11)/H27建設IOデータ!AT$122</f>
        <v>1.1564694312465682E-3</v>
      </c>
      <c r="DS11" s="466">
        <f>+SUMIFS(H27建設IOデータ!AU:AU,H27建設IOデータ!$A:$A,H27建設io!$CE11)/H27建設IOデータ!AU$122</f>
        <v>2.4760496396606102E-3</v>
      </c>
      <c r="DT11" s="466">
        <f>+SUMIFS(H27建設IOデータ!AV:AV,H27建設IOデータ!$A:$A,H27建設io!$CE11)/H27建設IOデータ!AV$122</f>
        <v>2.719096423342397E-3</v>
      </c>
      <c r="DU11" s="466">
        <f>+SUMIFS(H27建設IOデータ!AW:AW,H27建設IOデータ!$A:$A,H27建設io!$CE11)/H27建設IOデータ!AW$122</f>
        <v>2.5056115258130186E-3</v>
      </c>
      <c r="DV11" s="466">
        <f>+SUMIFS(H27建設IOデータ!AX:AX,H27建設IOデータ!$A:$A,H27建設io!$CE11)/H27建設IOデータ!AX$122</f>
        <v>1.2018047100729595E-3</v>
      </c>
      <c r="DW11" s="466">
        <f>+SUMIFS(H27建設IOデータ!AY:AY,H27建設IOデータ!$A:$A,H27建設io!$CE11)/H27建設IOデータ!AY$122</f>
        <v>1.189135748221789E-3</v>
      </c>
      <c r="DX11" s="466">
        <f>+SUMIFS(H27建設IOデータ!AZ:AZ,H27建設IOデータ!$A:$A,H27建設io!$CE11)/H27建設IOデータ!AZ$122</f>
        <v>1.0787968399963369E-3</v>
      </c>
      <c r="DY11" s="466">
        <f>+SUMIFS(H27建設IOデータ!BA:BA,H27建設IOデータ!$A:$A,H27建設io!$CE11)/H27建設IOデータ!BA$122</f>
        <v>1.8055489908777238E-3</v>
      </c>
      <c r="DZ11" s="466">
        <f>+SUMIFS(H27建設IOデータ!BB:BB,H27建設IOデータ!$A:$A,H27建設io!$CE11)/H27建設IOデータ!BB$122</f>
        <v>1.7162551874516424E-3</v>
      </c>
      <c r="EA11" s="466">
        <f>+SUMIFS(H27建設IOデータ!BC:BC,H27建設IOデータ!$A:$A,H27建設io!$CE11)/H27建設IOデータ!BC$122</f>
        <v>9.9611515091144534E-4</v>
      </c>
      <c r="EB11" s="466">
        <f>+SUMIFS(H27建設IOデータ!BD:BD,H27建設IOデータ!$A:$A,H27建設io!$CE11)/H27建設IOデータ!BD$122</f>
        <v>1.332602449720248E-3</v>
      </c>
      <c r="EC11" s="466">
        <f>+SUMIFS(H27建設IOデータ!BE:BE,H27建設IOデータ!$A:$A,H27建設io!$CE11)/H27建設IOデータ!BE$122</f>
        <v>1.341851517598442E-3</v>
      </c>
      <c r="ED11" s="466">
        <f>+SUMIFS(H27建設IOデータ!BF:BF,H27建設IOデータ!$A:$A,H27建設io!$CE11)/H27建設IOデータ!BF$122</f>
        <v>1.2965363956288201E-3</v>
      </c>
      <c r="EE11" s="466">
        <f>+SUMIFS(H27建設IOデータ!BG:BG,H27建設IOデータ!$A:$A,H27建設io!$CE11)/H27建設IOデータ!BG$122</f>
        <v>1.8380222218542497E-3</v>
      </c>
      <c r="EF11" s="466">
        <f>+SUMIFS(H27建設IOデータ!BH:BH,H27建設IOデータ!$A:$A,H27建設io!$CE11)/H27建設IOデータ!BH$122</f>
        <v>1.5925814659712395E-3</v>
      </c>
      <c r="EG11" s="466">
        <f>+SUMIFS(H27建設IOデータ!BI:BI,H27建設IOデータ!$A:$A,H27建設io!$CE11)/H27建設IOデータ!BI$122</f>
        <v>1.5877563170019183E-3</v>
      </c>
      <c r="EH11" s="466">
        <f>+SUMIFS(H27建設IOデータ!BJ:BJ,H27建設IOデータ!$A:$A,H27建設io!$CE11)/H27建設IOデータ!BJ$122</f>
        <v>1.6261216163398051E-3</v>
      </c>
      <c r="EI11" s="466">
        <f>+SUMIFS(H27建設IOデータ!BK:BK,H27建設IOデータ!$A:$A,H27建設io!$CE11)/H27建設IOデータ!BK$122</f>
        <v>1.1474767506017257E-3</v>
      </c>
      <c r="EJ11" s="466">
        <f>+SUMIFS(H27建設IOデータ!BL:BL,H27建設IOデータ!$A:$A,H27建設io!$CE11)/H27建設IOデータ!BL$122</f>
        <v>1.6930427421553295E-3</v>
      </c>
      <c r="EK11" s="466">
        <f>+SUMIFS(H27建設IOデータ!BM:BM,H27建設IOデータ!$A:$A,H27建設io!$CE11)/H27建設IOデータ!BM$122</f>
        <v>1.7864661654135338E-3</v>
      </c>
      <c r="EL11" s="466">
        <f>+SUMIFS(H27建設IOデータ!BN:BN,H27建設IOデータ!$A:$A,H27建設io!$CE11)/H27建設IOデータ!BN$122</f>
        <v>1.9975808086811213E-3</v>
      </c>
      <c r="EM11" s="466">
        <f>+SUMIFS(H27建設IOデータ!BO:BO,H27建設IOデータ!$A:$A,H27建設io!$CE11)/H27建設IOデータ!BO$122</f>
        <v>1.1767006799972199E-3</v>
      </c>
      <c r="EN11" s="466">
        <f>+SUMIFS(H27建設IOデータ!BP:BP,H27建設IOデータ!$A:$A,H27建設io!$CE11)/H27建設IOデータ!BP$122</f>
        <v>1.355501793037182E-3</v>
      </c>
      <c r="EO11" s="466">
        <f>+SUMIFS(H27建設IOデータ!BQ:BQ,H27建設IOデータ!$A:$A,H27建設io!$CE11)/H27建設IOデータ!BQ$122</f>
        <v>1.278832141597733E-3</v>
      </c>
      <c r="EP11" s="466">
        <f>+SUMIFS(H27建設IOデータ!BR:BR,H27建設IOデータ!$A:$A,H27建設io!$CE11)/H27建設IOデータ!BR$122</f>
        <v>1.3787467129992108E-3</v>
      </c>
      <c r="EQ11" s="466">
        <f>+SUMIFS(H27建設IOデータ!BS:BS,H27建設IOデータ!$A:$A,H27建設io!$CE11)/H27建設IOデータ!BS$122</f>
        <v>1.3682083786030266E-3</v>
      </c>
      <c r="ER11" s="466">
        <f>+SUMIFS(H27建設IOデータ!BT:BT,H27建設IOデータ!$A:$A,H27建設io!$CE11)/H27建設IOデータ!BT$122</f>
        <v>4.9738767846373524E-4</v>
      </c>
      <c r="ES11" s="466">
        <f>+SUMIFS(H27建設IOデータ!BU:BU,H27建設IOデータ!$A:$A,H27建設io!$CE11)/H27建設IOデータ!BU$122</f>
        <v>1.5244112432032462E-3</v>
      </c>
      <c r="ET11" s="466">
        <f>+SUMIFS(H27建設IOデータ!BV:BV,H27建設IOデータ!$A:$A,H27建設io!$CE11)/H27建設IOデータ!BV$122</f>
        <v>1.1918098549868531E-3</v>
      </c>
      <c r="EU11" s="466">
        <f>+SUMIFS(H27建設IOデータ!BW:BW,H27建設IOデータ!$A:$A,H27建設io!$CE11)/H27建設IOデータ!BW$122</f>
        <v>1.5498190050210723E-3</v>
      </c>
      <c r="EV11" s="466">
        <f>+SUMIFS(H27建設IOデータ!BX:BX,H27建設IOデータ!$A:$A,H27建設io!$CE11)/H27建設IOデータ!BX$122</f>
        <v>1.8358324280045779E-3</v>
      </c>
      <c r="EW11" s="466">
        <f>+SUMIFS(H27建設IOデータ!BY:BY,H27建設IOデータ!$A:$A,H27建設io!$CE11)/H27建設IOデータ!BY$122</f>
        <v>1.7924927063662029E-3</v>
      </c>
      <c r="EX11" s="466">
        <f>+SUMIFS(H27建設IOデータ!BZ:BZ,H27建設IOデータ!$A:$A,H27建設io!$CE11)/H27建設IOデータ!BZ$122</f>
        <v>1.355685665936723E-3</v>
      </c>
      <c r="EY11" s="466">
        <f>+SUMIFS(H27建設IOデータ!CA:CA,H27建設IOデータ!$A:$A,H27建設io!$CE11)/H27建設IOデータ!CA$122</f>
        <v>1.656877162262098E-3</v>
      </c>
    </row>
    <row r="12" spans="1:155" x14ac:dyDescent="0.15">
      <c r="A12" s="464">
        <f t="shared" si="0"/>
        <v>0</v>
      </c>
      <c r="C12" s="381" t="s">
        <v>39</v>
      </c>
      <c r="D12" s="381" t="s">
        <v>69</v>
      </c>
      <c r="E12" s="465">
        <f t="shared" si="6"/>
        <v>0</v>
      </c>
      <c r="F12" s="465">
        <f t="shared" si="1"/>
        <v>0</v>
      </c>
      <c r="G12" s="465">
        <f t="shared" si="1"/>
        <v>0</v>
      </c>
      <c r="H12" s="465">
        <f t="shared" si="1"/>
        <v>0</v>
      </c>
      <c r="I12" s="465">
        <f t="shared" si="1"/>
        <v>0</v>
      </c>
      <c r="J12" s="465">
        <f t="shared" si="1"/>
        <v>0</v>
      </c>
      <c r="K12" s="465">
        <f t="shared" si="1"/>
        <v>0</v>
      </c>
      <c r="L12" s="465">
        <f t="shared" si="1"/>
        <v>0</v>
      </c>
      <c r="M12" s="465">
        <f t="shared" si="1"/>
        <v>0</v>
      </c>
      <c r="N12" s="465">
        <f t="shared" si="1"/>
        <v>0</v>
      </c>
      <c r="O12" s="465">
        <f t="shared" si="1"/>
        <v>0</v>
      </c>
      <c r="P12" s="465">
        <f t="shared" si="1"/>
        <v>0</v>
      </c>
      <c r="Q12" s="465">
        <f t="shared" si="1"/>
        <v>0</v>
      </c>
      <c r="R12" s="465">
        <f t="shared" si="1"/>
        <v>0</v>
      </c>
      <c r="S12" s="465">
        <f t="shared" si="1"/>
        <v>0</v>
      </c>
      <c r="T12" s="465">
        <f t="shared" si="1"/>
        <v>0</v>
      </c>
      <c r="U12" s="465">
        <f t="shared" si="1"/>
        <v>0</v>
      </c>
      <c r="V12" s="465">
        <f t="shared" si="2"/>
        <v>0</v>
      </c>
      <c r="W12" s="465">
        <f t="shared" si="2"/>
        <v>0</v>
      </c>
      <c r="X12" s="465">
        <f t="shared" si="2"/>
        <v>0</v>
      </c>
      <c r="Y12" s="465">
        <f t="shared" si="2"/>
        <v>0</v>
      </c>
      <c r="Z12" s="465">
        <f t="shared" si="2"/>
        <v>0</v>
      </c>
      <c r="AA12" s="465">
        <f t="shared" si="2"/>
        <v>0</v>
      </c>
      <c r="AB12" s="465">
        <f t="shared" si="2"/>
        <v>0</v>
      </c>
      <c r="AC12" s="465">
        <f t="shared" si="2"/>
        <v>0</v>
      </c>
      <c r="AD12" s="465">
        <f t="shared" si="2"/>
        <v>0</v>
      </c>
      <c r="AE12" s="465">
        <f t="shared" si="2"/>
        <v>0</v>
      </c>
      <c r="AF12" s="465">
        <f t="shared" si="2"/>
        <v>0</v>
      </c>
      <c r="AG12" s="465">
        <f t="shared" si="2"/>
        <v>0</v>
      </c>
      <c r="AH12" s="465">
        <f t="shared" si="2"/>
        <v>0</v>
      </c>
      <c r="AI12" s="465">
        <f t="shared" si="2"/>
        <v>0</v>
      </c>
      <c r="AJ12" s="465">
        <f t="shared" si="2"/>
        <v>0</v>
      </c>
      <c r="AK12" s="465">
        <f t="shared" si="2"/>
        <v>0</v>
      </c>
      <c r="AL12" s="465">
        <f t="shared" si="3"/>
        <v>0</v>
      </c>
      <c r="AM12" s="465">
        <f t="shared" si="3"/>
        <v>0</v>
      </c>
      <c r="AN12" s="465">
        <f t="shared" si="3"/>
        <v>0</v>
      </c>
      <c r="AO12" s="465">
        <f t="shared" si="3"/>
        <v>0</v>
      </c>
      <c r="AP12" s="465">
        <f t="shared" si="3"/>
        <v>0</v>
      </c>
      <c r="AQ12" s="465">
        <f t="shared" si="3"/>
        <v>0</v>
      </c>
      <c r="AR12" s="465">
        <f t="shared" si="3"/>
        <v>0</v>
      </c>
      <c r="AS12" s="465">
        <f t="shared" si="3"/>
        <v>0</v>
      </c>
      <c r="AT12" s="465">
        <f t="shared" si="3"/>
        <v>0</v>
      </c>
      <c r="AU12" s="465">
        <f t="shared" si="3"/>
        <v>0</v>
      </c>
      <c r="AV12" s="465">
        <f t="shared" si="3"/>
        <v>0</v>
      </c>
      <c r="AW12" s="465">
        <f t="shared" si="3"/>
        <v>0</v>
      </c>
      <c r="AX12" s="465">
        <f t="shared" si="3"/>
        <v>0</v>
      </c>
      <c r="AY12" s="465">
        <f t="shared" si="3"/>
        <v>0</v>
      </c>
      <c r="AZ12" s="465">
        <f t="shared" si="3"/>
        <v>0</v>
      </c>
      <c r="BA12" s="465">
        <f t="shared" si="3"/>
        <v>0</v>
      </c>
      <c r="BB12" s="465">
        <f t="shared" si="4"/>
        <v>0</v>
      </c>
      <c r="BC12" s="465">
        <f t="shared" si="4"/>
        <v>0</v>
      </c>
      <c r="BD12" s="465">
        <f t="shared" si="4"/>
        <v>0</v>
      </c>
      <c r="BE12" s="465">
        <f t="shared" si="4"/>
        <v>0</v>
      </c>
      <c r="BF12" s="465">
        <f t="shared" si="4"/>
        <v>0</v>
      </c>
      <c r="BG12" s="465">
        <f t="shared" si="4"/>
        <v>0</v>
      </c>
      <c r="BH12" s="465">
        <f t="shared" si="4"/>
        <v>0</v>
      </c>
      <c r="BI12" s="465">
        <f t="shared" si="4"/>
        <v>0</v>
      </c>
      <c r="BJ12" s="465">
        <f t="shared" si="4"/>
        <v>0</v>
      </c>
      <c r="BK12" s="465">
        <f t="shared" si="4"/>
        <v>0</v>
      </c>
      <c r="BL12" s="465">
        <f t="shared" si="4"/>
        <v>0</v>
      </c>
      <c r="BM12" s="465">
        <f t="shared" si="4"/>
        <v>0</v>
      </c>
      <c r="BN12" s="465">
        <f t="shared" si="4"/>
        <v>0</v>
      </c>
      <c r="BO12" s="465">
        <f t="shared" si="4"/>
        <v>0</v>
      </c>
      <c r="BP12" s="465">
        <f t="shared" si="4"/>
        <v>0</v>
      </c>
      <c r="BQ12" s="465">
        <f t="shared" si="4"/>
        <v>0</v>
      </c>
      <c r="BR12" s="465">
        <f t="shared" si="5"/>
        <v>0</v>
      </c>
      <c r="BS12" s="465">
        <f t="shared" si="5"/>
        <v>0</v>
      </c>
      <c r="BT12" s="465">
        <f t="shared" si="5"/>
        <v>0</v>
      </c>
      <c r="BU12" s="465">
        <f t="shared" si="5"/>
        <v>0</v>
      </c>
      <c r="BV12" s="465">
        <f t="shared" si="5"/>
        <v>0</v>
      </c>
      <c r="BW12" s="465">
        <f t="shared" si="5"/>
        <v>0</v>
      </c>
      <c r="CE12" s="381" t="s">
        <v>39</v>
      </c>
      <c r="CF12" s="381" t="s">
        <v>69</v>
      </c>
      <c r="CG12" s="466">
        <f>+SUMIFS(H27建設IOデータ!I:I,H27建設IOデータ!$A:$A,H27建設io!$CE12)/H27建設IOデータ!I$122</f>
        <v>4.8237759823991339E-2</v>
      </c>
      <c r="CH12" s="466">
        <f>+SUMIFS(H27建設IOデータ!J:J,H27建設IOデータ!$A:$A,H27建設io!$CE12)/H27建設IOデータ!J$122</f>
        <v>7.8670336607330207E-2</v>
      </c>
      <c r="CI12" s="466">
        <f>+SUMIFS(H27建設IOデータ!K:K,H27建設IOデータ!$A:$A,H27建設io!$CE12)/H27建設IOデータ!K$122</f>
        <v>0.12296480001958045</v>
      </c>
      <c r="CJ12" s="466">
        <f>+SUMIFS(H27建設IOデータ!L:L,H27建設IOデータ!$A:$A,H27建設io!$CE12)/H27建設IOデータ!L$122</f>
        <v>0.16662198921143598</v>
      </c>
      <c r="CK12" s="466">
        <f>+SUMIFS(H27建設IOデータ!M:M,H27建設IOデータ!$A:$A,H27建設io!$CE12)/H27建設IOデータ!M$122</f>
        <v>0.16552061815347799</v>
      </c>
      <c r="CL12" s="466">
        <f>+SUMIFS(H27建設IOデータ!N:N,H27建設IOデータ!$A:$A,H27建設io!$CE12)/H27建設IOデータ!N$122</f>
        <v>0.20414754913961256</v>
      </c>
      <c r="CM12" s="466">
        <f>+SUMIFS(H27建設IOデータ!O:O,H27建設IOデータ!$A:$A,H27建設io!$CE12)/H27建設IOデータ!O$122</f>
        <v>7.0413693902127331E-2</v>
      </c>
      <c r="CN12" s="466">
        <f>+SUMIFS(H27建設IOデータ!P:P,H27建設IOデータ!$A:$A,H27建設io!$CE12)/H27建設IOデータ!P$122</f>
        <v>5.121062992125984E-2</v>
      </c>
      <c r="CO12" s="466">
        <f>+SUMIFS(H27建設IOデータ!Q:Q,H27建設IOデータ!$A:$A,H27建設io!$CE12)/H27建設IOデータ!Q$122</f>
        <v>5.4125361443524742E-2</v>
      </c>
      <c r="CP12" s="466">
        <f>+SUMIFS(H27建設IOデータ!R:R,H27建設IOデータ!$A:$A,H27建設io!$CE12)/H27建設IOデータ!R$122</f>
        <v>5.3849906099246392E-2</v>
      </c>
      <c r="CQ12" s="466">
        <f>+SUMIFS(H27建設IOデータ!S:S,H27建設IOデータ!$A:$A,H27建設io!$CE12)/H27建設IOデータ!S$122</f>
        <v>6.8859852755853282E-2</v>
      </c>
      <c r="CR12" s="466">
        <f>+SUMIFS(H27建設IOデータ!T:T,H27建設IOデータ!$A:$A,H27建設io!$CE12)/H27建設IOデータ!T$122</f>
        <v>9.2374273459864001E-2</v>
      </c>
      <c r="CS12" s="466">
        <f>+SUMIFS(H27建設IOデータ!U:U,H27建設IOデータ!$A:$A,H27建設io!$CE12)/H27建設IOデータ!U$122</f>
        <v>4.4931991551076966E-2</v>
      </c>
      <c r="CT12" s="466">
        <f>+SUMIFS(H27建設IOデータ!V:V,H27建設IOデータ!$A:$A,H27建設io!$CE12)/H27建設IOデータ!V$122</f>
        <v>0.12192470012978401</v>
      </c>
      <c r="CU12" s="466">
        <f>+SUMIFS(H27建設IOデータ!W:W,H27建設IOデータ!$A:$A,H27建設io!$CE12)/H27建設IOデータ!W$122</f>
        <v>8.1892539839232836E-2</v>
      </c>
      <c r="CV12" s="466">
        <f>+SUMIFS(H27建設IOデータ!X:X,H27建設IOデータ!$A:$A,H27建設io!$CE12)/H27建設IOデータ!X$122</f>
        <v>2.3327911864871435E-2</v>
      </c>
      <c r="CW12" s="466">
        <f>+SUMIFS(H27建設IOデータ!Y:Y,H27建設IOデータ!$A:$A,H27建設io!$CE12)/H27建設IOデータ!Y$122</f>
        <v>8.8824272611941854E-2</v>
      </c>
      <c r="CX12" s="466">
        <f>+SUMIFS(H27建設IOデータ!Z:Z,H27建設IOデータ!$A:$A,H27建設io!$CE12)/H27建設IOデータ!Z$122</f>
        <v>7.940813381322484E-2</v>
      </c>
      <c r="CY12" s="466">
        <f>+SUMIFS(H27建設IOデータ!AA:AA,H27建設IOデータ!$A:$A,H27建設io!$CE12)/H27建設IOデータ!AA$122</f>
        <v>8.9585074773642026E-2</v>
      </c>
      <c r="CZ12" s="466">
        <f>+SUMIFS(H27建設IOデータ!AB:AB,H27建設IOデータ!$A:$A,H27建設io!$CE12)/H27建設IOデータ!AB$122</f>
        <v>1.9213111391229956E-2</v>
      </c>
      <c r="DA12" s="466">
        <f>+SUMIFS(H27建設IOデータ!AC:AC,H27建設IOデータ!$A:$A,H27建設io!$CE12)/H27建設IOデータ!AC$122</f>
        <v>7.7612658684796344E-3</v>
      </c>
      <c r="DB12" s="466">
        <f>+SUMIFS(H27建設IOデータ!AD:AD,H27建設IOデータ!$A:$A,H27建設io!$CE12)/H27建設IOデータ!AD$122</f>
        <v>1.5254820047483601E-2</v>
      </c>
      <c r="DC12" s="466">
        <f>+SUMIFS(H27建設IOデータ!AE:AE,H27建設IOデータ!$A:$A,H27建設io!$CE12)/H27建設IOデータ!AE$122</f>
        <v>1.3115813277338071E-2</v>
      </c>
      <c r="DD12" s="466">
        <f>+SUMIFS(H27建設IOデータ!AF:AF,H27建設IOデータ!$A:$A,H27建設io!$CE12)/H27建設IOデータ!AF$122</f>
        <v>4.4716679296118549E-2</v>
      </c>
      <c r="DE12" s="466">
        <f>+SUMIFS(H27建設IOデータ!AG:AG,H27建設IOデータ!$A:$A,H27建設io!$CE12)/H27建設IOデータ!AG$122</f>
        <v>3.3530355399637744E-2</v>
      </c>
      <c r="DF12" s="466">
        <f>+SUMIFS(H27建設IOデータ!AH:AH,H27建設IOデータ!$A:$A,H27建設io!$CE12)/H27建設IOデータ!AH$122</f>
        <v>6.8239389219347454E-3</v>
      </c>
      <c r="DG12" s="466">
        <f>+SUMIFS(H27建設IOデータ!AI:AI,H27建設IOデータ!$A:$A,H27建設io!$CE12)/H27建設IOデータ!AI$122</f>
        <v>1.566681174194479E-2</v>
      </c>
      <c r="DH12" s="466">
        <f>+SUMIFS(H27建設IOデータ!AJ:AJ,H27建設IOデータ!$A:$A,H27建設io!$CE12)/H27建設IOデータ!AJ$122</f>
        <v>1.2775795172179208E-2</v>
      </c>
      <c r="DI12" s="466">
        <f>+SUMIFS(H27建設IOデータ!AK:AK,H27建設IOデータ!$A:$A,H27建設io!$CE12)/H27建設IOデータ!AK$122</f>
        <v>5.2377808139452545E-2</v>
      </c>
      <c r="DJ12" s="466">
        <f>+SUMIFS(H27建設IOデータ!AL:AL,H27建設IOデータ!$A:$A,H27建設io!$CE12)/H27建設IOデータ!AL$122</f>
        <v>2.993046031406862E-3</v>
      </c>
      <c r="DK12" s="466">
        <f>+SUMIFS(H27建設IOデータ!AM:AM,H27建設IOデータ!$A:$A,H27建設io!$CE12)/H27建設IOデータ!AM$122</f>
        <v>1.890543477355532E-3</v>
      </c>
      <c r="DL12" s="466">
        <f>+SUMIFS(H27建設IOデータ!AN:AN,H27建設IOデータ!$A:$A,H27建設io!$CE12)/H27建設IOデータ!AN$122</f>
        <v>2.1336012633887086E-3</v>
      </c>
      <c r="DM12" s="466">
        <f>+SUMIFS(H27建設IOデータ!AO:AO,H27建設IOデータ!$A:$A,H27建設io!$CE12)/H27建設IOデータ!AO$122</f>
        <v>1.9794543476100062E-3</v>
      </c>
      <c r="DN12" s="466">
        <f>+SUMIFS(H27建設IOデータ!AP:AP,H27建設IOデータ!$A:$A,H27建設io!$CE12)/H27建設IOデータ!AP$122</f>
        <v>1.2281021753416642E-3</v>
      </c>
      <c r="DO12" s="466">
        <f>+SUMIFS(H27建設IOデータ!AQ:AQ,H27建設IOデータ!$A:$A,H27建設io!$CE12)/H27建設IOデータ!AQ$122</f>
        <v>1.0181124401763592E-3</v>
      </c>
      <c r="DP12" s="466">
        <f>+SUMIFS(H27建設IOデータ!AR:AR,H27建設IOデータ!$A:$A,H27建設io!$CE12)/H27建設IOデータ!AR$122</f>
        <v>6.6866060052950694E-4</v>
      </c>
      <c r="DQ12" s="466">
        <f>+SUMIFS(H27建設IOデータ!AS:AS,H27建設IOデータ!$A:$A,H27建設io!$CE12)/H27建設IOデータ!AS$122</f>
        <v>8.5264982781669684E-4</v>
      </c>
      <c r="DR12" s="466">
        <f>+SUMIFS(H27建設IOデータ!AT:AT,H27建設IOデータ!$A:$A,H27建設io!$CE12)/H27建設IOデータ!AT$122</f>
        <v>1.2771189138957011E-3</v>
      </c>
      <c r="DS12" s="466">
        <f>+SUMIFS(H27建設IOデータ!AU:AU,H27建設IOデータ!$A:$A,H27建設io!$CE12)/H27建設IOデータ!AU$122</f>
        <v>2.5627684288837466E-3</v>
      </c>
      <c r="DT12" s="466">
        <f>+SUMIFS(H27建設IOデータ!AV:AV,H27建設IOデータ!$A:$A,H27建設io!$CE12)/H27建設IOデータ!AV$122</f>
        <v>1.7778707383392595E-3</v>
      </c>
      <c r="DU12" s="466">
        <f>+SUMIFS(H27建設IOデータ!AW:AW,H27建設IOデータ!$A:$A,H27建設io!$CE12)/H27建設IOデータ!AW$122</f>
        <v>2.0358093647230777E-3</v>
      </c>
      <c r="DV12" s="466">
        <f>+SUMIFS(H27建設IOデータ!AX:AX,H27建設IOデータ!$A:$A,H27建設io!$CE12)/H27建設IOデータ!AX$122</f>
        <v>5.0701136206202984E-3</v>
      </c>
      <c r="DW12" s="466">
        <f>+SUMIFS(H27建設IOデータ!AY:AY,H27建設IOデータ!$A:$A,H27建設io!$CE12)/H27建設IOデータ!AY$122</f>
        <v>5.4760662400790928E-3</v>
      </c>
      <c r="DX12" s="466">
        <f>+SUMIFS(H27建設IOデータ!AZ:AZ,H27建設IOデータ!$A:$A,H27建設io!$CE12)/H27建設IOデータ!AZ$122</f>
        <v>6.5476044232903978E-3</v>
      </c>
      <c r="DY12" s="466">
        <f>+SUMIFS(H27建設IOデータ!BA:BA,H27建設IOデータ!$A:$A,H27建設io!$CE12)/H27建設IOデータ!BA$122</f>
        <v>6.1445384506309973E-4</v>
      </c>
      <c r="DZ12" s="466">
        <f>+SUMIFS(H27建設IOデータ!BB:BB,H27建設IOデータ!$A:$A,H27建設io!$CE12)/H27建設IOデータ!BB$122</f>
        <v>6.1897728072026446E-4</v>
      </c>
      <c r="EA12" s="466">
        <f>+SUMIFS(H27建設IOデータ!BC:BC,H27建設IOデータ!$A:$A,H27建設io!$CE12)/H27建設IOデータ!BC$122</f>
        <v>4.9805757545572267E-4</v>
      </c>
      <c r="EB12" s="466">
        <f>+SUMIFS(H27建設IOデータ!BD:BD,H27建設IOデータ!$A:$A,H27建設io!$CE12)/H27建設IOデータ!BD$122</f>
        <v>8.7895055194314232E-4</v>
      </c>
      <c r="EC12" s="466">
        <f>+SUMIFS(H27建設IOデータ!BE:BE,H27建設IOデータ!$A:$A,H27建設io!$CE12)/H27建設IOデータ!BE$122</f>
        <v>8.668598299529758E-4</v>
      </c>
      <c r="ED12" s="466">
        <f>+SUMIFS(H27建設IOデータ!BF:BF,H27建設IOデータ!$A:$A,H27建設io!$CE12)/H27建設IOデータ!BF$122</f>
        <v>9.2609742544915721E-4</v>
      </c>
      <c r="EE12" s="466">
        <f>+SUMIFS(H27建設IOデータ!BG:BG,H27建設IOデータ!$A:$A,H27建設io!$CE12)/H27建設IOデータ!BG$122</f>
        <v>7.3465693011651846E-3</v>
      </c>
      <c r="EF12" s="466">
        <f>+SUMIFS(H27建設IOデータ!BH:BH,H27建設IOデータ!$A:$A,H27建設io!$CE12)/H27建設IOデータ!BH$122</f>
        <v>1.3295642238638681E-3</v>
      </c>
      <c r="EG12" s="466">
        <f>+SUMIFS(H27建設IOデータ!BI:BI,H27建設IOデータ!$A:$A,H27建設io!$CE12)/H27建設IOデータ!BI$122</f>
        <v>5.9098092268838529E-4</v>
      </c>
      <c r="EH12" s="466">
        <f>+SUMIFS(H27建設IOデータ!BJ:BJ,H27建設IOデータ!$A:$A,H27建設io!$CE12)/H27建設IOデータ!BJ$122</f>
        <v>4.3579223265661869E-4</v>
      </c>
      <c r="EI12" s="466">
        <f>+SUMIFS(H27建設IOデータ!BK:BK,H27建設IOデータ!$A:$A,H27建設io!$CE12)/H27建設IOデータ!BK$122</f>
        <v>2.6787784770144812E-4</v>
      </c>
      <c r="EJ12" s="466">
        <f>+SUMIFS(H27建設IOデータ!BL:BL,H27建設IOデータ!$A:$A,H27建設io!$CE12)/H27建設IOデータ!BL$122</f>
        <v>3.8739113591689742E-4</v>
      </c>
      <c r="EK12" s="466">
        <f>+SUMIFS(H27建設IOデータ!BM:BM,H27建設IOデータ!$A:$A,H27建設io!$CE12)/H27建設IOデータ!BM$122</f>
        <v>1.3233082706766918E-3</v>
      </c>
      <c r="EL12" s="466">
        <f>+SUMIFS(H27建設IOデータ!BN:BN,H27建設IOデータ!$A:$A,H27建設io!$CE12)/H27建設IOデータ!BN$122</f>
        <v>1.4829782622375423E-3</v>
      </c>
      <c r="EM12" s="466">
        <f>+SUMIFS(H27建設IOデータ!BO:BO,H27建設IOデータ!$A:$A,H27建設io!$CE12)/H27建設IOデータ!BO$122</f>
        <v>9.8597172362404413E-4</v>
      </c>
      <c r="EN12" s="466">
        <f>+SUMIFS(H27建設IOデータ!BP:BP,H27建設IOデータ!$A:$A,H27建設io!$CE12)/H27建設IOデータ!BP$122</f>
        <v>5.6279061786860211E-3</v>
      </c>
      <c r="EO12" s="466">
        <f>+SUMIFS(H27建設IOデータ!BQ:BQ,H27建設IOデータ!$A:$A,H27建設io!$CE12)/H27建設IOデータ!BQ$122</f>
        <v>3.8662367071559369E-4</v>
      </c>
      <c r="EP12" s="466">
        <f>+SUMIFS(H27建設IOデータ!BR:BR,H27建設IOデータ!$A:$A,H27建設io!$CE12)/H27建設IOデータ!BR$122</f>
        <v>6.4445491155121484E-3</v>
      </c>
      <c r="EQ12" s="466">
        <f>+SUMIFS(H27建設IOデータ!BS:BS,H27建設IOデータ!$A:$A,H27建設io!$CE12)/H27建設IOデータ!BS$122</f>
        <v>1.8211647360245062E-4</v>
      </c>
      <c r="ER12" s="466">
        <f>+SUMIFS(H27建設IOデータ!BT:BT,H27建設IOデータ!$A:$A,H27建設io!$CE12)/H27建設IOデータ!BT$122</f>
        <v>3.1926071611391008E-3</v>
      </c>
      <c r="ES12" s="466">
        <f>+SUMIFS(H27建設IOデータ!BU:BU,H27建設IOデータ!$A:$A,H27建設io!$CE12)/H27建設IOデータ!BU$122</f>
        <v>4.6536730513020838E-3</v>
      </c>
      <c r="ET12" s="466">
        <f>+SUMIFS(H27建設IOデータ!BV:BV,H27建設IOデータ!$A:$A,H27建設io!$CE12)/H27建設IOデータ!BV$122</f>
        <v>7.155474076116615E-3</v>
      </c>
      <c r="EU12" s="466">
        <f>+SUMIFS(H27建設IOデータ!BW:BW,H27建設IOデータ!$A:$A,H27建設io!$CE12)/H27建設IOデータ!BW$122</f>
        <v>2.4685010252929974E-3</v>
      </c>
      <c r="EV12" s="466">
        <f>+SUMIFS(H27建設IOデータ!BX:BX,H27建設IOデータ!$A:$A,H27建設io!$CE12)/H27建設IOデータ!BX$122</f>
        <v>2.1553602240180331E-3</v>
      </c>
      <c r="EW12" s="466">
        <f>+SUMIFS(H27建設IOデータ!BY:BY,H27建設IOデータ!$A:$A,H27建設io!$CE12)/H27建設IOデータ!BY$122</f>
        <v>3.4096238743154075E-3</v>
      </c>
      <c r="EX12" s="466">
        <f>+SUMIFS(H27建設IOデータ!BZ:BZ,H27建設IOデータ!$A:$A,H27建設io!$CE12)/H27建設IOデータ!BZ$122</f>
        <v>5.3916416396459907E-3</v>
      </c>
      <c r="EY12" s="466">
        <f>+SUMIFS(H27建設IOデータ!CA:CA,H27建設IOデータ!$A:$A,H27建設io!$CE12)/H27建設IOデータ!CA$122</f>
        <v>4.1318225478779022E-3</v>
      </c>
    </row>
    <row r="13" spans="1:155" x14ac:dyDescent="0.15">
      <c r="A13" s="464">
        <f t="shared" si="0"/>
        <v>0</v>
      </c>
      <c r="C13" s="381" t="s">
        <v>40</v>
      </c>
      <c r="D13" s="381" t="s">
        <v>70</v>
      </c>
      <c r="E13" s="465">
        <f t="shared" si="6"/>
        <v>0</v>
      </c>
      <c r="F13" s="465">
        <f t="shared" si="1"/>
        <v>0</v>
      </c>
      <c r="G13" s="465">
        <f t="shared" si="1"/>
        <v>0</v>
      </c>
      <c r="H13" s="465">
        <f t="shared" si="1"/>
        <v>0</v>
      </c>
      <c r="I13" s="465">
        <f t="shared" si="1"/>
        <v>0</v>
      </c>
      <c r="J13" s="465">
        <f t="shared" si="1"/>
        <v>0</v>
      </c>
      <c r="K13" s="465">
        <f t="shared" si="1"/>
        <v>0</v>
      </c>
      <c r="L13" s="465">
        <f t="shared" si="1"/>
        <v>0</v>
      </c>
      <c r="M13" s="465">
        <f t="shared" si="1"/>
        <v>0</v>
      </c>
      <c r="N13" s="465">
        <f t="shared" si="1"/>
        <v>0</v>
      </c>
      <c r="O13" s="465">
        <f t="shared" si="1"/>
        <v>0</v>
      </c>
      <c r="P13" s="465">
        <f t="shared" si="1"/>
        <v>0</v>
      </c>
      <c r="Q13" s="465">
        <f t="shared" si="1"/>
        <v>0</v>
      </c>
      <c r="R13" s="465">
        <f t="shared" si="1"/>
        <v>0</v>
      </c>
      <c r="S13" s="465">
        <f t="shared" si="1"/>
        <v>0</v>
      </c>
      <c r="T13" s="465">
        <f t="shared" si="1"/>
        <v>0</v>
      </c>
      <c r="U13" s="465">
        <f t="shared" si="1"/>
        <v>0</v>
      </c>
      <c r="V13" s="465">
        <f t="shared" si="2"/>
        <v>0</v>
      </c>
      <c r="W13" s="465">
        <f t="shared" si="2"/>
        <v>0</v>
      </c>
      <c r="X13" s="465">
        <f t="shared" si="2"/>
        <v>0</v>
      </c>
      <c r="Y13" s="465">
        <f t="shared" si="2"/>
        <v>0</v>
      </c>
      <c r="Z13" s="465">
        <f t="shared" si="2"/>
        <v>0</v>
      </c>
      <c r="AA13" s="465">
        <f t="shared" si="2"/>
        <v>0</v>
      </c>
      <c r="AB13" s="465">
        <f t="shared" si="2"/>
        <v>0</v>
      </c>
      <c r="AC13" s="465">
        <f t="shared" si="2"/>
        <v>0</v>
      </c>
      <c r="AD13" s="465">
        <f t="shared" si="2"/>
        <v>0</v>
      </c>
      <c r="AE13" s="465">
        <f t="shared" si="2"/>
        <v>0</v>
      </c>
      <c r="AF13" s="465">
        <f t="shared" si="2"/>
        <v>0</v>
      </c>
      <c r="AG13" s="465">
        <f t="shared" si="2"/>
        <v>0</v>
      </c>
      <c r="AH13" s="465">
        <f t="shared" si="2"/>
        <v>0</v>
      </c>
      <c r="AI13" s="465">
        <f t="shared" si="2"/>
        <v>0</v>
      </c>
      <c r="AJ13" s="465">
        <f t="shared" si="2"/>
        <v>0</v>
      </c>
      <c r="AK13" s="465">
        <f t="shared" si="2"/>
        <v>0</v>
      </c>
      <c r="AL13" s="465">
        <f t="shared" si="3"/>
        <v>0</v>
      </c>
      <c r="AM13" s="465">
        <f t="shared" si="3"/>
        <v>0</v>
      </c>
      <c r="AN13" s="465">
        <f t="shared" si="3"/>
        <v>0</v>
      </c>
      <c r="AO13" s="465">
        <f t="shared" si="3"/>
        <v>0</v>
      </c>
      <c r="AP13" s="465">
        <f t="shared" si="3"/>
        <v>0</v>
      </c>
      <c r="AQ13" s="465">
        <f t="shared" si="3"/>
        <v>0</v>
      </c>
      <c r="AR13" s="465">
        <f t="shared" si="3"/>
        <v>0</v>
      </c>
      <c r="AS13" s="465">
        <f t="shared" si="3"/>
        <v>0</v>
      </c>
      <c r="AT13" s="465">
        <f t="shared" si="3"/>
        <v>0</v>
      </c>
      <c r="AU13" s="465">
        <f t="shared" si="3"/>
        <v>0</v>
      </c>
      <c r="AV13" s="465">
        <f t="shared" si="3"/>
        <v>0</v>
      </c>
      <c r="AW13" s="465">
        <f t="shared" si="3"/>
        <v>0</v>
      </c>
      <c r="AX13" s="465">
        <f t="shared" si="3"/>
        <v>0</v>
      </c>
      <c r="AY13" s="465">
        <f t="shared" si="3"/>
        <v>0</v>
      </c>
      <c r="AZ13" s="465">
        <f t="shared" si="3"/>
        <v>0</v>
      </c>
      <c r="BA13" s="465">
        <f t="shared" si="3"/>
        <v>0</v>
      </c>
      <c r="BB13" s="465">
        <f t="shared" si="4"/>
        <v>0</v>
      </c>
      <c r="BC13" s="465">
        <f t="shared" si="4"/>
        <v>0</v>
      </c>
      <c r="BD13" s="465">
        <f t="shared" si="4"/>
        <v>0</v>
      </c>
      <c r="BE13" s="465">
        <f t="shared" si="4"/>
        <v>0</v>
      </c>
      <c r="BF13" s="465">
        <f t="shared" si="4"/>
        <v>0</v>
      </c>
      <c r="BG13" s="465">
        <f t="shared" si="4"/>
        <v>0</v>
      </c>
      <c r="BH13" s="465">
        <f t="shared" si="4"/>
        <v>0</v>
      </c>
      <c r="BI13" s="465">
        <f t="shared" si="4"/>
        <v>0</v>
      </c>
      <c r="BJ13" s="465">
        <f t="shared" si="4"/>
        <v>0</v>
      </c>
      <c r="BK13" s="465">
        <f t="shared" si="4"/>
        <v>0</v>
      </c>
      <c r="BL13" s="465">
        <f t="shared" si="4"/>
        <v>0</v>
      </c>
      <c r="BM13" s="465">
        <f t="shared" si="4"/>
        <v>0</v>
      </c>
      <c r="BN13" s="465">
        <f t="shared" si="4"/>
        <v>0</v>
      </c>
      <c r="BO13" s="465">
        <f t="shared" si="4"/>
        <v>0</v>
      </c>
      <c r="BP13" s="465">
        <f t="shared" si="4"/>
        <v>0</v>
      </c>
      <c r="BQ13" s="465">
        <f t="shared" si="4"/>
        <v>0</v>
      </c>
      <c r="BR13" s="465">
        <f t="shared" si="5"/>
        <v>0</v>
      </c>
      <c r="BS13" s="465">
        <f t="shared" si="5"/>
        <v>0</v>
      </c>
      <c r="BT13" s="465">
        <f t="shared" si="5"/>
        <v>0</v>
      </c>
      <c r="BU13" s="465">
        <f t="shared" si="5"/>
        <v>0</v>
      </c>
      <c r="BV13" s="465">
        <f t="shared" si="5"/>
        <v>0</v>
      </c>
      <c r="BW13" s="465">
        <f t="shared" si="5"/>
        <v>0</v>
      </c>
      <c r="CE13" s="381" t="s">
        <v>40</v>
      </c>
      <c r="CF13" s="381" t="s">
        <v>70</v>
      </c>
      <c r="CG13" s="466">
        <f>+SUMIFS(H27建設IOデータ!I:I,H27建設IOデータ!$A:$A,H27建設io!$CE13)/H27建設IOデータ!I$122</f>
        <v>5.3745906190799829E-3</v>
      </c>
      <c r="CH13" s="466">
        <f>+SUMIFS(H27建設IOデータ!J:J,H27建設IOデータ!$A:$A,H27建設io!$CE13)/H27建設IOデータ!J$122</f>
        <v>6.1330697002371327E-3</v>
      </c>
      <c r="CI13" s="466">
        <f>+SUMIFS(H27建設IOデータ!K:K,H27建設IOデータ!$A:$A,H27建設io!$CE13)/H27建設IOデータ!K$122</f>
        <v>7.0279919884962396E-3</v>
      </c>
      <c r="CJ13" s="466">
        <f>+SUMIFS(H27建設IOデータ!L:L,H27建設IOデータ!$A:$A,H27建設io!$CE13)/H27建設IOデータ!L$122</f>
        <v>7.1600641418894427E-3</v>
      </c>
      <c r="CK13" s="466">
        <f>+SUMIFS(H27建設IOデータ!M:M,H27建設IOデータ!$A:$A,H27建設io!$CE13)/H27建設IOデータ!M$122</f>
        <v>7.0406220937138751E-3</v>
      </c>
      <c r="CL13" s="466">
        <f>+SUMIFS(H27建設IOデータ!N:N,H27建設IOデータ!$A:$A,H27建設io!$CE13)/H27建設IOデータ!N$122</f>
        <v>1.1229655134289933E-2</v>
      </c>
      <c r="CM13" s="466">
        <f>+SUMIFS(H27建設IOデータ!O:O,H27建設IOデータ!$A:$A,H27建設io!$CE13)/H27建設IOデータ!O$122</f>
        <v>6.869013871109296E-3</v>
      </c>
      <c r="CN13" s="466">
        <f>+SUMIFS(H27建設IOデータ!P:P,H27建設IOデータ!$A:$A,H27建設io!$CE13)/H27建設IOデータ!P$122</f>
        <v>7.9527559055118102E-3</v>
      </c>
      <c r="CO13" s="466">
        <f>+SUMIFS(H27建設IOデータ!Q:Q,H27建設IOデータ!$A:$A,H27建設io!$CE13)/H27建設IOデータ!Q$122</f>
        <v>7.5969476858120362E-3</v>
      </c>
      <c r="CP13" s="466">
        <f>+SUMIFS(H27建設IOデータ!R:R,H27建設IOデータ!$A:$A,H27建設io!$CE13)/H27建設IOデータ!R$122</f>
        <v>7.34169235618355E-3</v>
      </c>
      <c r="CQ13" s="466">
        <f>+SUMIFS(H27建設IOデータ!S:S,H27建設IOデータ!$A:$A,H27建設io!$CE13)/H27建設IOデータ!S$122</f>
        <v>2.1250911985142933E-2</v>
      </c>
      <c r="CR13" s="466">
        <f>+SUMIFS(H27建設IOデータ!T:T,H27建設IOデータ!$A:$A,H27建設io!$CE13)/H27建設IOデータ!T$122</f>
        <v>5.6180391726559503E-3</v>
      </c>
      <c r="CS13" s="466">
        <f>+SUMIFS(H27建設IOデータ!U:U,H27建設IOデータ!$A:$A,H27建設io!$CE13)/H27建設IOデータ!U$122</f>
        <v>7.6147936875243846E-3</v>
      </c>
      <c r="CT13" s="466">
        <f>+SUMIFS(H27建設IOデータ!V:V,H27建設IOデータ!$A:$A,H27建設io!$CE13)/H27建設IOデータ!V$122</f>
        <v>4.3743184767818591E-3</v>
      </c>
      <c r="CU13" s="466">
        <f>+SUMIFS(H27建設IOデータ!W:W,H27建設IOデータ!$A:$A,H27建設io!$CE13)/H27建設IOデータ!W$122</f>
        <v>1.7811310111408827E-2</v>
      </c>
      <c r="CV13" s="466">
        <f>+SUMIFS(H27建設IOデータ!X:X,H27建設IOデータ!$A:$A,H27建設io!$CE13)/H27建設IOデータ!X$122</f>
        <v>5.0149351621261865E-3</v>
      </c>
      <c r="CW13" s="466">
        <f>+SUMIFS(H27建設IOデータ!Y:Y,H27建設IOデータ!$A:$A,H27建設io!$CE13)/H27建設IOデータ!Y$122</f>
        <v>4.8444876567601859E-3</v>
      </c>
      <c r="CX13" s="466">
        <f>+SUMIFS(H27建設IOデータ!Z:Z,H27建設IOデータ!$A:$A,H27建設io!$CE13)/H27建設IOデータ!Z$122</f>
        <v>3.8078347504042565E-3</v>
      </c>
      <c r="CY13" s="466">
        <f>+SUMIFS(H27建設IOデータ!AA:AA,H27建設IOデータ!$A:$A,H27建設io!$CE13)/H27建設IOデータ!AA$122</f>
        <v>4.9282468057009199E-3</v>
      </c>
      <c r="CZ13" s="466">
        <f>+SUMIFS(H27建設IOデータ!AB:AB,H27建設IOデータ!$A:$A,H27建設io!$CE13)/H27建設IOデータ!AB$122</f>
        <v>5.0256435048159354E-3</v>
      </c>
      <c r="DA13" s="466">
        <f>+SUMIFS(H27建設IOデータ!AC:AC,H27建設IOデータ!$A:$A,H27建設io!$CE13)/H27建設IOデータ!AC$122</f>
        <v>7.5463913981452038E-3</v>
      </c>
      <c r="DB13" s="466">
        <f>+SUMIFS(H27建設IOデータ!AD:AD,H27建設IOデータ!$A:$A,H27建設io!$CE13)/H27建設IOデータ!AD$122</f>
        <v>3.2765586756777691E-3</v>
      </c>
      <c r="DC13" s="466">
        <f>+SUMIFS(H27建設IOデータ!AE:AE,H27建設IOデータ!$A:$A,H27建設io!$CE13)/H27建設IOデータ!AE$122</f>
        <v>4.790825391697626E-3</v>
      </c>
      <c r="DD13" s="466">
        <f>+SUMIFS(H27建設IOデータ!AF:AF,H27建設IOデータ!$A:$A,H27建設io!$CE13)/H27建設IOデータ!AF$122</f>
        <v>8.1069053031669856E-3</v>
      </c>
      <c r="DE13" s="466">
        <f>+SUMIFS(H27建設IOデータ!AG:AG,H27建設IOデータ!$A:$A,H27建設io!$CE13)/H27建設IOデータ!AG$122</f>
        <v>5.7340435925935518E-3</v>
      </c>
      <c r="DF13" s="466">
        <f>+SUMIFS(H27建設IOデータ!AH:AH,H27建設IOデータ!$A:$A,H27建設io!$CE13)/H27建設IOデータ!AH$122</f>
        <v>5.9149789692444681E-3</v>
      </c>
      <c r="DG13" s="466">
        <f>+SUMIFS(H27建設IOデータ!AI:AI,H27建設IOデータ!$A:$A,H27建設io!$CE13)/H27建設IOデータ!AI$122</f>
        <v>4.0882225930608312E-3</v>
      </c>
      <c r="DH13" s="466">
        <f>+SUMIFS(H27建設IOデータ!AJ:AJ,H27建設IOデータ!$A:$A,H27建設io!$CE13)/H27建設IOデータ!AJ$122</f>
        <v>3.147826788813108E-3</v>
      </c>
      <c r="DI13" s="466">
        <f>+SUMIFS(H27建設IOデータ!AK:AK,H27建設IOデータ!$A:$A,H27建設io!$CE13)/H27建設IOデータ!AK$122</f>
        <v>8.7342218977626267E-3</v>
      </c>
      <c r="DJ13" s="466">
        <f>+SUMIFS(H27建設IOデータ!AL:AL,H27建設IOデータ!$A:$A,H27建設io!$CE13)/H27建設IOデータ!AL$122</f>
        <v>3.0508084630157997E-3</v>
      </c>
      <c r="DK13" s="466">
        <f>+SUMIFS(H27建設IOデータ!AM:AM,H27建設IOデータ!$A:$A,H27建設io!$CE13)/H27建設IOデータ!AM$122</f>
        <v>2.8215250852222573E-3</v>
      </c>
      <c r="DL13" s="466">
        <f>+SUMIFS(H27建設IOデータ!AN:AN,H27建設IOデータ!$A:$A,H27建設io!$CE13)/H27建設IOデータ!AN$122</f>
        <v>3.5503480120999717E-3</v>
      </c>
      <c r="DM13" s="466">
        <f>+SUMIFS(H27建設IOデータ!AO:AO,H27建設IOデータ!$A:$A,H27建設io!$CE13)/H27建設IOデータ!AO$122</f>
        <v>3.622851925618347E-3</v>
      </c>
      <c r="DN13" s="466">
        <f>+SUMIFS(H27建設IOデータ!AP:AP,H27建設IOデータ!$A:$A,H27建設io!$CE13)/H27建設IOデータ!AP$122</f>
        <v>3.6678723155173644E-3</v>
      </c>
      <c r="DO13" s="466">
        <f>+SUMIFS(H27建設IOデータ!AQ:AQ,H27建設IOデータ!$A:$A,H27建設io!$CE13)/H27建設IOデータ!AQ$122</f>
        <v>1.6431589933564685E-3</v>
      </c>
      <c r="DP13" s="466">
        <f>+SUMIFS(H27建設IOデータ!AR:AR,H27建設IOデータ!$A:$A,H27建設io!$CE13)/H27建設IOデータ!AR$122</f>
        <v>2.2860963774860169E-3</v>
      </c>
      <c r="DQ13" s="466">
        <f>+SUMIFS(H27建設IOデータ!AS:AS,H27建設IOデータ!$A:$A,H27建設io!$CE13)/H27建設IOデータ!AS$122</f>
        <v>6.2519781003623175E-3</v>
      </c>
      <c r="DR13" s="466">
        <f>+SUMIFS(H27建設IOデータ!AT:AT,H27建設IOデータ!$A:$A,H27建設io!$CE13)/H27建設IOデータ!AT$122</f>
        <v>6.3820633651082877E-3</v>
      </c>
      <c r="DS13" s="466">
        <f>+SUMIFS(H27建設IOデータ!AU:AU,H27建設IOデータ!$A:$A,H27建設io!$CE13)/H27建設IOデータ!AU$122</f>
        <v>1.2574224437354802E-3</v>
      </c>
      <c r="DT13" s="466">
        <f>+SUMIFS(H27建設IOデータ!AV:AV,H27建設IOデータ!$A:$A,H27建設io!$CE13)/H27建設IOデータ!AV$122</f>
        <v>2.8236770550094121E-3</v>
      </c>
      <c r="DU13" s="466">
        <f>+SUMIFS(H27建設IOデータ!AW:AW,H27建設IOデータ!$A:$A,H27建設io!$CE13)/H27建設IOデータ!AW$122</f>
        <v>4.9068225713838282E-3</v>
      </c>
      <c r="DV13" s="466">
        <f>+SUMIFS(H27建設IOデータ!AX:AX,H27建設IOデータ!$A:$A,H27建設io!$CE13)/H27建設IOデータ!AX$122</f>
        <v>3.4376622227711949E-3</v>
      </c>
      <c r="DW13" s="466">
        <f>+SUMIFS(H27建設IOデータ!AY:AY,H27建設IOデータ!$A:$A,H27建設io!$CE13)/H27建設IOデータ!AY$122</f>
        <v>3.3678448173271452E-3</v>
      </c>
      <c r="DX13" s="466">
        <f>+SUMIFS(H27建設IOデータ!AZ:AZ,H27建設IOデータ!$A:$A,H27建設io!$CE13)/H27建設IOデータ!AZ$122</f>
        <v>2.9315131521639591E-3</v>
      </c>
      <c r="DY13" s="466">
        <f>+SUMIFS(H27建設IOデータ!BA:BA,H27建設IOデータ!$A:$A,H27建設io!$CE13)/H27建設IOデータ!BA$122</f>
        <v>2.6941437821997446E-3</v>
      </c>
      <c r="DZ13" s="466">
        <f>+SUMIFS(H27建設IOデータ!BB:BB,H27建設IOデータ!$A:$A,H27建設io!$CE13)/H27建設IOデータ!BB$122</f>
        <v>8.2155166350144186E-3</v>
      </c>
      <c r="EA13" s="466">
        <f>+SUMIFS(H27建設IOデータ!BC:BC,H27建設IOデータ!$A:$A,H27建設io!$CE13)/H27建設IOデータ!BC$122</f>
        <v>9.2140651459308703E-3</v>
      </c>
      <c r="EB13" s="466">
        <f>+SUMIFS(H27建設IOデータ!BD:BD,H27建設IOデータ!$A:$A,H27建設io!$CE13)/H27建設IOデータ!BD$122</f>
        <v>4.1584757296234693E-3</v>
      </c>
      <c r="EC13" s="466">
        <f>+SUMIFS(H27建設IOデータ!BE:BE,H27建設IOデータ!$A:$A,H27建設io!$CE13)/H27建設IOデータ!BE$122</f>
        <v>4.2274260200446494E-3</v>
      </c>
      <c r="ED13" s="466">
        <f>+SUMIFS(H27建設IOデータ!BF:BF,H27建設IOデータ!$A:$A,H27建設io!$CE13)/H27建設IOデータ!BF$122</f>
        <v>3.8896091868864603E-3</v>
      </c>
      <c r="EE13" s="466">
        <f>+SUMIFS(H27建設IOデータ!BG:BG,H27建設IOデータ!$A:$A,H27建設io!$CE13)/H27建設IOデータ!BG$122</f>
        <v>1.0983976641110982E-3</v>
      </c>
      <c r="EF13" s="466">
        <f>+SUMIFS(H27建設IOデータ!BH:BH,H27建設IOデータ!$A:$A,H27建設io!$CE13)/H27建設IOデータ!BH$122</f>
        <v>1.5479409248796213E-3</v>
      </c>
      <c r="EG13" s="466">
        <f>+SUMIFS(H27建設IOデータ!BI:BI,H27建設IOデータ!$A:$A,H27建設io!$CE13)/H27建設IOデータ!BI$122</f>
        <v>1.8593216831584109E-3</v>
      </c>
      <c r="EH13" s="466">
        <f>+SUMIFS(H27建設IOデータ!BJ:BJ,H27建設IOデータ!$A:$A,H27建設io!$CE13)/H27建設IOデータ!BJ$122</f>
        <v>2.3890192898154204E-3</v>
      </c>
      <c r="EI13" s="466">
        <f>+SUMIFS(H27建設IOデータ!BK:BK,H27建設IOデータ!$A:$A,H27建設io!$CE13)/H27建設IOデータ!BK$122</f>
        <v>1.3833691836522546E-3</v>
      </c>
      <c r="EJ13" s="466">
        <f>+SUMIFS(H27建設IOデータ!BL:BL,H27建設IOデータ!$A:$A,H27建設io!$CE13)/H27建設IOデータ!BL$122</f>
        <v>1.1478255879019182E-3</v>
      </c>
      <c r="EK13" s="466">
        <f>+SUMIFS(H27建設IOデータ!BM:BM,H27建設IOデータ!$A:$A,H27建設io!$CE13)/H27建設IOデータ!BM$122</f>
        <v>8.4210526315789478E-4</v>
      </c>
      <c r="EL13" s="466">
        <f>+SUMIFS(H27建設IOデータ!BN:BN,H27建設IOデータ!$A:$A,H27建設io!$CE13)/H27建設IOデータ!BN$122</f>
        <v>1.2795144836844424E-3</v>
      </c>
      <c r="EM13" s="466">
        <f>+SUMIFS(H27建設IOデータ!BO:BO,H27建設IOデータ!$A:$A,H27建設io!$CE13)/H27建設IOデータ!BO$122</f>
        <v>1.6987807893915907E-3</v>
      </c>
      <c r="EN13" s="466">
        <f>+SUMIFS(H27建設IOデータ!BP:BP,H27建設IOデータ!$A:$A,H27建設io!$CE13)/H27建設IOデータ!BP$122</f>
        <v>3.3458588562310185E-3</v>
      </c>
      <c r="EO13" s="466">
        <f>+SUMIFS(H27建設IOデータ!BQ:BQ,H27建設IOデータ!$A:$A,H27建設io!$CE13)/H27建設IOデータ!BQ$122</f>
        <v>2.7191115303074721E-4</v>
      </c>
      <c r="EP13" s="466">
        <f>+SUMIFS(H27建設IOデータ!BR:BR,H27建設IOデータ!$A:$A,H27建設io!$CE13)/H27建設IOデータ!BR$122</f>
        <v>3.4593441283170246E-3</v>
      </c>
      <c r="EQ13" s="466">
        <f>+SUMIFS(H27建設IOデータ!BS:BS,H27建設IOデータ!$A:$A,H27建設io!$CE13)/H27建設IOデータ!BS$122</f>
        <v>4.0781637678497494E-4</v>
      </c>
      <c r="ER13" s="466">
        <f>+SUMIFS(H27建設IOデータ!BT:BT,H27建設IOデータ!$A:$A,H27建設io!$CE13)/H27建設IOデータ!BT$122</f>
        <v>4.6205242880620742E-3</v>
      </c>
      <c r="ES13" s="466">
        <f>+SUMIFS(H27建設IOデータ!BU:BU,H27建設IOデータ!$A:$A,H27建設io!$CE13)/H27建設IOデータ!BU$122</f>
        <v>3.3961629213593706E-3</v>
      </c>
      <c r="ET13" s="466">
        <f>+SUMIFS(H27建設IOデータ!BV:BV,H27建設IOデータ!$A:$A,H27建設io!$CE13)/H27建設IOデータ!BV$122</f>
        <v>4.3524711306272062E-3</v>
      </c>
      <c r="EU13" s="466">
        <f>+SUMIFS(H27建設IOデータ!BW:BW,H27建設IOデータ!$A:$A,H27建設io!$CE13)/H27建設IOデータ!BW$122</f>
        <v>1.3938623755849896E-3</v>
      </c>
      <c r="EV13" s="466">
        <f>+SUMIFS(H27建設IOデータ!BX:BX,H27建設IOデータ!$A:$A,H27建設io!$CE13)/H27建設IOデータ!BX$122</f>
        <v>1.9055475834984226E-3</v>
      </c>
      <c r="EW13" s="466">
        <f>+SUMIFS(H27建設IOデータ!BY:BY,H27建設IOデータ!$A:$A,H27建設io!$CE13)/H27建設IOデータ!BY$122</f>
        <v>5.9167975674376781E-3</v>
      </c>
      <c r="EX13" s="466">
        <f>+SUMIFS(H27建設IOデータ!BZ:BZ,H27建設IOデータ!$A:$A,H27建設io!$CE13)/H27建設IOデータ!BZ$122</f>
        <v>3.142000896347464E-3</v>
      </c>
      <c r="EY13" s="466">
        <f>+SUMIFS(H27建設IOデータ!CA:CA,H27建設IOデータ!$A:$A,H27建設io!$CE13)/H27建設IOデータ!CA$122</f>
        <v>2.5507680014960517E-3</v>
      </c>
    </row>
    <row r="14" spans="1:155" x14ac:dyDescent="0.15">
      <c r="A14" s="464">
        <f t="shared" si="0"/>
        <v>0</v>
      </c>
      <c r="C14" s="381" t="s">
        <v>41</v>
      </c>
      <c r="D14" s="381" t="s">
        <v>71</v>
      </c>
      <c r="E14" s="465">
        <f t="shared" si="6"/>
        <v>0</v>
      </c>
      <c r="F14" s="465">
        <f t="shared" si="1"/>
        <v>0</v>
      </c>
      <c r="G14" s="465">
        <f t="shared" si="1"/>
        <v>0</v>
      </c>
      <c r="H14" s="465">
        <f t="shared" si="1"/>
        <v>0</v>
      </c>
      <c r="I14" s="465">
        <f t="shared" si="1"/>
        <v>0</v>
      </c>
      <c r="J14" s="465">
        <f t="shared" si="1"/>
        <v>0</v>
      </c>
      <c r="K14" s="465">
        <f t="shared" si="1"/>
        <v>0</v>
      </c>
      <c r="L14" s="465">
        <f t="shared" si="1"/>
        <v>0</v>
      </c>
      <c r="M14" s="465">
        <f t="shared" si="1"/>
        <v>0</v>
      </c>
      <c r="N14" s="465">
        <f t="shared" si="1"/>
        <v>0</v>
      </c>
      <c r="O14" s="465">
        <f t="shared" si="1"/>
        <v>0</v>
      </c>
      <c r="P14" s="465">
        <f t="shared" si="1"/>
        <v>0</v>
      </c>
      <c r="Q14" s="465">
        <f t="shared" si="1"/>
        <v>0</v>
      </c>
      <c r="R14" s="465">
        <f t="shared" si="1"/>
        <v>0</v>
      </c>
      <c r="S14" s="465">
        <f t="shared" si="1"/>
        <v>0</v>
      </c>
      <c r="T14" s="465">
        <f t="shared" si="1"/>
        <v>0</v>
      </c>
      <c r="U14" s="465">
        <f t="shared" si="1"/>
        <v>0</v>
      </c>
      <c r="V14" s="465">
        <f t="shared" si="2"/>
        <v>0</v>
      </c>
      <c r="W14" s="465">
        <f t="shared" si="2"/>
        <v>0</v>
      </c>
      <c r="X14" s="465">
        <f t="shared" si="2"/>
        <v>0</v>
      </c>
      <c r="Y14" s="465">
        <f t="shared" si="2"/>
        <v>0</v>
      </c>
      <c r="Z14" s="465">
        <f t="shared" si="2"/>
        <v>0</v>
      </c>
      <c r="AA14" s="465">
        <f t="shared" si="2"/>
        <v>0</v>
      </c>
      <c r="AB14" s="465">
        <f t="shared" si="2"/>
        <v>0</v>
      </c>
      <c r="AC14" s="465">
        <f t="shared" si="2"/>
        <v>0</v>
      </c>
      <c r="AD14" s="465">
        <f t="shared" si="2"/>
        <v>0</v>
      </c>
      <c r="AE14" s="465">
        <f t="shared" si="2"/>
        <v>0</v>
      </c>
      <c r="AF14" s="465">
        <f t="shared" si="2"/>
        <v>0</v>
      </c>
      <c r="AG14" s="465">
        <f t="shared" si="2"/>
        <v>0</v>
      </c>
      <c r="AH14" s="465">
        <f t="shared" si="2"/>
        <v>0</v>
      </c>
      <c r="AI14" s="465">
        <f t="shared" si="2"/>
        <v>0</v>
      </c>
      <c r="AJ14" s="465">
        <f t="shared" si="2"/>
        <v>0</v>
      </c>
      <c r="AK14" s="465">
        <f t="shared" si="2"/>
        <v>0</v>
      </c>
      <c r="AL14" s="465">
        <f t="shared" si="3"/>
        <v>0</v>
      </c>
      <c r="AM14" s="465">
        <f t="shared" si="3"/>
        <v>0</v>
      </c>
      <c r="AN14" s="465">
        <f t="shared" si="3"/>
        <v>0</v>
      </c>
      <c r="AO14" s="465">
        <f t="shared" si="3"/>
        <v>0</v>
      </c>
      <c r="AP14" s="465">
        <f t="shared" si="3"/>
        <v>0</v>
      </c>
      <c r="AQ14" s="465">
        <f t="shared" si="3"/>
        <v>0</v>
      </c>
      <c r="AR14" s="465">
        <f t="shared" si="3"/>
        <v>0</v>
      </c>
      <c r="AS14" s="465">
        <f t="shared" si="3"/>
        <v>0</v>
      </c>
      <c r="AT14" s="465">
        <f t="shared" si="3"/>
        <v>0</v>
      </c>
      <c r="AU14" s="465">
        <f t="shared" si="3"/>
        <v>0</v>
      </c>
      <c r="AV14" s="465">
        <f t="shared" si="3"/>
        <v>0</v>
      </c>
      <c r="AW14" s="465">
        <f t="shared" si="3"/>
        <v>0</v>
      </c>
      <c r="AX14" s="465">
        <f t="shared" si="3"/>
        <v>0</v>
      </c>
      <c r="AY14" s="465">
        <f t="shared" si="3"/>
        <v>0</v>
      </c>
      <c r="AZ14" s="465">
        <f t="shared" si="3"/>
        <v>0</v>
      </c>
      <c r="BA14" s="465">
        <f t="shared" si="3"/>
        <v>0</v>
      </c>
      <c r="BB14" s="465">
        <f t="shared" si="4"/>
        <v>0</v>
      </c>
      <c r="BC14" s="465">
        <f t="shared" si="4"/>
        <v>0</v>
      </c>
      <c r="BD14" s="465">
        <f t="shared" si="4"/>
        <v>0</v>
      </c>
      <c r="BE14" s="465">
        <f t="shared" si="4"/>
        <v>0</v>
      </c>
      <c r="BF14" s="465">
        <f t="shared" si="4"/>
        <v>0</v>
      </c>
      <c r="BG14" s="465">
        <f t="shared" si="4"/>
        <v>0</v>
      </c>
      <c r="BH14" s="465">
        <f t="shared" si="4"/>
        <v>0</v>
      </c>
      <c r="BI14" s="465">
        <f t="shared" si="4"/>
        <v>0</v>
      </c>
      <c r="BJ14" s="465">
        <f t="shared" si="4"/>
        <v>0</v>
      </c>
      <c r="BK14" s="465">
        <f t="shared" si="4"/>
        <v>0</v>
      </c>
      <c r="BL14" s="465">
        <f t="shared" si="4"/>
        <v>0</v>
      </c>
      <c r="BM14" s="465">
        <f t="shared" si="4"/>
        <v>0</v>
      </c>
      <c r="BN14" s="465">
        <f t="shared" si="4"/>
        <v>0</v>
      </c>
      <c r="BO14" s="465">
        <f t="shared" si="4"/>
        <v>0</v>
      </c>
      <c r="BP14" s="465">
        <f t="shared" si="4"/>
        <v>0</v>
      </c>
      <c r="BQ14" s="465">
        <f t="shared" si="4"/>
        <v>0</v>
      </c>
      <c r="BR14" s="465">
        <f t="shared" si="5"/>
        <v>0</v>
      </c>
      <c r="BS14" s="465">
        <f t="shared" si="5"/>
        <v>0</v>
      </c>
      <c r="BT14" s="465">
        <f t="shared" si="5"/>
        <v>0</v>
      </c>
      <c r="BU14" s="465">
        <f t="shared" si="5"/>
        <v>0</v>
      </c>
      <c r="BV14" s="465">
        <f t="shared" si="5"/>
        <v>0</v>
      </c>
      <c r="BW14" s="465">
        <f t="shared" si="5"/>
        <v>0</v>
      </c>
      <c r="CE14" s="381" t="s">
        <v>41</v>
      </c>
      <c r="CF14" s="381" t="s">
        <v>71</v>
      </c>
      <c r="CG14" s="466">
        <f>+SUMIFS(H27建設IOデータ!I:I,H27建設IOデータ!$A:$A,H27建設io!$CE14)/H27建設IOデータ!I$122</f>
        <v>1.2683543112350171E-2</v>
      </c>
      <c r="CH14" s="466">
        <f>+SUMIFS(H27建設IOデータ!J:J,H27建設IOデータ!$A:$A,H27建設io!$CE14)/H27建設IOデータ!J$122</f>
        <v>3.0890788819430879E-3</v>
      </c>
      <c r="CI14" s="466">
        <f>+SUMIFS(H27建設IOデータ!K:K,H27建設IOデータ!$A:$A,H27建設io!$CE14)/H27建設IOデータ!K$122</f>
        <v>1.8681988451346855E-3</v>
      </c>
      <c r="CJ14" s="466">
        <f>+SUMIFS(H27建設IOデータ!L:L,H27建設IOデータ!$A:$A,H27建設io!$CE14)/H27建設IOデータ!L$122</f>
        <v>4.6947918096260793E-4</v>
      </c>
      <c r="CK14" s="466">
        <f>+SUMIFS(H27建設IOデータ!M:M,H27建設IOデータ!$A:$A,H27建設io!$CE14)/H27建設IOデータ!M$122</f>
        <v>4.6842451406171686E-4</v>
      </c>
      <c r="CL14" s="466">
        <f>+SUMIFS(H27建設IOデータ!N:N,H27建設IOデータ!$A:$A,H27建設io!$CE14)/H27建設IOデータ!N$122</f>
        <v>5.0541345189490563E-4</v>
      </c>
      <c r="CM14" s="466">
        <f>+SUMIFS(H27建設IOデータ!O:O,H27建設IOデータ!$A:$A,H27建設io!$CE14)/H27建設IOデータ!O$122</f>
        <v>3.5518680611589695E-3</v>
      </c>
      <c r="CN14" s="466">
        <f>+SUMIFS(H27建設IOデータ!P:P,H27建設IOデータ!$A:$A,H27建設io!$CE14)/H27建設IOデータ!P$122</f>
        <v>4.3799212598425201E-3</v>
      </c>
      <c r="CO14" s="466">
        <f>+SUMIFS(H27建設IOデータ!Q:Q,H27建設IOデータ!$A:$A,H27建設io!$CE14)/H27建設IOデータ!Q$122</f>
        <v>4.4804634267110108E-3</v>
      </c>
      <c r="CP14" s="466">
        <f>+SUMIFS(H27建設IOデータ!R:R,H27建設IOデータ!$A:$A,H27建設io!$CE14)/H27建設IOデータ!R$122</f>
        <v>4.5364491900579526E-3</v>
      </c>
      <c r="CQ14" s="466">
        <f>+SUMIFS(H27建設IOデータ!S:S,H27建設IOデータ!$A:$A,H27建設io!$CE14)/H27建設IOデータ!S$122</f>
        <v>1.4857067055780327E-3</v>
      </c>
      <c r="CR14" s="466">
        <f>+SUMIFS(H27建設IOデータ!T:T,H27建設IOデータ!$A:$A,H27建設io!$CE14)/H27建設IOデータ!T$122</f>
        <v>2.1990647358960044E-3</v>
      </c>
      <c r="CS14" s="466">
        <f>+SUMIFS(H27建設IOデータ!U:U,H27建設IOデータ!$A:$A,H27建設io!$CE14)/H27建設IOデータ!U$122</f>
        <v>3.4676909416243998E-3</v>
      </c>
      <c r="CT14" s="466">
        <f>+SUMIFS(H27建設IOデータ!V:V,H27建設IOデータ!$A:$A,H27建設io!$CE14)/H27建設IOデータ!V$122</f>
        <v>1.4088741262623565E-3</v>
      </c>
      <c r="CU14" s="466">
        <f>+SUMIFS(H27建設IOデータ!W:W,H27建設IOデータ!$A:$A,H27建設io!$CE14)/H27建設IOデータ!W$122</f>
        <v>7.6857989000141021E-3</v>
      </c>
      <c r="CV14" s="466">
        <f>+SUMIFS(H27建設IOデータ!X:X,H27建設IOデータ!$A:$A,H27建設io!$CE14)/H27建設IOデータ!X$122</f>
        <v>4.6144718171231731E-3</v>
      </c>
      <c r="CW14" s="466">
        <f>+SUMIFS(H27建設IOデータ!Y:Y,H27建設IOデータ!$A:$A,H27建設io!$CE14)/H27建設IOデータ!Y$122</f>
        <v>1.1503545951791693E-3</v>
      </c>
      <c r="CX14" s="466">
        <f>+SUMIFS(H27建設IOデータ!Z:Z,H27建設IOデータ!$A:$A,H27建設io!$CE14)/H27建設IOデータ!Z$122</f>
        <v>3.1471145654026048E-3</v>
      </c>
      <c r="CY14" s="466">
        <f>+SUMIFS(H27建設IOデータ!AA:AA,H27建設IOデータ!$A:$A,H27建設io!$CE14)/H27建設IOデータ!AA$122</f>
        <v>9.8902102372105103E-4</v>
      </c>
      <c r="CZ14" s="466">
        <f>+SUMIFS(H27建設IOデータ!AB:AB,H27建設IOデータ!$A:$A,H27建設io!$CE14)/H27建設IOデータ!AB$122</f>
        <v>4.8321045378273133E-3</v>
      </c>
      <c r="DA14" s="466">
        <f>+SUMIFS(H27建設IOデータ!AC:AC,H27建設IOデータ!$A:$A,H27建設io!$CE14)/H27建設IOデータ!AC$122</f>
        <v>8.5004340464300762E-3</v>
      </c>
      <c r="DB14" s="466">
        <f>+SUMIFS(H27建設IOデータ!AD:AD,H27建設IOデータ!$A:$A,H27建設io!$CE14)/H27建設IOデータ!AD$122</f>
        <v>2.8756524918018083E-3</v>
      </c>
      <c r="DC14" s="466">
        <f>+SUMIFS(H27建設IOデータ!AE:AE,H27建設IOデータ!$A:$A,H27建設io!$CE14)/H27建設IOデータ!AE$122</f>
        <v>1.4918429979001778E-2</v>
      </c>
      <c r="DD14" s="466">
        <f>+SUMIFS(H27建設IOデータ!AF:AF,H27建設IOデータ!$A:$A,H27建設io!$CE14)/H27建設IOデータ!AF$122</f>
        <v>4.0161656984086889E-3</v>
      </c>
      <c r="DE14" s="466">
        <f>+SUMIFS(H27建設IOデータ!AG:AG,H27建設IOデータ!$A:$A,H27建設io!$CE14)/H27建設IOデータ!AG$122</f>
        <v>6.2112890470706816E-3</v>
      </c>
      <c r="DF14" s="466">
        <f>+SUMIFS(H27建設IOデータ!AH:AH,H27建設IOデータ!$A:$A,H27建設io!$CE14)/H27建設IOデータ!AH$122</f>
        <v>6.0758792018337573E-3</v>
      </c>
      <c r="DG14" s="466">
        <f>+SUMIFS(H27建設IOデータ!AI:AI,H27建設IOデータ!$A:$A,H27建設io!$CE14)/H27建設IOデータ!AI$122</f>
        <v>3.4251199695963398E-3</v>
      </c>
      <c r="DH14" s="466">
        <f>+SUMIFS(H27建設IOデータ!AJ:AJ,H27建設IOデータ!$A:$A,H27建設io!$CE14)/H27建設IOデータ!AJ$122</f>
        <v>3.5859858290141996E-3</v>
      </c>
      <c r="DI14" s="466">
        <f>+SUMIFS(H27建設IOデータ!AK:AK,H27建設IOデータ!$A:$A,H27建設io!$CE14)/H27建設IOデータ!AK$122</f>
        <v>2.6326119481355137E-3</v>
      </c>
      <c r="DJ14" s="466">
        <f>+SUMIFS(H27建設IOデータ!AL:AL,H27建設IOデータ!$A:$A,H27建設io!$CE14)/H27建設IOデータ!AL$122</f>
        <v>3.016023406495481E-2</v>
      </c>
      <c r="DK14" s="466">
        <f>+SUMIFS(H27建設IOデータ!AM:AM,H27建設IOデータ!$A:$A,H27建設io!$CE14)/H27建設IOデータ!AM$122</f>
        <v>3.8414076383117265E-2</v>
      </c>
      <c r="DL14" s="466">
        <f>+SUMIFS(H27建設IOデータ!AN:AN,H27建設IOデータ!$A:$A,H27建設io!$CE14)/H27建設IOデータ!AN$122</f>
        <v>5.4959850123190546E-2</v>
      </c>
      <c r="DM14" s="466">
        <f>+SUMIFS(H27建設IOデータ!AO:AO,H27建設IOデータ!$A:$A,H27建設io!$CE14)/H27建設IOデータ!AO$122</f>
        <v>5.5509919223965108E-2</v>
      </c>
      <c r="DN14" s="466">
        <f>+SUMIFS(H27建設IOデータ!AP:AP,H27建設IOデータ!$A:$A,H27建設io!$CE14)/H27建設IOデータ!AP$122</f>
        <v>5.5796985154226951E-2</v>
      </c>
      <c r="DO14" s="466">
        <f>+SUMIFS(H27建設IOデータ!AQ:AQ,H27建設IOデータ!$A:$A,H27建設io!$CE14)/H27建設IOデータ!AQ$122</f>
        <v>3.6876849226925551E-2</v>
      </c>
      <c r="DP14" s="466">
        <f>+SUMIFS(H27建設IOデータ!AR:AR,H27建設IOデータ!$A:$A,H27建設io!$CE14)/H27建設IOデータ!AR$122</f>
        <v>0.21360091805293263</v>
      </c>
      <c r="DQ14" s="466">
        <f>+SUMIFS(H27建設IOデータ!AS:AS,H27建設IOデータ!$A:$A,H27建設io!$CE14)/H27建設IOデータ!AS$122</f>
        <v>5.7394434393201474E-3</v>
      </c>
      <c r="DR14" s="466">
        <f>+SUMIFS(H27建設IOデータ!AT:AT,H27建設IOデータ!$A:$A,H27建設io!$CE14)/H27建設IOデータ!AT$122</f>
        <v>8.6778758864058642E-2</v>
      </c>
      <c r="DS14" s="466">
        <f>+SUMIFS(H27建設IOデータ!AU:AU,H27建設IOデータ!$A:$A,H27建設io!$CE14)/H27建設IOデータ!AU$122</f>
        <v>4.1310092697821529E-2</v>
      </c>
      <c r="DT14" s="466">
        <f>+SUMIFS(H27建設IOデータ!AV:AV,H27建設IOデータ!$A:$A,H27建設io!$CE14)/H27建設IOデータ!AV$122</f>
        <v>0.10719514745869065</v>
      </c>
      <c r="DU14" s="466">
        <f>+SUMIFS(H27建設IOデータ!AW:AW,H27建設IOデータ!$A:$A,H27建設io!$CE14)/H27建設IOデータ!AW$122</f>
        <v>9.3438429816777163E-3</v>
      </c>
      <c r="DV14" s="466">
        <f>+SUMIFS(H27建設IOデータ!AX:AX,H27建設IOデータ!$A:$A,H27建設io!$CE14)/H27建設IOデータ!AX$122</f>
        <v>5.4329084174735726E-2</v>
      </c>
      <c r="DW14" s="466">
        <f>+SUMIFS(H27建設IOデータ!AY:AY,H27建設IOデータ!$A:$A,H27建設io!$CE14)/H27建設IOデータ!AY$122</f>
        <v>5.2498649749631539E-2</v>
      </c>
      <c r="DX14" s="466">
        <f>+SUMIFS(H27建設IOデータ!AZ:AZ,H27建設IOデータ!$A:$A,H27建設io!$CE14)/H27建設IOデータ!AZ$122</f>
        <v>3.2189689561132939E-2</v>
      </c>
      <c r="DY14" s="466">
        <f>+SUMIFS(H27建設IOデータ!BA:BA,H27建設IOデータ!$A:$A,H27建設io!$CE14)/H27建設IOデータ!BA$122</f>
        <v>3.0996833199413907E-2</v>
      </c>
      <c r="DZ14" s="466">
        <f>+SUMIFS(H27建設IOデータ!BB:BB,H27建設IOデータ!$A:$A,H27建設io!$CE14)/H27建設IOデータ!BB$122</f>
        <v>0.32281071956108881</v>
      </c>
      <c r="EA14" s="466">
        <f>+SUMIFS(H27建設IOデータ!BC:BC,H27建設IOデータ!$A:$A,H27建設io!$CE14)/H27建設IOデータ!BC$122</f>
        <v>0.11450343659727065</v>
      </c>
      <c r="EB14" s="466">
        <f>+SUMIFS(H27建設IOデータ!BD:BD,H27建設IOデータ!$A:$A,H27建設io!$CE14)/H27建設IOデータ!BD$122</f>
        <v>7.3226977166187812E-2</v>
      </c>
      <c r="EC14" s="466">
        <f>+SUMIFS(H27建設IOデータ!BE:BE,H27建設IOデータ!$A:$A,H27建設io!$CE14)/H27建設IOデータ!BE$122</f>
        <v>7.4775566427587523E-2</v>
      </c>
      <c r="ED14" s="466">
        <f>+SUMIFS(H27建設IOデータ!BF:BF,H27建設IOデータ!$A:$A,H27建設io!$CE14)/H27建設IOデータ!BF$122</f>
        <v>6.7188368216336364E-2</v>
      </c>
      <c r="EE14" s="466">
        <f>+SUMIFS(H27建設IOデータ!BG:BG,H27建設IOデータ!$A:$A,H27建設io!$CE14)/H27建設IOデータ!BG$122</f>
        <v>3.6357514640702533E-2</v>
      </c>
      <c r="EF14" s="466">
        <f>+SUMIFS(H27建設IOデータ!BH:BH,H27建設IOデータ!$A:$A,H27建設io!$CE14)/H27建設IOデータ!BH$122</f>
        <v>1.9364946075432862E-2</v>
      </c>
      <c r="EG14" s="466">
        <f>+SUMIFS(H27建設IOデータ!BI:BI,H27建設IOデータ!$A:$A,H27建設io!$CE14)/H27建設IOデータ!BI$122</f>
        <v>1.6676723492392753E-2</v>
      </c>
      <c r="EH14" s="466">
        <f>+SUMIFS(H27建設IOデータ!BJ:BJ,H27建設IOデータ!$A:$A,H27建設io!$CE14)/H27建設IOデータ!BJ$122</f>
        <v>2.0787394004251326E-2</v>
      </c>
      <c r="EI14" s="466">
        <f>+SUMIFS(H27建設IOデータ!BK:BK,H27建設IOデータ!$A:$A,H27建設io!$CE14)/H27建設IOデータ!BK$122</f>
        <v>1.5760813069240428E-2</v>
      </c>
      <c r="EJ14" s="466">
        <f>+SUMIFS(H27建設IOデータ!BL:BL,H27建設IOデータ!$A:$A,H27建設io!$CE14)/H27建設IOデータ!BL$122</f>
        <v>1.4448254587715396E-2</v>
      </c>
      <c r="EK14" s="466">
        <f>+SUMIFS(H27建設IOデータ!BM:BM,H27建設IOデータ!$A:$A,H27建設io!$CE14)/H27建設IOデータ!BM$122</f>
        <v>6.0030075187969927E-3</v>
      </c>
      <c r="EL14" s="466">
        <f>+SUMIFS(H27建設IOデータ!BN:BN,H27建設IOデータ!$A:$A,H27建設io!$CE14)/H27建設IOデータ!BN$122</f>
        <v>1.9682149024981995E-2</v>
      </c>
      <c r="EM14" s="466">
        <f>+SUMIFS(H27建設IOデータ!BO:BO,H27建設IOデータ!$A:$A,H27建設io!$CE14)/H27建設IOデータ!BO$122</f>
        <v>2.5046914474226536E-2</v>
      </c>
      <c r="EN14" s="466">
        <f>+SUMIFS(H27建設IOデータ!BP:BP,H27建設IOデータ!$A:$A,H27建設io!$CE14)/H27建設IOデータ!BP$122</f>
        <v>7.4243750107239062E-2</v>
      </c>
      <c r="EO14" s="466">
        <f>+SUMIFS(H27建設IOデータ!BQ:BQ,H27建設IOデータ!$A:$A,H27建設io!$CE14)/H27建設IOデータ!BQ$122</f>
        <v>1.390145769869695E-2</v>
      </c>
      <c r="EP14" s="466">
        <f>+SUMIFS(H27建設IOデータ!BR:BR,H27建設IOデータ!$A:$A,H27建設io!$CE14)/H27建設IOデータ!BR$122</f>
        <v>1.0830336170889729E-2</v>
      </c>
      <c r="EQ14" s="466">
        <f>+SUMIFS(H27建設IOデータ!BS:BS,H27建設IOデータ!$A:$A,H27建設io!$CE14)/H27建設IOデータ!BS$122</f>
        <v>1.6223931661182418E-2</v>
      </c>
      <c r="ER14" s="466">
        <f>+SUMIFS(H27建設IOデータ!BT:BT,H27建設IOデータ!$A:$A,H27建設io!$CE14)/H27建設IOデータ!BT$122</f>
        <v>2.8424669599872335E-2</v>
      </c>
      <c r="ES14" s="466">
        <f>+SUMIFS(H27建設IOデータ!BU:BU,H27建設IOデータ!$A:$A,H27建設io!$CE14)/H27建設IOデータ!BU$122</f>
        <v>1.7728014728021615E-2</v>
      </c>
      <c r="ET14" s="466">
        <f>+SUMIFS(H27建設IOデータ!BV:BV,H27建設IOデータ!$A:$A,H27建設io!$CE14)/H27建設IOデータ!BV$122</f>
        <v>5.1410500617825924E-3</v>
      </c>
      <c r="EU14" s="466">
        <f>+SUMIFS(H27建設IOデータ!BW:BW,H27建設IOデータ!$A:$A,H27建設io!$CE14)/H27建設IOデータ!BW$122</f>
        <v>7.8002682941390768E-3</v>
      </c>
      <c r="EV14" s="466">
        <f>+SUMIFS(H27建設IOデータ!BX:BX,H27建設IOデータ!$A:$A,H27建設io!$CE14)/H27建設IOデータ!BX$122</f>
        <v>3.2649931156283948E-3</v>
      </c>
      <c r="EW14" s="466">
        <f>+SUMIFS(H27建設IOデータ!BY:BY,H27建設IOデータ!$A:$A,H27建設io!$CE14)/H27建設IOデータ!BY$122</f>
        <v>2.2950027751790631E-2</v>
      </c>
      <c r="EX14" s="466">
        <f>+SUMIFS(H27建設IOデータ!BZ:BZ,H27建設IOデータ!$A:$A,H27建設io!$CE14)/H27建設IOデータ!BZ$122</f>
        <v>2.174838793025077E-2</v>
      </c>
      <c r="EY14" s="466">
        <f>+SUMIFS(H27建設IOデータ!CA:CA,H27建設IOデータ!$A:$A,H27建設io!$CE14)/H27建設IOデータ!CA$122</f>
        <v>2.490313915830096E-2</v>
      </c>
    </row>
    <row r="15" spans="1:155" x14ac:dyDescent="0.15">
      <c r="A15" s="464">
        <f t="shared" si="0"/>
        <v>0</v>
      </c>
      <c r="C15" s="381" t="s">
        <v>42</v>
      </c>
      <c r="D15" s="381" t="s">
        <v>656</v>
      </c>
      <c r="E15" s="465">
        <f t="shared" si="6"/>
        <v>0</v>
      </c>
      <c r="F15" s="465">
        <f t="shared" si="1"/>
        <v>0</v>
      </c>
      <c r="G15" s="465">
        <f t="shared" si="1"/>
        <v>0</v>
      </c>
      <c r="H15" s="465">
        <f t="shared" si="1"/>
        <v>0</v>
      </c>
      <c r="I15" s="465">
        <f t="shared" si="1"/>
        <v>0</v>
      </c>
      <c r="J15" s="465">
        <f t="shared" si="1"/>
        <v>0</v>
      </c>
      <c r="K15" s="465">
        <f t="shared" si="1"/>
        <v>0</v>
      </c>
      <c r="L15" s="465">
        <f t="shared" si="1"/>
        <v>0</v>
      </c>
      <c r="M15" s="465">
        <f t="shared" si="1"/>
        <v>0</v>
      </c>
      <c r="N15" s="465">
        <f t="shared" si="1"/>
        <v>0</v>
      </c>
      <c r="O15" s="465">
        <f t="shared" si="1"/>
        <v>0</v>
      </c>
      <c r="P15" s="465">
        <f t="shared" si="1"/>
        <v>0</v>
      </c>
      <c r="Q15" s="465">
        <f t="shared" si="1"/>
        <v>0</v>
      </c>
      <c r="R15" s="465">
        <f t="shared" si="1"/>
        <v>0</v>
      </c>
      <c r="S15" s="465">
        <f t="shared" si="1"/>
        <v>0</v>
      </c>
      <c r="T15" s="465">
        <f t="shared" si="1"/>
        <v>0</v>
      </c>
      <c r="U15" s="465">
        <f t="shared" si="1"/>
        <v>0</v>
      </c>
      <c r="V15" s="465">
        <f t="shared" si="2"/>
        <v>0</v>
      </c>
      <c r="W15" s="465">
        <f t="shared" si="2"/>
        <v>0</v>
      </c>
      <c r="X15" s="465">
        <f t="shared" si="2"/>
        <v>0</v>
      </c>
      <c r="Y15" s="465">
        <f t="shared" si="2"/>
        <v>0</v>
      </c>
      <c r="Z15" s="465">
        <f t="shared" si="2"/>
        <v>0</v>
      </c>
      <c r="AA15" s="465">
        <f t="shared" si="2"/>
        <v>0</v>
      </c>
      <c r="AB15" s="465">
        <f t="shared" si="2"/>
        <v>0</v>
      </c>
      <c r="AC15" s="465">
        <f t="shared" si="2"/>
        <v>0</v>
      </c>
      <c r="AD15" s="465">
        <f t="shared" si="2"/>
        <v>0</v>
      </c>
      <c r="AE15" s="465">
        <f t="shared" si="2"/>
        <v>0</v>
      </c>
      <c r="AF15" s="465">
        <f t="shared" si="2"/>
        <v>0</v>
      </c>
      <c r="AG15" s="465">
        <f t="shared" si="2"/>
        <v>0</v>
      </c>
      <c r="AH15" s="465">
        <f t="shared" si="2"/>
        <v>0</v>
      </c>
      <c r="AI15" s="465">
        <f t="shared" si="2"/>
        <v>0</v>
      </c>
      <c r="AJ15" s="465">
        <f t="shared" si="2"/>
        <v>0</v>
      </c>
      <c r="AK15" s="465">
        <f t="shared" si="2"/>
        <v>0</v>
      </c>
      <c r="AL15" s="465">
        <f t="shared" si="3"/>
        <v>0</v>
      </c>
      <c r="AM15" s="465">
        <f t="shared" si="3"/>
        <v>0</v>
      </c>
      <c r="AN15" s="465">
        <f t="shared" si="3"/>
        <v>0</v>
      </c>
      <c r="AO15" s="465">
        <f t="shared" si="3"/>
        <v>0</v>
      </c>
      <c r="AP15" s="465">
        <f t="shared" si="3"/>
        <v>0</v>
      </c>
      <c r="AQ15" s="465">
        <f t="shared" si="3"/>
        <v>0</v>
      </c>
      <c r="AR15" s="465">
        <f t="shared" si="3"/>
        <v>0</v>
      </c>
      <c r="AS15" s="465">
        <f t="shared" si="3"/>
        <v>0</v>
      </c>
      <c r="AT15" s="465">
        <f t="shared" si="3"/>
        <v>0</v>
      </c>
      <c r="AU15" s="465">
        <f t="shared" si="3"/>
        <v>0</v>
      </c>
      <c r="AV15" s="465">
        <f t="shared" si="3"/>
        <v>0</v>
      </c>
      <c r="AW15" s="465">
        <f t="shared" si="3"/>
        <v>0</v>
      </c>
      <c r="AX15" s="465">
        <f t="shared" si="3"/>
        <v>0</v>
      </c>
      <c r="AY15" s="465">
        <f t="shared" si="3"/>
        <v>0</v>
      </c>
      <c r="AZ15" s="465">
        <f t="shared" si="3"/>
        <v>0</v>
      </c>
      <c r="BA15" s="465">
        <f t="shared" si="3"/>
        <v>0</v>
      </c>
      <c r="BB15" s="465">
        <f t="shared" si="4"/>
        <v>0</v>
      </c>
      <c r="BC15" s="465">
        <f t="shared" si="4"/>
        <v>0</v>
      </c>
      <c r="BD15" s="465">
        <f t="shared" si="4"/>
        <v>0</v>
      </c>
      <c r="BE15" s="465">
        <f t="shared" si="4"/>
        <v>0</v>
      </c>
      <c r="BF15" s="465">
        <f t="shared" si="4"/>
        <v>0</v>
      </c>
      <c r="BG15" s="465">
        <f t="shared" si="4"/>
        <v>0</v>
      </c>
      <c r="BH15" s="465">
        <f t="shared" si="4"/>
        <v>0</v>
      </c>
      <c r="BI15" s="465">
        <f t="shared" si="4"/>
        <v>0</v>
      </c>
      <c r="BJ15" s="465">
        <f t="shared" si="4"/>
        <v>0</v>
      </c>
      <c r="BK15" s="465">
        <f t="shared" si="4"/>
        <v>0</v>
      </c>
      <c r="BL15" s="465">
        <f t="shared" si="4"/>
        <v>0</v>
      </c>
      <c r="BM15" s="465">
        <f t="shared" si="4"/>
        <v>0</v>
      </c>
      <c r="BN15" s="465">
        <f t="shared" si="4"/>
        <v>0</v>
      </c>
      <c r="BO15" s="465">
        <f t="shared" si="4"/>
        <v>0</v>
      </c>
      <c r="BP15" s="465">
        <f t="shared" si="4"/>
        <v>0</v>
      </c>
      <c r="BQ15" s="465">
        <f t="shared" si="4"/>
        <v>0</v>
      </c>
      <c r="BR15" s="465">
        <f t="shared" si="5"/>
        <v>0</v>
      </c>
      <c r="BS15" s="465">
        <f t="shared" si="5"/>
        <v>0</v>
      </c>
      <c r="BT15" s="465">
        <f t="shared" si="5"/>
        <v>0</v>
      </c>
      <c r="BU15" s="465">
        <f t="shared" si="5"/>
        <v>0</v>
      </c>
      <c r="BV15" s="465">
        <f t="shared" si="5"/>
        <v>0</v>
      </c>
      <c r="BW15" s="465">
        <f t="shared" si="5"/>
        <v>0</v>
      </c>
      <c r="CE15" s="381" t="s">
        <v>42</v>
      </c>
      <c r="CF15" s="381" t="s">
        <v>656</v>
      </c>
      <c r="CG15" s="466">
        <f>+SUMIFS(H27建設IOデータ!I:I,H27建設IOデータ!$A:$A,H27建設io!$CE15)/H27建設IOデータ!I$122</f>
        <v>1.3079624900692963E-2</v>
      </c>
      <c r="CH15" s="466">
        <f>+SUMIFS(H27建設IOデータ!J:J,H27建設IOデータ!$A:$A,H27建設io!$CE15)/H27建設IOデータ!J$122</f>
        <v>1.1855052395916511E-2</v>
      </c>
      <c r="CI15" s="466">
        <f>+SUMIFS(H27建設IOデータ!K:K,H27建設IOデータ!$A:$A,H27建設io!$CE15)/H27建設IOデータ!K$122</f>
        <v>1.1546131794021284E-2</v>
      </c>
      <c r="CJ15" s="466">
        <f>+SUMIFS(H27建設IOデータ!L:L,H27建設IOデータ!$A:$A,H27建設io!$CE15)/H27建設IOデータ!L$122</f>
        <v>1.1072278064975693E-2</v>
      </c>
      <c r="CK15" s="466">
        <f>+SUMIFS(H27建設IOデータ!M:M,H27建設IOデータ!$A:$A,H27建設io!$CE15)/H27建設IOデータ!M$122</f>
        <v>1.1122474699919168E-2</v>
      </c>
      <c r="CL15" s="466">
        <f>+SUMIFS(H27建設IOデータ!N:N,H27建設IOデータ!$A:$A,H27建設io!$CE15)/H27建設IOデータ!N$122</f>
        <v>9.3619944878345403E-3</v>
      </c>
      <c r="CM15" s="466">
        <f>+SUMIFS(H27建設IOデータ!O:O,H27建設IOデータ!$A:$A,H27建設io!$CE15)/H27建設IOデータ!O$122</f>
        <v>1.2116519811669274E-2</v>
      </c>
      <c r="CN15" s="466">
        <f>+SUMIFS(H27建設IOデータ!P:P,H27建設IOデータ!$A:$A,H27建設io!$CE15)/H27建設IOデータ!P$122</f>
        <v>1.1624015748031496E-2</v>
      </c>
      <c r="CO15" s="466">
        <f>+SUMIFS(H27建設IOデータ!Q:Q,H27建設IOデータ!$A:$A,H27建設io!$CE15)/H27建設IOデータ!Q$122</f>
        <v>1.2129263256499654E-2</v>
      </c>
      <c r="CP15" s="466">
        <f>+SUMIFS(H27建設IOデータ!R:R,H27建設IOデータ!$A:$A,H27建設io!$CE15)/H27建設IOデータ!R$122</f>
        <v>1.2100587013003761E-2</v>
      </c>
      <c r="CQ15" s="466">
        <f>+SUMIFS(H27建設IOデータ!S:S,H27建設IOデータ!$A:$A,H27建設io!$CE15)/H27建設IOデータ!S$122</f>
        <v>1.3663195595940838E-2</v>
      </c>
      <c r="CR15" s="466">
        <f>+SUMIFS(H27建設IOデータ!T:T,H27建設IOデータ!$A:$A,H27建設io!$CE15)/H27建設IOデータ!T$122</f>
        <v>1.2071619672173472E-2</v>
      </c>
      <c r="CS15" s="466">
        <f>+SUMIFS(H27建設IOデータ!U:U,H27建設IOデータ!$A:$A,H27建設io!$CE15)/H27建設IOデータ!U$122</f>
        <v>1.2775128146483876E-2</v>
      </c>
      <c r="CT15" s="466">
        <f>+SUMIFS(H27建設IOデータ!V:V,H27建設IOデータ!$A:$A,H27建設io!$CE15)/H27建設IOデータ!V$122</f>
        <v>1.1633424569717271E-2</v>
      </c>
      <c r="CU15" s="466">
        <f>+SUMIFS(H27建設IOデータ!W:W,H27建設IOデータ!$A:$A,H27建設io!$CE15)/H27建設IOデータ!W$122</f>
        <v>1.4045973769567057E-2</v>
      </c>
      <c r="CV15" s="466">
        <f>+SUMIFS(H27建設IOデータ!X:X,H27建設IOデータ!$A:$A,H27建設io!$CE15)/H27建設IOデータ!X$122</f>
        <v>1.2241024227264023E-2</v>
      </c>
      <c r="CW15" s="466">
        <f>+SUMIFS(H27建設IOデータ!Y:Y,H27建設IOデータ!$A:$A,H27建設io!$CE15)/H27建設IOデータ!Y$122</f>
        <v>9.3198219745024222E-3</v>
      </c>
      <c r="CX15" s="466">
        <f>+SUMIFS(H27建設IOデータ!Z:Z,H27建設IOデータ!$A:$A,H27建設io!$CE15)/H27建設IOデータ!Z$122</f>
        <v>8.3459391789682327E-3</v>
      </c>
      <c r="CY15" s="466">
        <f>+SUMIFS(H27建設IOデータ!AA:AA,H27建設IOデータ!$A:$A,H27建設io!$CE15)/H27建設IOデータ!AA$122</f>
        <v>9.3985094441673741E-3</v>
      </c>
      <c r="CZ15" s="466">
        <f>+SUMIFS(H27建設IOデータ!AB:AB,H27建設IOデータ!$A:$A,H27建設io!$CE15)/H27建設IOデータ!AB$122</f>
        <v>1.2424548384578423E-2</v>
      </c>
      <c r="DA15" s="466">
        <f>+SUMIFS(H27建設IOデータ!AC:AC,H27建設IOデータ!$A:$A,H27建設io!$CE15)/H27建設IOデータ!AC$122</f>
        <v>1.1826690847207062E-2</v>
      </c>
      <c r="DB15" s="466">
        <f>+SUMIFS(H27建設IOデータ!AD:AD,H27建設IOデータ!$A:$A,H27建設io!$CE15)/H27建設IOデータ!AD$122</f>
        <v>8.9694264867164145E-3</v>
      </c>
      <c r="DC15" s="466">
        <f>+SUMIFS(H27建設IOデータ!AE:AE,H27建設IOデータ!$A:$A,H27建設io!$CE15)/H27建設IOデータ!AE$122</f>
        <v>5.8019706024874818E-3</v>
      </c>
      <c r="DD15" s="466">
        <f>+SUMIFS(H27建設IOデータ!AF:AF,H27建設IOデータ!$A:$A,H27建設io!$CE15)/H27建設IOデータ!AF$122</f>
        <v>1.4157014157014158E-2</v>
      </c>
      <c r="DE15" s="466">
        <f>+SUMIFS(H27建設IOデータ!AG:AG,H27建設IOデータ!$A:$A,H27建設io!$CE15)/H27建設IOデータ!AG$122</f>
        <v>1.7544094056185528E-2</v>
      </c>
      <c r="DF15" s="466">
        <f>+SUMIFS(H27建設IOデータ!AH:AH,H27建設IOデータ!$A:$A,H27建設io!$CE15)/H27建設IOデータ!AH$122</f>
        <v>9.3718067411300583E-3</v>
      </c>
      <c r="DG15" s="466">
        <f>+SUMIFS(H27建設IOデータ!AI:AI,H27建設IOデータ!$A:$A,H27建設io!$CE15)/H27建設IOデータ!AI$122</f>
        <v>1.2219845733063622E-2</v>
      </c>
      <c r="DH15" s="466">
        <f>+SUMIFS(H27建設IOデータ!AJ:AJ,H27建設IOデータ!$A:$A,H27建設io!$CE15)/H27建設IOデータ!AJ$122</f>
        <v>8.3596132669945169E-3</v>
      </c>
      <c r="DI15" s="466">
        <f>+SUMIFS(H27建設IOデータ!AK:AK,H27建設IOデータ!$A:$A,H27建設io!$CE15)/H27建設IOデータ!AK$122</f>
        <v>1.581010135235341E-2</v>
      </c>
      <c r="DJ15" s="466">
        <f>+SUMIFS(H27建設IOデータ!AL:AL,H27建設IOデータ!$A:$A,H27建設io!$CE15)/H27建設IOデータ!AL$122</f>
        <v>1.3836089947638871E-2</v>
      </c>
      <c r="DK15" s="466">
        <f>+SUMIFS(H27建設IOデータ!AM:AM,H27建設IOデータ!$A:$A,H27建設io!$CE15)/H27建設IOデータ!AM$122</f>
        <v>1.2442457726118456E-2</v>
      </c>
      <c r="DL15" s="466">
        <f>+SUMIFS(H27建設IOデータ!AN:AN,H27建設IOデータ!$A:$A,H27建設io!$CE15)/H27建設IOデータ!AN$122</f>
        <v>1.1660854575551424E-2</v>
      </c>
      <c r="DM15" s="466">
        <f>+SUMIFS(H27建設IOデータ!AO:AO,H27建設IOデータ!$A:$A,H27建設io!$CE15)/H27建設IOデータ!AO$122</f>
        <v>1.1595182653138001E-2</v>
      </c>
      <c r="DN15" s="466">
        <f>+SUMIFS(H27建設IOデータ!AP:AP,H27建設IOデータ!$A:$A,H27建設io!$CE15)/H27建設IOデータ!AP$122</f>
        <v>1.0031766720236783E-2</v>
      </c>
      <c r="DO15" s="466">
        <f>+SUMIFS(H27建設IOデータ!AQ:AQ,H27建設IOデータ!$A:$A,H27建設io!$CE15)/H27建設IOデータ!AQ$122</f>
        <v>9.7894046308186992E-3</v>
      </c>
      <c r="DP15" s="466">
        <f>+SUMIFS(H27建設IOデータ!AR:AR,H27建設IOデータ!$A:$A,H27建設io!$CE15)/H27建設IOデータ!AR$122</f>
        <v>3.0631884267500382E-3</v>
      </c>
      <c r="DQ15" s="466">
        <f>+SUMIFS(H27建設IOデータ!AS:AS,H27建設IOデータ!$A:$A,H27建設io!$CE15)/H27建設IOデータ!AS$122</f>
        <v>1.9244849853325335E-2</v>
      </c>
      <c r="DR15" s="466">
        <f>+SUMIFS(H27建設IOデータ!AT:AT,H27建設IOデータ!$A:$A,H27建設io!$CE15)/H27建設IOデータ!AT$122</f>
        <v>8.5425719056203241E-3</v>
      </c>
      <c r="DS15" s="466">
        <f>+SUMIFS(H27建設IOデータ!AU:AU,H27建設IOデータ!$A:$A,H27建設io!$CE15)/H27建設IOデータ!AU$122</f>
        <v>8.3729273068338973E-3</v>
      </c>
      <c r="DT15" s="466">
        <f>+SUMIFS(H27建設IOデータ!AV:AV,H27建設IOデータ!$A:$A,H27建設io!$CE15)/H27建設IOデータ!AV$122</f>
        <v>1.6314578540054383E-2</v>
      </c>
      <c r="DU15" s="466">
        <f>+SUMIFS(H27建設IOデータ!AW:AW,H27建設IOデータ!$A:$A,H27建設io!$CE15)/H27建設IOデータ!AW$122</f>
        <v>4.1760192096883648E-2</v>
      </c>
      <c r="DV15" s="466">
        <f>+SUMIFS(H27建設IOデータ!AX:AX,H27建設IOデータ!$A:$A,H27建設io!$CE15)/H27建設IOデータ!AX$122</f>
        <v>1.8026236064490175E-2</v>
      </c>
      <c r="DW15" s="466">
        <f>+SUMIFS(H27建設IOデータ!AY:AY,H27建設IOデータ!$A:$A,H27建設io!$CE15)/H27建設IOデータ!AY$122</f>
        <v>1.855655947051877E-2</v>
      </c>
      <c r="DX15" s="466">
        <f>+SUMIFS(H27建設IOデータ!AZ:AZ,H27建設IOデータ!$A:$A,H27建設io!$CE15)/H27建設IOデータ!AZ$122</f>
        <v>1.9992361314300648E-2</v>
      </c>
      <c r="DY15" s="466">
        <f>+SUMIFS(H27建設IOデータ!BA:BA,H27建設IOデータ!$A:$A,H27建設io!$CE15)/H27建設IOデータ!BA$122</f>
        <v>1.2487592758897765E-2</v>
      </c>
      <c r="DZ15" s="466">
        <f>+SUMIFS(H27建設IOデータ!BB:BB,H27建設IOデータ!$A:$A,H27建設io!$CE15)/H27建設IOデータ!BB$122</f>
        <v>1.1521418020679469E-2</v>
      </c>
      <c r="EA15" s="466">
        <f>+SUMIFS(H27建設IOデータ!BC:BC,H27建設IOデータ!$A:$A,H27建設io!$CE15)/H27建設IOデータ!BC$122</f>
        <v>1.140551847793605E-2</v>
      </c>
      <c r="EB15" s="466">
        <f>+SUMIFS(H27建設IOデータ!BD:BD,H27建設IOデータ!$A:$A,H27建設io!$CE15)/H27建設IOデータ!BD$122</f>
        <v>1.2551035838499924E-2</v>
      </c>
      <c r="EC15" s="466">
        <f>+SUMIFS(H27建設IOデータ!BE:BE,H27建設IOデータ!$A:$A,H27建設io!$CE15)/H27建設IOデータ!BE$122</f>
        <v>1.2824775566427587E-2</v>
      </c>
      <c r="ED15" s="466">
        <f>+SUMIFS(H27建設IOデータ!BF:BF,H27建設IOデータ!$A:$A,H27建設io!$CE15)/H27建設IOデータ!BF$122</f>
        <v>1.148360807556955E-2</v>
      </c>
      <c r="EE15" s="466">
        <f>+SUMIFS(H27建設IOデータ!BG:BG,H27建設IOデータ!$A:$A,H27建設io!$CE15)/H27建設IOデータ!BG$122</f>
        <v>1.3881759423313628E-2</v>
      </c>
      <c r="EF15" s="466">
        <f>+SUMIFS(H27建設IOデータ!BH:BH,H27建設IOデータ!$A:$A,H27建設io!$CE15)/H27建設IOデータ!BH$122</f>
        <v>1.2966468518967605E-2</v>
      </c>
      <c r="EG15" s="466">
        <f>+SUMIFS(H27建設IOデータ!BI:BI,H27建設IOデータ!$A:$A,H27建設io!$CE15)/H27建設IOデータ!BI$122</f>
        <v>6.9475990700905857E-3</v>
      </c>
      <c r="EH15" s="466">
        <f>+SUMIFS(H27建設IOデータ!BJ:BJ,H27建設IOデータ!$A:$A,H27建設io!$CE15)/H27建設IOデータ!BJ$122</f>
        <v>5.6517131755563403E-3</v>
      </c>
      <c r="EI15" s="466">
        <f>+SUMIFS(H27建設IOデータ!BK:BK,H27建設IOデータ!$A:$A,H27建設io!$CE15)/H27建設IOデータ!BK$122</f>
        <v>4.6858632463596603E-3</v>
      </c>
      <c r="EJ15" s="466">
        <f>+SUMIFS(H27建設IOデータ!BL:BL,H27建設IOデータ!$A:$A,H27建設io!$CE15)/H27建設IOデータ!BL$122</f>
        <v>4.3760850538760634E-3</v>
      </c>
      <c r="EK15" s="466">
        <f>+SUMIFS(H27建設IOデータ!BM:BM,H27建設IOデータ!$A:$A,H27建設io!$CE15)/H27建設IOデータ!BM$122</f>
        <v>1.2917293233082707E-2</v>
      </c>
      <c r="EL15" s="466">
        <f>+SUMIFS(H27建設IOデータ!BN:BN,H27建設IOデータ!$A:$A,H27建設io!$CE15)/H27建設IOデータ!BN$122</f>
        <v>2.4608629381288324E-2</v>
      </c>
      <c r="EM15" s="466">
        <f>+SUMIFS(H27建設IOデータ!BO:BO,H27建設IOデータ!$A:$A,H27建設io!$CE15)/H27建設IOデータ!BO$122</f>
        <v>1.2374753305025708E-2</v>
      </c>
      <c r="EN15" s="466">
        <f>+SUMIFS(H27建設IOデータ!BP:BP,H27建設IOデータ!$A:$A,H27建設io!$CE15)/H27建設IOデータ!BP$122</f>
        <v>9.0852936634580744E-3</v>
      </c>
      <c r="EO15" s="466">
        <f>+SUMIFS(H27建設IOデータ!BQ:BQ,H27建設IOデータ!$A:$A,H27建設io!$CE15)/H27建設IOデータ!BQ$122</f>
        <v>1.4874389793135092E-2</v>
      </c>
      <c r="EP15" s="466">
        <f>+SUMIFS(H27建設IOデータ!BR:BR,H27建設IOデータ!$A:$A,H27建設io!$CE15)/H27建設IOデータ!BR$122</f>
        <v>9.5732435796257419E-3</v>
      </c>
      <c r="EQ15" s="466">
        <f>+SUMIFS(H27建設IOデータ!BS:BS,H27建設IOデータ!$A:$A,H27建設io!$CE15)/H27建設IOデータ!BS$122</f>
        <v>4.3925870812488521E-3</v>
      </c>
      <c r="ER15" s="466">
        <f>+SUMIFS(H27建設IOデータ!BT:BT,H27建設IOデータ!$A:$A,H27建設io!$CE15)/H27建設IOデータ!BT$122</f>
        <v>1.4851167099463028E-2</v>
      </c>
      <c r="ES15" s="466">
        <f>+SUMIFS(H27建設IOデータ!BU:BU,H27建設IOデータ!$A:$A,H27建設io!$CE15)/H27建設IOデータ!BU$122</f>
        <v>1.5935226420701096E-2</v>
      </c>
      <c r="ET15" s="466">
        <f>+SUMIFS(H27建設IOデータ!BV:BV,H27建設IOデータ!$A:$A,H27建設io!$CE15)/H27建設IOデータ!BV$122</f>
        <v>1.4399208998222092E-2</v>
      </c>
      <c r="EU15" s="466">
        <f>+SUMIFS(H27建設IOデータ!BW:BW,H27建設IOデータ!$A:$A,H27建設io!$CE15)/H27建設IOデータ!BW$122</f>
        <v>7.5919199845018099E-3</v>
      </c>
      <c r="EV15" s="466">
        <f>+SUMIFS(H27建設IOデータ!BX:BX,H27建設IOデータ!$A:$A,H27建設io!$CE15)/H27建設IOデータ!BX$122</f>
        <v>2.1890558825067245E-2</v>
      </c>
      <c r="EW15" s="466">
        <f>+SUMIFS(H27建設IOデータ!BY:BY,H27建設IOデータ!$A:$A,H27建設io!$CE15)/H27建設IOデータ!BY$122</f>
        <v>2.3782167882203369E-2</v>
      </c>
      <c r="EX15" s="466">
        <f>+SUMIFS(H27建設IOデータ!BZ:BZ,H27建設IOデータ!$A:$A,H27建設io!$CE15)/H27建設IOデータ!BZ$122</f>
        <v>1.6230747269888306E-2</v>
      </c>
      <c r="EY15" s="466">
        <f>+SUMIFS(H27建設IOデータ!CA:CA,H27建設IOデータ!$A:$A,H27建設io!$CE15)/H27建設IOデータ!CA$122</f>
        <v>1.5468833674761779E-2</v>
      </c>
    </row>
    <row r="16" spans="1:155" x14ac:dyDescent="0.15">
      <c r="A16" s="464">
        <f t="shared" si="0"/>
        <v>0</v>
      </c>
      <c r="C16" s="381" t="s">
        <v>43</v>
      </c>
      <c r="D16" s="381" t="s">
        <v>72</v>
      </c>
      <c r="E16" s="465">
        <f t="shared" si="6"/>
        <v>0</v>
      </c>
      <c r="F16" s="465">
        <f t="shared" si="1"/>
        <v>0</v>
      </c>
      <c r="G16" s="465">
        <f t="shared" si="1"/>
        <v>0</v>
      </c>
      <c r="H16" s="465">
        <f t="shared" si="1"/>
        <v>0</v>
      </c>
      <c r="I16" s="465">
        <f t="shared" si="1"/>
        <v>0</v>
      </c>
      <c r="J16" s="465">
        <f t="shared" si="1"/>
        <v>0</v>
      </c>
      <c r="K16" s="465">
        <f t="shared" si="1"/>
        <v>0</v>
      </c>
      <c r="L16" s="465">
        <f t="shared" si="1"/>
        <v>0</v>
      </c>
      <c r="M16" s="465">
        <f t="shared" si="1"/>
        <v>0</v>
      </c>
      <c r="N16" s="465">
        <f t="shared" si="1"/>
        <v>0</v>
      </c>
      <c r="O16" s="465">
        <f t="shared" si="1"/>
        <v>0</v>
      </c>
      <c r="P16" s="465">
        <f t="shared" si="1"/>
        <v>0</v>
      </c>
      <c r="Q16" s="465">
        <f t="shared" si="1"/>
        <v>0</v>
      </c>
      <c r="R16" s="465">
        <f t="shared" si="1"/>
        <v>0</v>
      </c>
      <c r="S16" s="465">
        <f t="shared" si="1"/>
        <v>0</v>
      </c>
      <c r="T16" s="465">
        <f t="shared" si="1"/>
        <v>0</v>
      </c>
      <c r="U16" s="465">
        <f t="shared" si="1"/>
        <v>0</v>
      </c>
      <c r="V16" s="465">
        <f t="shared" si="2"/>
        <v>0</v>
      </c>
      <c r="W16" s="465">
        <f t="shared" si="2"/>
        <v>0</v>
      </c>
      <c r="X16" s="465">
        <f t="shared" si="2"/>
        <v>0</v>
      </c>
      <c r="Y16" s="465">
        <f t="shared" si="2"/>
        <v>0</v>
      </c>
      <c r="Z16" s="465">
        <f t="shared" si="2"/>
        <v>0</v>
      </c>
      <c r="AA16" s="465">
        <f t="shared" si="2"/>
        <v>0</v>
      </c>
      <c r="AB16" s="465">
        <f t="shared" si="2"/>
        <v>0</v>
      </c>
      <c r="AC16" s="465">
        <f t="shared" si="2"/>
        <v>0</v>
      </c>
      <c r="AD16" s="465">
        <f t="shared" si="2"/>
        <v>0</v>
      </c>
      <c r="AE16" s="465">
        <f t="shared" si="2"/>
        <v>0</v>
      </c>
      <c r="AF16" s="465">
        <f t="shared" si="2"/>
        <v>0</v>
      </c>
      <c r="AG16" s="465">
        <f t="shared" si="2"/>
        <v>0</v>
      </c>
      <c r="AH16" s="465">
        <f t="shared" si="2"/>
        <v>0</v>
      </c>
      <c r="AI16" s="465">
        <f t="shared" si="2"/>
        <v>0</v>
      </c>
      <c r="AJ16" s="465">
        <f t="shared" si="2"/>
        <v>0</v>
      </c>
      <c r="AK16" s="465">
        <f t="shared" si="2"/>
        <v>0</v>
      </c>
      <c r="AL16" s="465">
        <f t="shared" si="3"/>
        <v>0</v>
      </c>
      <c r="AM16" s="465">
        <f t="shared" si="3"/>
        <v>0</v>
      </c>
      <c r="AN16" s="465">
        <f t="shared" si="3"/>
        <v>0</v>
      </c>
      <c r="AO16" s="465">
        <f t="shared" si="3"/>
        <v>0</v>
      </c>
      <c r="AP16" s="465">
        <f t="shared" si="3"/>
        <v>0</v>
      </c>
      <c r="AQ16" s="465">
        <f t="shared" si="3"/>
        <v>0</v>
      </c>
      <c r="AR16" s="465">
        <f t="shared" si="3"/>
        <v>0</v>
      </c>
      <c r="AS16" s="465">
        <f t="shared" si="3"/>
        <v>0</v>
      </c>
      <c r="AT16" s="465">
        <f t="shared" si="3"/>
        <v>0</v>
      </c>
      <c r="AU16" s="465">
        <f t="shared" si="3"/>
        <v>0</v>
      </c>
      <c r="AV16" s="465">
        <f t="shared" si="3"/>
        <v>0</v>
      </c>
      <c r="AW16" s="465">
        <f t="shared" si="3"/>
        <v>0</v>
      </c>
      <c r="AX16" s="465">
        <f t="shared" si="3"/>
        <v>0</v>
      </c>
      <c r="AY16" s="465">
        <f t="shared" si="3"/>
        <v>0</v>
      </c>
      <c r="AZ16" s="465">
        <f t="shared" si="3"/>
        <v>0</v>
      </c>
      <c r="BA16" s="465">
        <f t="shared" si="3"/>
        <v>0</v>
      </c>
      <c r="BB16" s="465">
        <f t="shared" si="4"/>
        <v>0</v>
      </c>
      <c r="BC16" s="465">
        <f t="shared" si="4"/>
        <v>0</v>
      </c>
      <c r="BD16" s="465">
        <f t="shared" si="4"/>
        <v>0</v>
      </c>
      <c r="BE16" s="465">
        <f t="shared" si="4"/>
        <v>0</v>
      </c>
      <c r="BF16" s="465">
        <f t="shared" si="4"/>
        <v>0</v>
      </c>
      <c r="BG16" s="465">
        <f t="shared" si="4"/>
        <v>0</v>
      </c>
      <c r="BH16" s="465">
        <f t="shared" si="4"/>
        <v>0</v>
      </c>
      <c r="BI16" s="465">
        <f t="shared" si="4"/>
        <v>0</v>
      </c>
      <c r="BJ16" s="465">
        <f t="shared" si="4"/>
        <v>0</v>
      </c>
      <c r="BK16" s="465">
        <f t="shared" si="4"/>
        <v>0</v>
      </c>
      <c r="BL16" s="465">
        <f t="shared" si="4"/>
        <v>0</v>
      </c>
      <c r="BM16" s="465">
        <f t="shared" si="4"/>
        <v>0</v>
      </c>
      <c r="BN16" s="465">
        <f t="shared" si="4"/>
        <v>0</v>
      </c>
      <c r="BO16" s="465">
        <f t="shared" si="4"/>
        <v>0</v>
      </c>
      <c r="BP16" s="465">
        <f t="shared" si="4"/>
        <v>0</v>
      </c>
      <c r="BQ16" s="465">
        <f t="shared" si="4"/>
        <v>0</v>
      </c>
      <c r="BR16" s="465">
        <f t="shared" si="5"/>
        <v>0</v>
      </c>
      <c r="BS16" s="465">
        <f t="shared" si="5"/>
        <v>0</v>
      </c>
      <c r="BT16" s="465">
        <f t="shared" si="5"/>
        <v>0</v>
      </c>
      <c r="BU16" s="465">
        <f t="shared" si="5"/>
        <v>0</v>
      </c>
      <c r="BV16" s="465">
        <f t="shared" si="5"/>
        <v>0</v>
      </c>
      <c r="BW16" s="465">
        <f t="shared" si="5"/>
        <v>0</v>
      </c>
      <c r="CE16" s="381" t="s">
        <v>43</v>
      </c>
      <c r="CF16" s="381" t="s">
        <v>72</v>
      </c>
      <c r="CG16" s="466">
        <f>+SUMIFS(H27建設IOデータ!I:I,H27建設IOデータ!$A:$A,H27建設io!$CE16)/H27建設IOデータ!I$122</f>
        <v>5.21753529036929E-2</v>
      </c>
      <c r="CH16" s="466">
        <f>+SUMIFS(H27建設IOデータ!J:J,H27建設IOデータ!$A:$A,H27建設io!$CE16)/H27建設IOデータ!J$122</f>
        <v>4.8949890458207787E-2</v>
      </c>
      <c r="CI16" s="466">
        <f>+SUMIFS(H27建設IOデータ!K:K,H27建設IOデータ!$A:$A,H27建設io!$CE16)/H27建設IOデータ!K$122</f>
        <v>4.3958480834988149E-2</v>
      </c>
      <c r="CJ16" s="466">
        <f>+SUMIFS(H27建設IOデータ!L:L,H27建設IOデータ!$A:$A,H27建設io!$CE16)/H27建設IOデータ!L$122</f>
        <v>3.8841127231897837E-2</v>
      </c>
      <c r="CK16" s="466">
        <f>+SUMIFS(H27建設IOデータ!M:M,H27建設IOデータ!$A:$A,H27建設io!$CE16)/H27建設IOデータ!M$122</f>
        <v>3.8806224413817481E-2</v>
      </c>
      <c r="CL16" s="466">
        <f>+SUMIFS(H27建設IOデータ!N:N,H27建設IOデータ!$A:$A,H27建設io!$CE16)/H27建設IOデータ!N$122</f>
        <v>4.0030324807113694E-2</v>
      </c>
      <c r="CM16" s="466">
        <f>+SUMIFS(H27建設IOデータ!O:O,H27建設IOデータ!$A:$A,H27建設io!$CE16)/H27建設IOデータ!O$122</f>
        <v>5.0118350428395214E-2</v>
      </c>
      <c r="CN16" s="466">
        <f>+SUMIFS(H27建設IOデータ!P:P,H27建設IOデータ!$A:$A,H27建設io!$CE16)/H27建設IOデータ!P$122</f>
        <v>4.8474409448818895E-2</v>
      </c>
      <c r="CO16" s="466">
        <f>+SUMIFS(H27建設IOデータ!Q:Q,H27建設IOデータ!$A:$A,H27建設io!$CE16)/H27建設IOデータ!Q$122</f>
        <v>5.8977310183420263E-2</v>
      </c>
      <c r="CP16" s="466">
        <f>+SUMIFS(H27建設IOデータ!R:R,H27建設IOデータ!$A:$A,H27建設io!$CE16)/H27建設IOデータ!R$122</f>
        <v>5.7960559451588851E-2</v>
      </c>
      <c r="CQ16" s="466">
        <f>+SUMIFS(H27建設IOデータ!S:S,H27建設IOデータ!$A:$A,H27建設io!$CE16)/H27建設IOデータ!S$122</f>
        <v>0.11336472773098097</v>
      </c>
      <c r="CR16" s="466">
        <f>+SUMIFS(H27建設IOデータ!T:T,H27建設IOデータ!$A:$A,H27建設io!$CE16)/H27建設IOデータ!T$122</f>
        <v>3.816800544763909E-2</v>
      </c>
      <c r="CS16" s="466">
        <f>+SUMIFS(H27建設IOデータ!U:U,H27建設IOデータ!$A:$A,H27建設io!$CE16)/H27建設IOデータ!U$122</f>
        <v>3.7774623632767831E-2</v>
      </c>
      <c r="CT16" s="466">
        <f>+SUMIFS(H27建設IOデータ!V:V,H27建設IOデータ!$A:$A,H27建設io!$CE16)/H27建設IOデータ!V$122</f>
        <v>3.8413031614297398E-2</v>
      </c>
      <c r="CU16" s="466">
        <f>+SUMIFS(H27建設IOデータ!W:W,H27建設IOデータ!$A:$A,H27建設io!$CE16)/H27建設IOデータ!W$122</f>
        <v>6.1472288816810043E-2</v>
      </c>
      <c r="CV16" s="466">
        <f>+SUMIFS(H27建設IOデータ!X:X,H27建設IOデータ!$A:$A,H27建設io!$CE16)/H27建設IOデータ!X$122</f>
        <v>5.5186261556348697E-2</v>
      </c>
      <c r="CW16" s="466">
        <f>+SUMIFS(H27建設IOデータ!Y:Y,H27建設IOデータ!$A:$A,H27建設io!$CE16)/H27建設IOデータ!Y$122</f>
        <v>5.2874716635817234E-2</v>
      </c>
      <c r="CX16" s="466">
        <f>+SUMIFS(H27建設IOデータ!Z:Z,H27建設IOデータ!$A:$A,H27建設io!$CE16)/H27建設IOデータ!Z$122</f>
        <v>7.2070662285048603E-2</v>
      </c>
      <c r="CY16" s="466">
        <f>+SUMIFS(H27建設IOデータ!AA:AA,H27建設IOデータ!$A:$A,H27建設io!$CE16)/H27建設IOデータ!AA$122</f>
        <v>5.132372877784256E-2</v>
      </c>
      <c r="CZ16" s="466">
        <f>+SUMIFS(H27建設IOデータ!AB:AB,H27建設IOデータ!$A:$A,H27建設io!$CE16)/H27建設IOデータ!AB$122</f>
        <v>5.5331484069864788E-2</v>
      </c>
      <c r="DA16" s="466">
        <f>+SUMIFS(H27建設IOデータ!AC:AC,H27建設IOデータ!$A:$A,H27建設io!$CE16)/H27建設IOデータ!AC$122</f>
        <v>5.5300093685269065E-2</v>
      </c>
      <c r="DB16" s="466">
        <f>+SUMIFS(H27建設IOデータ!AD:AD,H27建設IOデータ!$A:$A,H27建設io!$CE16)/H27建設IOデータ!AD$122</f>
        <v>5.4067974662729182E-2</v>
      </c>
      <c r="DC16" s="466">
        <f>+SUMIFS(H27建設IOデータ!AE:AE,H27建設IOデータ!$A:$A,H27建設io!$CE16)/H27建設IOデータ!AE$122</f>
        <v>8.2174123727992252E-2</v>
      </c>
      <c r="DD16" s="466">
        <f>+SUMIFS(H27建設IOデータ!AF:AF,H27建設IOデータ!$A:$A,H27建設io!$CE16)/H27建設IOデータ!AF$122</f>
        <v>5.130564476358869E-2</v>
      </c>
      <c r="DE16" s="466">
        <f>+SUMIFS(H27建設IOデータ!AG:AG,H27建設IOデータ!$A:$A,H27建設io!$CE16)/H27建設IOデータ!AG$122</f>
        <v>6.8595996482663416E-2</v>
      </c>
      <c r="DF16" s="466">
        <f>+SUMIFS(H27建設IOデータ!AH:AH,H27建設IOデータ!$A:$A,H27建設io!$CE16)/H27建設IOデータ!AH$122</f>
        <v>5.0469601228570152E-2</v>
      </c>
      <c r="DG16" s="466">
        <f>+SUMIFS(H27建設IOデータ!AI:AI,H27建設IOデータ!$A:$A,H27建設io!$CE16)/H27建設IOデータ!AI$122</f>
        <v>5.1074721552454884E-2</v>
      </c>
      <c r="DH16" s="466">
        <f>+SUMIFS(H27建設IOデータ!AJ:AJ,H27建設IOデータ!$A:$A,H27建設io!$CE16)/H27建設IOデータ!AJ$122</f>
        <v>4.5810680703129956E-2</v>
      </c>
      <c r="DI16" s="466">
        <f>+SUMIFS(H27建設IOデータ!AK:AK,H27建設IOデータ!$A:$A,H27建設io!$CE16)/H27建設IOデータ!AK$122</f>
        <v>4.4914866321192015E-2</v>
      </c>
      <c r="DJ16" s="466">
        <f>+SUMIFS(H27建設IOデータ!AL:AL,H27建設IOデータ!$A:$A,H27建設io!$CE16)/H27建設IOデータ!AL$122</f>
        <v>5.9476410303875543E-2</v>
      </c>
      <c r="DK16" s="466">
        <f>+SUMIFS(H27建設IOデータ!AM:AM,H27建設IOデータ!$A:$A,H27建設io!$CE16)/H27建設IOデータ!AM$122</f>
        <v>6.540168251183591E-2</v>
      </c>
      <c r="DL16" s="466">
        <f>+SUMIFS(H27建設IOデータ!AN:AN,H27建設IOデータ!$A:$A,H27建設io!$CE16)/H27建設IOデータ!AN$122</f>
        <v>6.0733842159479044E-2</v>
      </c>
      <c r="DM16" s="466">
        <f>+SUMIFS(H27建設IOデータ!AO:AO,H27建設IOデータ!$A:$A,H27建設io!$CE16)/H27建設IOデータ!AO$122</f>
        <v>6.0546690428388325E-2</v>
      </c>
      <c r="DN16" s="466">
        <f>+SUMIFS(H27建設IOデータ!AP:AP,H27建設IOデータ!$A:$A,H27建設io!$CE16)/H27建設IOデータ!AP$122</f>
        <v>5.7498230278998114E-2</v>
      </c>
      <c r="DO16" s="466">
        <f>+SUMIFS(H27建設IOデータ!AQ:AQ,H27建設IOデータ!$A:$A,H27建設io!$CE16)/H27建設IOデータ!AQ$122</f>
        <v>8.0875998481581099E-2</v>
      </c>
      <c r="DP16" s="466">
        <f>+SUMIFS(H27建設IOデータ!AR:AR,H27建設IOデータ!$A:$A,H27建設io!$CE16)/H27建設IOデータ!AR$122</f>
        <v>4.1917790889951116E-2</v>
      </c>
      <c r="DQ16" s="466">
        <f>+SUMIFS(H27建設IOデータ!AS:AS,H27建設IOデータ!$A:$A,H27建設io!$CE16)/H27建設IOデータ!AS$122</f>
        <v>4.8423896869523322E-2</v>
      </c>
      <c r="DR16" s="466">
        <f>+SUMIFS(H27建設IOデータ!AT:AT,H27建設IOデータ!$A:$A,H27建設io!$CE16)/H27建設IOデータ!AT$122</f>
        <v>2.4361778950137629E-2</v>
      </c>
      <c r="DS16" s="466">
        <f>+SUMIFS(H27建設IOデータ!AU:AU,H27建設IOデータ!$A:$A,H27建設io!$CE16)/H27建設IOデータ!AU$122</f>
        <v>7.9658054121652763E-2</v>
      </c>
      <c r="DT16" s="466">
        <f>+SUMIFS(H27建設IOデータ!AV:AV,H27建設IOデータ!$A:$A,H27建設io!$CE16)/H27建設IOデータ!AV$122</f>
        <v>6.4735411001882445E-2</v>
      </c>
      <c r="DU16" s="466">
        <f>+SUMIFS(H27建設IOデータ!AW:AW,H27建設IOデータ!$A:$A,H27建設io!$CE16)/H27建設IOデータ!AW$122</f>
        <v>5.6950461972125069E-2</v>
      </c>
      <c r="DV16" s="466">
        <f>+SUMIFS(H27建設IOデータ!AX:AX,H27建設IOデータ!$A:$A,H27建設io!$CE16)/H27建設IOデータ!AX$122</f>
        <v>7.3086418104520282E-2</v>
      </c>
      <c r="DW16" s="466">
        <f>+SUMIFS(H27建設IOデータ!AY:AY,H27建設IOデータ!$A:$A,H27建設io!$CE16)/H27建設IOデータ!AY$122</f>
        <v>7.4729721070313712E-2</v>
      </c>
      <c r="DX16" s="466">
        <f>+SUMIFS(H27建設IOデータ!AZ:AZ,H27建設IOデータ!$A:$A,H27建設io!$CE16)/H27建設IOデータ!AZ$122</f>
        <v>8.2200745553592525E-2</v>
      </c>
      <c r="DY16" s="466">
        <f>+SUMIFS(H27建設IOデータ!BA:BA,H27建設IOデータ!$A:$A,H27建設io!$CE16)/H27建設IOデータ!BA$122</f>
        <v>6.2579760835657236E-2</v>
      </c>
      <c r="DZ16" s="466">
        <f>+SUMIFS(H27建設IOデータ!BB:BB,H27建設IOデータ!$A:$A,H27建設io!$CE16)/H27建設IOデータ!BB$122</f>
        <v>1.8681859745375257E-2</v>
      </c>
      <c r="EA16" s="466">
        <f>+SUMIFS(H27建設IOデータ!BC:BC,H27建設IOデータ!$A:$A,H27建設io!$CE16)/H27建設IOデータ!BC$122</f>
        <v>3.9844606036457814E-3</v>
      </c>
      <c r="EB16" s="466">
        <f>+SUMIFS(H27建設IOデータ!BD:BD,H27建設IOデータ!$A:$A,H27建設io!$CE16)/H27建設IOデータ!BD$122</f>
        <v>5.6120520187509453E-2</v>
      </c>
      <c r="EC16" s="466">
        <f>+SUMIFS(H27建設IOデータ!BE:BE,H27建設IOデータ!$A:$A,H27建設io!$CE16)/H27建設IOデータ!BE$122</f>
        <v>5.7343371490998905E-2</v>
      </c>
      <c r="ED16" s="466">
        <f>+SUMIFS(H27建設IOデータ!BF:BF,H27建設IOデータ!$A:$A,H27建設io!$CE16)/H27建設IOデータ!BF$122</f>
        <v>5.1352102241155773E-2</v>
      </c>
      <c r="EE16" s="466">
        <f>+SUMIFS(H27建設IOデータ!BG:BG,H27建設IOデータ!$A:$A,H27建設io!$CE16)/H27建設IOデータ!BG$122</f>
        <v>6.7062972959546954E-2</v>
      </c>
      <c r="EF16" s="466">
        <f>+SUMIFS(H27建設IOデータ!BH:BH,H27建設IOデータ!$A:$A,H27建設io!$CE16)/H27建設IOデータ!BH$122</f>
        <v>6.8738993190909897E-2</v>
      </c>
      <c r="EG16" s="466">
        <f>+SUMIFS(H27建設IOデータ!BI:BI,H27建設IOデータ!$A:$A,H27建設io!$CE16)/H27建設IOデータ!BI$122</f>
        <v>6.8728409155170714E-2</v>
      </c>
      <c r="EH16" s="466">
        <f>+SUMIFS(H27建設IOデータ!BJ:BJ,H27建設IOデータ!$A:$A,H27建設io!$CE16)/H27建設IOデータ!BJ$122</f>
        <v>5.4521057020853234E-2</v>
      </c>
      <c r="EI16" s="466">
        <f>+SUMIFS(H27建設IOデータ!BK:BK,H27建設IOデータ!$A:$A,H27建設io!$CE16)/H27建設IOデータ!BK$122</f>
        <v>7.042788488449267E-2</v>
      </c>
      <c r="EJ16" s="466">
        <f>+SUMIFS(H27建設IOデータ!BL:BL,H27建設IOデータ!$A:$A,H27建設io!$CE16)/H27建設IOデータ!BL$122</f>
        <v>7.0304317258992499E-2</v>
      </c>
      <c r="EK16" s="466">
        <f>+SUMIFS(H27建設IOデータ!BM:BM,H27建設IOデータ!$A:$A,H27建設io!$CE16)/H27建設IOデータ!BM$122</f>
        <v>0.10800601503759398</v>
      </c>
      <c r="EL16" s="466">
        <f>+SUMIFS(H27建設IOデータ!BN:BN,H27建設IOデータ!$A:$A,H27建設io!$CE16)/H27建設IOデータ!BN$122</f>
        <v>5.1791669871279443E-2</v>
      </c>
      <c r="EM16" s="466">
        <f>+SUMIFS(H27建設IOデータ!BO:BO,H27建設IOデータ!$A:$A,H27建設io!$CE16)/H27建設IOデータ!BO$122</f>
        <v>6.5938879451217833E-2</v>
      </c>
      <c r="EN16" s="466">
        <f>+SUMIFS(H27建設IOデータ!BP:BP,H27建設IOデータ!$A:$A,H27建設io!$CE16)/H27建設IOデータ!BP$122</f>
        <v>6.1718227209553715E-2</v>
      </c>
      <c r="EO16" s="466">
        <f>+SUMIFS(H27建設IOデータ!BQ:BQ,H27建設IOデータ!$A:$A,H27建設io!$CE16)/H27建設IOデータ!BQ$122</f>
        <v>5.5873493336052446E-2</v>
      </c>
      <c r="EP16" s="466">
        <f>+SUMIFS(H27建設IOデータ!BR:BR,H27建設IOデータ!$A:$A,H27建設io!$CE16)/H27建設IOデータ!BR$122</f>
        <v>3.3598372954105206E-2</v>
      </c>
      <c r="EQ16" s="466">
        <f>+SUMIFS(H27建設IOデータ!BS:BS,H27建設IOデータ!$A:$A,H27建設io!$CE16)/H27建設IOデータ!BS$122</f>
        <v>0.1327130996223807</v>
      </c>
      <c r="ER16" s="466">
        <f>+SUMIFS(H27建設IOデータ!BT:BT,H27建設IOデータ!$A:$A,H27建設io!$CE16)/H27建設IOデータ!BT$122</f>
        <v>7.8715745014206639E-2</v>
      </c>
      <c r="ES16" s="466">
        <f>+SUMIFS(H27建設IOデータ!BU:BU,H27建設IOデータ!$A:$A,H27建設io!$CE16)/H27建設IOデータ!BU$122</f>
        <v>5.0551562835163842E-2</v>
      </c>
      <c r="ET16" s="466">
        <f>+SUMIFS(H27建設IOデータ!BV:BV,H27建設IOデータ!$A:$A,H27建設io!$CE16)/H27建設IOデータ!BV$122</f>
        <v>4.0136187062229087E-2</v>
      </c>
      <c r="EU16" s="466">
        <f>+SUMIFS(H27建設IOデータ!BW:BW,H27建設IOデータ!$A:$A,H27建設io!$CE16)/H27建設IOデータ!BW$122</f>
        <v>2.1190607024627744E-2</v>
      </c>
      <c r="EV16" s="466">
        <f>+SUMIFS(H27建設IOデータ!BX:BX,H27建設IOデータ!$A:$A,H27建設io!$CE16)/H27建設IOデータ!BX$122</f>
        <v>1.5418668556721993E-2</v>
      </c>
      <c r="EW16" s="466">
        <f>+SUMIFS(H27建設IOデータ!BY:BY,H27建設IOデータ!$A:$A,H27建設io!$CE16)/H27建設IOデータ!BY$122</f>
        <v>5.4638354049983004E-2</v>
      </c>
      <c r="EX16" s="466">
        <f>+SUMIFS(H27建設IOデータ!BZ:BZ,H27建設IOデータ!$A:$A,H27建設io!$CE16)/H27建設IOデータ!BZ$122</f>
        <v>6.2386261959938689E-2</v>
      </c>
      <c r="EY16" s="466">
        <f>+SUMIFS(H27建設IOデータ!CA:CA,H27建設IOデータ!$A:$A,H27建設io!$CE16)/H27建設IOデータ!CA$122</f>
        <v>6.0214377396020161E-2</v>
      </c>
    </row>
    <row r="17" spans="1:155" x14ac:dyDescent="0.15">
      <c r="A17" s="464">
        <f t="shared" si="0"/>
        <v>0</v>
      </c>
      <c r="C17" s="381" t="s">
        <v>44</v>
      </c>
      <c r="D17" s="381" t="s">
        <v>73</v>
      </c>
      <c r="E17" s="465">
        <f t="shared" si="6"/>
        <v>0</v>
      </c>
      <c r="F17" s="465">
        <f t="shared" si="1"/>
        <v>0</v>
      </c>
      <c r="G17" s="465">
        <f t="shared" si="1"/>
        <v>0</v>
      </c>
      <c r="H17" s="465">
        <f t="shared" si="1"/>
        <v>0</v>
      </c>
      <c r="I17" s="465">
        <f t="shared" si="1"/>
        <v>0</v>
      </c>
      <c r="J17" s="465">
        <f t="shared" si="1"/>
        <v>0</v>
      </c>
      <c r="K17" s="465">
        <f t="shared" si="1"/>
        <v>0</v>
      </c>
      <c r="L17" s="465">
        <f t="shared" si="1"/>
        <v>0</v>
      </c>
      <c r="M17" s="465">
        <f t="shared" si="1"/>
        <v>0</v>
      </c>
      <c r="N17" s="465">
        <f t="shared" si="1"/>
        <v>0</v>
      </c>
      <c r="O17" s="465">
        <f t="shared" si="1"/>
        <v>0</v>
      </c>
      <c r="P17" s="465">
        <f t="shared" si="1"/>
        <v>0</v>
      </c>
      <c r="Q17" s="465">
        <f t="shared" si="1"/>
        <v>0</v>
      </c>
      <c r="R17" s="465">
        <f t="shared" si="1"/>
        <v>0</v>
      </c>
      <c r="S17" s="465">
        <f t="shared" si="1"/>
        <v>0</v>
      </c>
      <c r="T17" s="465">
        <f t="shared" si="1"/>
        <v>0</v>
      </c>
      <c r="U17" s="465">
        <f t="shared" si="1"/>
        <v>0</v>
      </c>
      <c r="V17" s="465">
        <f t="shared" si="2"/>
        <v>0</v>
      </c>
      <c r="W17" s="465">
        <f t="shared" si="2"/>
        <v>0</v>
      </c>
      <c r="X17" s="465">
        <f t="shared" si="2"/>
        <v>0</v>
      </c>
      <c r="Y17" s="465">
        <f t="shared" si="2"/>
        <v>0</v>
      </c>
      <c r="Z17" s="465">
        <f t="shared" si="2"/>
        <v>0</v>
      </c>
      <c r="AA17" s="465">
        <f t="shared" si="2"/>
        <v>0</v>
      </c>
      <c r="AB17" s="465">
        <f t="shared" si="2"/>
        <v>0</v>
      </c>
      <c r="AC17" s="465">
        <f t="shared" si="2"/>
        <v>0</v>
      </c>
      <c r="AD17" s="465">
        <f t="shared" si="2"/>
        <v>0</v>
      </c>
      <c r="AE17" s="465">
        <f t="shared" si="2"/>
        <v>0</v>
      </c>
      <c r="AF17" s="465">
        <f t="shared" si="2"/>
        <v>0</v>
      </c>
      <c r="AG17" s="465">
        <f t="shared" si="2"/>
        <v>0</v>
      </c>
      <c r="AH17" s="465">
        <f t="shared" si="2"/>
        <v>0</v>
      </c>
      <c r="AI17" s="465">
        <f t="shared" si="2"/>
        <v>0</v>
      </c>
      <c r="AJ17" s="465">
        <f t="shared" si="2"/>
        <v>0</v>
      </c>
      <c r="AK17" s="465">
        <f t="shared" si="2"/>
        <v>0</v>
      </c>
      <c r="AL17" s="465">
        <f t="shared" si="3"/>
        <v>0</v>
      </c>
      <c r="AM17" s="465">
        <f t="shared" si="3"/>
        <v>0</v>
      </c>
      <c r="AN17" s="465">
        <f t="shared" si="3"/>
        <v>0</v>
      </c>
      <c r="AO17" s="465">
        <f t="shared" si="3"/>
        <v>0</v>
      </c>
      <c r="AP17" s="465">
        <f t="shared" si="3"/>
        <v>0</v>
      </c>
      <c r="AQ17" s="465">
        <f t="shared" si="3"/>
        <v>0</v>
      </c>
      <c r="AR17" s="465">
        <f t="shared" si="3"/>
        <v>0</v>
      </c>
      <c r="AS17" s="465">
        <f t="shared" si="3"/>
        <v>0</v>
      </c>
      <c r="AT17" s="465">
        <f t="shared" si="3"/>
        <v>0</v>
      </c>
      <c r="AU17" s="465">
        <f t="shared" si="3"/>
        <v>0</v>
      </c>
      <c r="AV17" s="465">
        <f t="shared" si="3"/>
        <v>0</v>
      </c>
      <c r="AW17" s="465">
        <f t="shared" si="3"/>
        <v>0</v>
      </c>
      <c r="AX17" s="465">
        <f t="shared" si="3"/>
        <v>0</v>
      </c>
      <c r="AY17" s="465">
        <f t="shared" si="3"/>
        <v>0</v>
      </c>
      <c r="AZ17" s="465">
        <f t="shared" si="3"/>
        <v>0</v>
      </c>
      <c r="BA17" s="465">
        <f t="shared" si="3"/>
        <v>0</v>
      </c>
      <c r="BB17" s="465">
        <f t="shared" si="4"/>
        <v>0</v>
      </c>
      <c r="BC17" s="465">
        <f t="shared" si="4"/>
        <v>0</v>
      </c>
      <c r="BD17" s="465">
        <f t="shared" si="4"/>
        <v>0</v>
      </c>
      <c r="BE17" s="465">
        <f t="shared" si="4"/>
        <v>0</v>
      </c>
      <c r="BF17" s="465">
        <f t="shared" si="4"/>
        <v>0</v>
      </c>
      <c r="BG17" s="465">
        <f t="shared" si="4"/>
        <v>0</v>
      </c>
      <c r="BH17" s="465">
        <f t="shared" si="4"/>
        <v>0</v>
      </c>
      <c r="BI17" s="465">
        <f t="shared" si="4"/>
        <v>0</v>
      </c>
      <c r="BJ17" s="465">
        <f t="shared" si="4"/>
        <v>0</v>
      </c>
      <c r="BK17" s="465">
        <f t="shared" si="4"/>
        <v>0</v>
      </c>
      <c r="BL17" s="465">
        <f t="shared" si="4"/>
        <v>0</v>
      </c>
      <c r="BM17" s="465">
        <f t="shared" si="4"/>
        <v>0</v>
      </c>
      <c r="BN17" s="465">
        <f t="shared" si="4"/>
        <v>0</v>
      </c>
      <c r="BO17" s="465">
        <f t="shared" si="4"/>
        <v>0</v>
      </c>
      <c r="BP17" s="465">
        <f t="shared" si="4"/>
        <v>0</v>
      </c>
      <c r="BQ17" s="465">
        <f t="shared" si="4"/>
        <v>0</v>
      </c>
      <c r="BR17" s="465">
        <f t="shared" si="5"/>
        <v>0</v>
      </c>
      <c r="BS17" s="465">
        <f t="shared" si="5"/>
        <v>0</v>
      </c>
      <c r="BT17" s="465">
        <f t="shared" si="5"/>
        <v>0</v>
      </c>
      <c r="BU17" s="465">
        <f t="shared" si="5"/>
        <v>0</v>
      </c>
      <c r="BV17" s="465">
        <f t="shared" si="5"/>
        <v>0</v>
      </c>
      <c r="BW17" s="465">
        <f t="shared" si="5"/>
        <v>0</v>
      </c>
      <c r="CE17" s="381" t="s">
        <v>44</v>
      </c>
      <c r="CF17" s="381" t="s">
        <v>73</v>
      </c>
      <c r="CG17" s="466">
        <f>+SUMIFS(H27建設IOデータ!I:I,H27建設IOデータ!$A:$A,H27建設io!$CE17)/H27建設IOデータ!I$122</f>
        <v>2.3784999293542424E-2</v>
      </c>
      <c r="CH17" s="466">
        <f>+SUMIFS(H27建設IOデータ!J:J,H27建設IOデータ!$A:$A,H27建設io!$CE17)/H27建設IOデータ!J$122</f>
        <v>2.1454642723037584E-2</v>
      </c>
      <c r="CI17" s="466">
        <f>+SUMIFS(H27建設IOデータ!K:K,H27建設IOデータ!$A:$A,H27建設io!$CE17)/H27建設IOデータ!K$122</f>
        <v>2.1633938185181251E-2</v>
      </c>
      <c r="CJ17" s="466">
        <f>+SUMIFS(H27建設IOデータ!L:L,H27建設IOデータ!$A:$A,H27建設io!$CE17)/H27建設IOデータ!L$122</f>
        <v>8.2784828909739875E-3</v>
      </c>
      <c r="CK17" s="466">
        <f>+SUMIFS(H27建設IOデータ!M:M,H27建設IOデータ!$A:$A,H27建設io!$CE17)/H27建設IOデータ!M$122</f>
        <v>7.8481386731255633E-3</v>
      </c>
      <c r="CL17" s="466">
        <f>+SUMIFS(H27建設IOデータ!N:N,H27建設IOデータ!$A:$A,H27建設io!$CE17)/H27建設IOデータ!N$122</f>
        <v>2.2941032464917199E-2</v>
      </c>
      <c r="CM17" s="466">
        <f>+SUMIFS(H27建設IOデータ!O:O,H27建設IOデータ!$A:$A,H27建設io!$CE17)/H27建設IOデータ!O$122</f>
        <v>3.7710189574808504E-2</v>
      </c>
      <c r="CN17" s="466">
        <f>+SUMIFS(H27建設IOデータ!P:P,H27建設IOデータ!$A:$A,H27建設io!$CE17)/H27建設IOデータ!P$122</f>
        <v>3.2135826771653546E-2</v>
      </c>
      <c r="CO17" s="466">
        <f>+SUMIFS(H27建設IOデータ!Q:Q,H27建設IOデータ!$A:$A,H27建設io!$CE17)/H27建設IOデータ!Q$122</f>
        <v>4.1128731102571328E-2</v>
      </c>
      <c r="CP17" s="466">
        <f>+SUMIFS(H27建設IOデータ!R:R,H27建設IOデータ!$A:$A,H27建設io!$CE17)/H27建設IOデータ!R$122</f>
        <v>4.1568287658442796E-2</v>
      </c>
      <c r="CQ17" s="466">
        <f>+SUMIFS(H27建設IOデータ!S:S,H27建設IOデータ!$A:$A,H27建設io!$CE17)/H27建設IOデータ!S$122</f>
        <v>1.7616236651853818E-2</v>
      </c>
      <c r="CR17" s="466">
        <f>+SUMIFS(H27建設IOデータ!T:T,H27建設IOデータ!$A:$A,H27建設io!$CE17)/H27建設IOデータ!T$122</f>
        <v>3.3504916752458376E-2</v>
      </c>
      <c r="CS17" s="466">
        <f>+SUMIFS(H27建設IOデータ!U:U,H27建設IOデータ!$A:$A,H27建設io!$CE17)/H27建設IOデータ!U$122</f>
        <v>1.6496757658518209E-2</v>
      </c>
      <c r="CT17" s="466">
        <f>+SUMIFS(H27建設IOデータ!V:V,H27建設IOデータ!$A:$A,H27建設io!$CE17)/H27建設IOデータ!V$122</f>
        <v>4.4098807642068458E-2</v>
      </c>
      <c r="CU17" s="466">
        <f>+SUMIFS(H27建設IOデータ!W:W,H27建設IOデータ!$A:$A,H27建設io!$CE17)/H27建設IOデータ!W$122</f>
        <v>3.1420109998589761E-2</v>
      </c>
      <c r="CV17" s="466">
        <f>+SUMIFS(H27建設IOデータ!X:X,H27建設IOデータ!$A:$A,H27建設io!$CE17)/H27建設IOデータ!X$122</f>
        <v>2.1230627239928562E-2</v>
      </c>
      <c r="CW17" s="466">
        <f>+SUMIFS(H27建設IOデータ!Y:Y,H27建設IOデータ!$A:$A,H27建設io!$CE17)/H27建設IOデータ!Y$122</f>
        <v>9.3627165526277475E-3</v>
      </c>
      <c r="CX17" s="466">
        <f>+SUMIFS(H27建設IOデータ!Z:Z,H27建設IOデータ!$A:$A,H27建設io!$CE17)/H27建設IOデータ!Z$122</f>
        <v>1.6726653104515501E-2</v>
      </c>
      <c r="CY17" s="466">
        <f>+SUMIFS(H27建設IOデータ!AA:AA,H27建設IOデータ!$A:$A,H27建設io!$CE17)/H27建設IOデータ!AA$122</f>
        <v>8.7677275696634652E-3</v>
      </c>
      <c r="CZ17" s="466">
        <f>+SUMIFS(H27建設IOデータ!AB:AB,H27建設IOデータ!$A:$A,H27建設io!$CE17)/H27建設IOデータ!AB$122</f>
        <v>2.1976227208540932E-2</v>
      </c>
      <c r="DA17" s="466">
        <f>+SUMIFS(H27建設IOデータ!AC:AC,H27建設IOデータ!$A:$A,H27建設io!$CE17)/H27建設IOデータ!AC$122</f>
        <v>2.8200125486690677E-2</v>
      </c>
      <c r="DB17" s="466">
        <f>+SUMIFS(H27建設IOデータ!AD:AD,H27建設IOデータ!$A:$A,H27建設io!$CE17)/H27建設IOデータ!AD$122</f>
        <v>2.1419262251081428E-2</v>
      </c>
      <c r="DC17" s="466">
        <f>+SUMIFS(H27建設IOデータ!AE:AE,H27建設IOデータ!$A:$A,H27建設io!$CE17)/H27建設IOデータ!AE$122</f>
        <v>3.8245840736553058E-2</v>
      </c>
      <c r="DD17" s="466">
        <f>+SUMIFS(H27建設IOデータ!AF:AF,H27建設IOデータ!$A:$A,H27建設io!$CE17)/H27建設IOデータ!AF$122</f>
        <v>2.3375311225778517E-2</v>
      </c>
      <c r="DE17" s="466">
        <f>+SUMIFS(H27建設IOデータ!AG:AG,H27建設IOデータ!$A:$A,H27建設io!$CE17)/H27建設IOデータ!AG$122</f>
        <v>3.4094448670852623E-2</v>
      </c>
      <c r="DF17" s="466">
        <f>+SUMIFS(H27建設IOデータ!AH:AH,H27建設IOデータ!$A:$A,H27建設io!$CE17)/H27建設IOデータ!AH$122</f>
        <v>1.7313623195242746E-2</v>
      </c>
      <c r="DG17" s="466">
        <f>+SUMIFS(H27建設IOデータ!AI:AI,H27建設IOデータ!$A:$A,H27建設io!$CE17)/H27建設IOデータ!AI$122</f>
        <v>1.7478714707111469E-2</v>
      </c>
      <c r="DH17" s="466">
        <f>+SUMIFS(H27建設IOデータ!AJ:AJ,H27建設IOデータ!$A:$A,H27建設io!$CE17)/H27建設IOデータ!AJ$122</f>
        <v>1.859869820643056E-2</v>
      </c>
      <c r="DI17" s="466">
        <f>+SUMIFS(H27建設IOデータ!AK:AK,H27建設IOデータ!$A:$A,H27建設io!$CE17)/H27建設IOデータ!AK$122</f>
        <v>1.3829630031443305E-2</v>
      </c>
      <c r="DJ17" s="466">
        <f>+SUMIFS(H27建設IOデータ!AL:AL,H27建設IOデータ!$A:$A,H27建設io!$CE17)/H27建設IOデータ!AL$122</f>
        <v>3.0789878922680102E-2</v>
      </c>
      <c r="DK17" s="466">
        <f>+SUMIFS(H27建設IOデータ!AM:AM,H27建設IOデータ!$A:$A,H27建設io!$CE17)/H27建設IOデータ!AM$122</f>
        <v>2.2159746677626244E-2</v>
      </c>
      <c r="DL17" s="466">
        <f>+SUMIFS(H27建設IOデータ!AN:AN,H27建設IOデータ!$A:$A,H27建設io!$CE17)/H27建設IOデータ!AN$122</f>
        <v>2.3427604510635032E-2</v>
      </c>
      <c r="DM17" s="466">
        <f>+SUMIFS(H27建設IOデータ!AO:AO,H27建設IOデータ!$A:$A,H27建設io!$CE17)/H27建設IOデータ!AO$122</f>
        <v>2.372358408543513E-2</v>
      </c>
      <c r="DN17" s="466">
        <f>+SUMIFS(H27建設IOデータ!AP:AP,H27建設IOデータ!$A:$A,H27建設io!$CE17)/H27建設IOデータ!AP$122</f>
        <v>1.2780134813277949E-2</v>
      </c>
      <c r="DO17" s="466">
        <f>+SUMIFS(H27建設IOデータ!AQ:AQ,H27建設IOデータ!$A:$A,H27建設io!$CE17)/H27建設IOデータ!AQ$122</f>
        <v>1.130468259929625E-2</v>
      </c>
      <c r="DP17" s="466">
        <f>+SUMIFS(H27建設IOデータ!AR:AR,H27建設IOデータ!$A:$A,H27建設io!$CE17)/H27建設IOデータ!AR$122</f>
        <v>2.4035637802817412E-3</v>
      </c>
      <c r="DQ17" s="466">
        <f>+SUMIFS(H27建設IOデータ!AS:AS,H27建設IOデータ!$A:$A,H27建設io!$CE17)/H27建設IOデータ!AS$122</f>
        <v>4.8560887700585281E-2</v>
      </c>
      <c r="DR17" s="466">
        <f>+SUMIFS(H27建設IOデータ!AT:AT,H27建設IOデータ!$A:$A,H27建設io!$CE17)/H27建設IOデータ!AT$122</f>
        <v>6.0772027211460876E-3</v>
      </c>
      <c r="DS17" s="466">
        <f>+SUMIFS(H27建設IOデータ!AU:AU,H27建設IOデータ!$A:$A,H27建設io!$CE17)/H27建設IOデータ!AU$122</f>
        <v>1.2957612768657091E-2</v>
      </c>
      <c r="DT17" s="466">
        <f>+SUMIFS(H27建設IOデータ!AV:AV,H27建設IOデータ!$A:$A,H27建設io!$CE17)/H27建設IOデータ!AV$122</f>
        <v>4.6015477933486716E-3</v>
      </c>
      <c r="DU17" s="466">
        <f>+SUMIFS(H27建設IOデータ!AW:AW,H27建設IOデータ!$A:$A,H27建設io!$CE17)/H27建設IOデータ!AW$122</f>
        <v>4.8128621391658404E-2</v>
      </c>
      <c r="DV17" s="466">
        <f>+SUMIFS(H27建設IOデータ!AX:AX,H27建設IOデータ!$A:$A,H27建設io!$CE17)/H27建設IOデータ!AX$122</f>
        <v>6.8739056483152206E-2</v>
      </c>
      <c r="DW17" s="466">
        <f>+SUMIFS(H27建設IOデータ!AY:AY,H27建設IOデータ!$A:$A,H27建設io!$CE17)/H27建設IOデータ!AY$122</f>
        <v>7.2947390583948959E-2</v>
      </c>
      <c r="DX17" s="466">
        <f>+SUMIFS(H27建設IOデータ!AZ:AZ,H27建設IOデータ!$A:$A,H27建設io!$CE17)/H27建設IOデータ!AZ$122</f>
        <v>8.0579199992852693E-2</v>
      </c>
      <c r="DY17" s="466">
        <f>+SUMIFS(H27建設IOデータ!BA:BA,H27建設IOデータ!$A:$A,H27建設io!$CE17)/H27建設IOデータ!BA$122</f>
        <v>5.0801153282601506E-2</v>
      </c>
      <c r="DZ17" s="466">
        <f>+SUMIFS(H27建設IOデータ!BB:BB,H27建設IOデータ!$A:$A,H27建設io!$CE17)/H27建設IOデータ!BB$122</f>
        <v>2.817753393824295E-2</v>
      </c>
      <c r="EA17" s="466">
        <f>+SUMIFS(H27建設IOデータ!BC:BC,H27建設IOデータ!$A:$A,H27建設io!$CE17)/H27建設IOデータ!BC$122</f>
        <v>7.7696981771092737E-3</v>
      </c>
      <c r="EB17" s="466">
        <f>+SUMIFS(H27建設IOデータ!BD:BD,H27建設IOデータ!$A:$A,H27建設io!$CE17)/H27建設IOデータ!BD$122</f>
        <v>2.5291093301073642E-2</v>
      </c>
      <c r="EC17" s="466">
        <f>+SUMIFS(H27建設IOデータ!BE:BE,H27建設IOデータ!$A:$A,H27建設io!$CE17)/H27建設IOデータ!BE$122</f>
        <v>2.5744549470384268E-2</v>
      </c>
      <c r="ED17" s="466">
        <f>+SUMIFS(H27建設IOデータ!BF:BF,H27建設IOデータ!$A:$A,H27建設io!$CE17)/H27建設IOデータ!BF$122</f>
        <v>2.3522874606408593E-2</v>
      </c>
      <c r="EE17" s="466">
        <f>+SUMIFS(H27建設IOデータ!BG:BG,H27建設IOデータ!$A:$A,H27建設io!$CE17)/H27建設IOデータ!BG$122</f>
        <v>1.3418114178161205E-2</v>
      </c>
      <c r="EF17" s="466">
        <f>+SUMIFS(H27建設IOデータ!BH:BH,H27建設IOデータ!$A:$A,H27建設io!$CE17)/H27建設IOデータ!BH$122</f>
        <v>1.9153607297562183E-2</v>
      </c>
      <c r="EG17" s="466">
        <f>+SUMIFS(H27建設IOデータ!BI:BI,H27建設IOデータ!$A:$A,H27建設io!$CE17)/H27建設IOデータ!BI$122</f>
        <v>2.0346895237290337E-2</v>
      </c>
      <c r="EH17" s="466">
        <f>+SUMIFS(H27建設IOデータ!BJ:BJ,H27建設IOデータ!$A:$A,H27建設io!$CE17)/H27建設IOデータ!BJ$122</f>
        <v>2.5557072061433119E-2</v>
      </c>
      <c r="EI17" s="466">
        <f>+SUMIFS(H27建設IOデータ!BK:BK,H27建設IOデータ!$A:$A,H27建設io!$CE17)/H27建設IOデータ!BK$122</f>
        <v>1.4265494934309954E-2</v>
      </c>
      <c r="EJ17" s="466">
        <f>+SUMIFS(H27建設IOデータ!BL:BL,H27建設IOデータ!$A:$A,H27建設io!$CE17)/H27建設IOデータ!BL$122</f>
        <v>4.020259121626469E-2</v>
      </c>
      <c r="EK17" s="466">
        <f>+SUMIFS(H27建設IOデータ!BM:BM,H27建設IOデータ!$A:$A,H27建設io!$CE17)/H27建設IOデータ!BM$122</f>
        <v>5.7654135338345864E-3</v>
      </c>
      <c r="EL17" s="466">
        <f>+SUMIFS(H27建設IOデータ!BN:BN,H27建設IOデータ!$A:$A,H27建設io!$CE17)/H27建設IOデータ!BN$122</f>
        <v>2.5358159177195277E-2</v>
      </c>
      <c r="EM17" s="466">
        <f>+SUMIFS(H27建設IOデータ!BO:BO,H27建設IOデータ!$A:$A,H27建設io!$CE17)/H27建設IOデータ!BO$122</f>
        <v>2.0936543829675809E-2</v>
      </c>
      <c r="EN17" s="466">
        <f>+SUMIFS(H27建設IOデータ!BP:BP,H27建設IOデータ!$A:$A,H27建設io!$CE17)/H27建設IOデータ!BP$122</f>
        <v>1.2216674387879411E-2</v>
      </c>
      <c r="EO17" s="466">
        <f>+SUMIFS(H27建設IOデータ!BQ:BQ,H27建設IOデータ!$A:$A,H27建設io!$CE17)/H27建設IOデータ!BQ$122</f>
        <v>1.5579659346308594E-2</v>
      </c>
      <c r="EP17" s="466">
        <f>+SUMIFS(H27建設IOデータ!BR:BR,H27建設IOデータ!$A:$A,H27建設io!$CE17)/H27建設IOデータ!BR$122</f>
        <v>1.0792904133432736E-3</v>
      </c>
      <c r="EQ17" s="466">
        <f>+SUMIFS(H27建設IOデータ!BS:BS,H27建設IOデータ!$A:$A,H27建設io!$CE17)/H27建設IOデータ!BS$122</f>
        <v>1.2222038895097797E-2</v>
      </c>
      <c r="ER17" s="466">
        <f>+SUMIFS(H27建設IOデータ!BT:BT,H27建設IOデータ!$A:$A,H27建設io!$CE17)/H27建設IOデータ!BT$122</f>
        <v>2.9363488842972636E-2</v>
      </c>
      <c r="ES17" s="466">
        <f>+SUMIFS(H27建設IOデータ!BU:BU,H27建設IOデータ!$A:$A,H27建設io!$CE17)/H27建設IOデータ!BU$122</f>
        <v>4.3788879005484636E-2</v>
      </c>
      <c r="ET17" s="466">
        <f>+SUMIFS(H27建設IOデータ!BV:BV,H27建設IOデータ!$A:$A,H27建設io!$CE17)/H27建設IOデータ!BV$122</f>
        <v>6.0071024021948687E-2</v>
      </c>
      <c r="EU17" s="466">
        <f>+SUMIFS(H27建設IOデータ!BW:BW,H27建設IOデータ!$A:$A,H27建設io!$CE17)/H27建設IOデータ!BW$122</f>
        <v>1.7358703902936493E-2</v>
      </c>
      <c r="EV17" s="466">
        <f>+SUMIFS(H27建設IOデータ!BX:BX,H27建設IOデータ!$A:$A,H27建設io!$CE17)/H27建設IOデータ!BX$122</f>
        <v>7.1109458603721629E-3</v>
      </c>
      <c r="EW17" s="466">
        <f>+SUMIFS(H27建設IOデータ!BY:BY,H27建設IOデータ!$A:$A,H27建設io!$CE17)/H27建設IOデータ!BY$122</f>
        <v>0.11688177406320129</v>
      </c>
      <c r="EX17" s="466">
        <f>+SUMIFS(H27建設IOデータ!BZ:BZ,H27建設IOデータ!$A:$A,H27建設io!$CE17)/H27建設IOデータ!BZ$122</f>
        <v>7.6022067372792821E-3</v>
      </c>
      <c r="EY17" s="466">
        <f>+SUMIFS(H27建設IOデータ!CA:CA,H27建設IOデータ!$A:$A,H27建設io!$CE17)/H27建設IOデータ!CA$122</f>
        <v>2.9098203888034139E-2</v>
      </c>
    </row>
    <row r="18" spans="1:155" x14ac:dyDescent="0.15">
      <c r="A18" s="464">
        <f t="shared" si="0"/>
        <v>0</v>
      </c>
      <c r="C18" s="381" t="s">
        <v>45</v>
      </c>
      <c r="D18" s="381" t="s">
        <v>74</v>
      </c>
      <c r="E18" s="465">
        <f t="shared" si="6"/>
        <v>0</v>
      </c>
      <c r="F18" s="465">
        <f t="shared" si="1"/>
        <v>0</v>
      </c>
      <c r="G18" s="465">
        <f t="shared" si="1"/>
        <v>0</v>
      </c>
      <c r="H18" s="465">
        <f t="shared" si="1"/>
        <v>0</v>
      </c>
      <c r="I18" s="465">
        <f t="shared" si="1"/>
        <v>0</v>
      </c>
      <c r="J18" s="465">
        <f t="shared" si="1"/>
        <v>0</v>
      </c>
      <c r="K18" s="465">
        <f t="shared" si="1"/>
        <v>0</v>
      </c>
      <c r="L18" s="465">
        <f t="shared" si="1"/>
        <v>0</v>
      </c>
      <c r="M18" s="465">
        <f t="shared" si="1"/>
        <v>0</v>
      </c>
      <c r="N18" s="465">
        <f t="shared" si="1"/>
        <v>0</v>
      </c>
      <c r="O18" s="465">
        <f t="shared" si="1"/>
        <v>0</v>
      </c>
      <c r="P18" s="465">
        <f t="shared" si="1"/>
        <v>0</v>
      </c>
      <c r="Q18" s="465">
        <f t="shared" si="1"/>
        <v>0</v>
      </c>
      <c r="R18" s="465">
        <f t="shared" si="1"/>
        <v>0</v>
      </c>
      <c r="S18" s="465">
        <f t="shared" si="1"/>
        <v>0</v>
      </c>
      <c r="T18" s="465">
        <f t="shared" si="1"/>
        <v>0</v>
      </c>
      <c r="U18" s="465">
        <f t="shared" si="1"/>
        <v>0</v>
      </c>
      <c r="V18" s="465">
        <f t="shared" si="2"/>
        <v>0</v>
      </c>
      <c r="W18" s="465">
        <f t="shared" si="2"/>
        <v>0</v>
      </c>
      <c r="X18" s="465">
        <f t="shared" si="2"/>
        <v>0</v>
      </c>
      <c r="Y18" s="465">
        <f t="shared" si="2"/>
        <v>0</v>
      </c>
      <c r="Z18" s="465">
        <f t="shared" si="2"/>
        <v>0</v>
      </c>
      <c r="AA18" s="465">
        <f t="shared" si="2"/>
        <v>0</v>
      </c>
      <c r="AB18" s="465">
        <f t="shared" si="2"/>
        <v>0</v>
      </c>
      <c r="AC18" s="465">
        <f t="shared" si="2"/>
        <v>0</v>
      </c>
      <c r="AD18" s="465">
        <f t="shared" si="2"/>
        <v>0</v>
      </c>
      <c r="AE18" s="465">
        <f t="shared" si="2"/>
        <v>0</v>
      </c>
      <c r="AF18" s="465">
        <f t="shared" si="2"/>
        <v>0</v>
      </c>
      <c r="AG18" s="465">
        <f t="shared" si="2"/>
        <v>0</v>
      </c>
      <c r="AH18" s="465">
        <f t="shared" si="2"/>
        <v>0</v>
      </c>
      <c r="AI18" s="465">
        <f t="shared" si="2"/>
        <v>0</v>
      </c>
      <c r="AJ18" s="465">
        <f t="shared" si="2"/>
        <v>0</v>
      </c>
      <c r="AK18" s="465">
        <f t="shared" si="2"/>
        <v>0</v>
      </c>
      <c r="AL18" s="465">
        <f t="shared" si="3"/>
        <v>0</v>
      </c>
      <c r="AM18" s="465">
        <f t="shared" si="3"/>
        <v>0</v>
      </c>
      <c r="AN18" s="465">
        <f t="shared" si="3"/>
        <v>0</v>
      </c>
      <c r="AO18" s="465">
        <f t="shared" si="3"/>
        <v>0</v>
      </c>
      <c r="AP18" s="465">
        <f t="shared" si="3"/>
        <v>0</v>
      </c>
      <c r="AQ18" s="465">
        <f t="shared" si="3"/>
        <v>0</v>
      </c>
      <c r="AR18" s="465">
        <f t="shared" si="3"/>
        <v>0</v>
      </c>
      <c r="AS18" s="465">
        <f t="shared" si="3"/>
        <v>0</v>
      </c>
      <c r="AT18" s="465">
        <f t="shared" si="3"/>
        <v>0</v>
      </c>
      <c r="AU18" s="465">
        <f t="shared" si="3"/>
        <v>0</v>
      </c>
      <c r="AV18" s="465">
        <f t="shared" si="3"/>
        <v>0</v>
      </c>
      <c r="AW18" s="465">
        <f t="shared" si="3"/>
        <v>0</v>
      </c>
      <c r="AX18" s="465">
        <f t="shared" si="3"/>
        <v>0</v>
      </c>
      <c r="AY18" s="465">
        <f t="shared" si="3"/>
        <v>0</v>
      </c>
      <c r="AZ18" s="465">
        <f t="shared" si="3"/>
        <v>0</v>
      </c>
      <c r="BA18" s="465">
        <f t="shared" si="3"/>
        <v>0</v>
      </c>
      <c r="BB18" s="465">
        <f t="shared" si="4"/>
        <v>0</v>
      </c>
      <c r="BC18" s="465">
        <f t="shared" si="4"/>
        <v>0</v>
      </c>
      <c r="BD18" s="465">
        <f t="shared" si="4"/>
        <v>0</v>
      </c>
      <c r="BE18" s="465">
        <f t="shared" si="4"/>
        <v>0</v>
      </c>
      <c r="BF18" s="465">
        <f t="shared" si="4"/>
        <v>0</v>
      </c>
      <c r="BG18" s="465">
        <f t="shared" si="4"/>
        <v>0</v>
      </c>
      <c r="BH18" s="465">
        <f t="shared" si="4"/>
        <v>0</v>
      </c>
      <c r="BI18" s="465">
        <f t="shared" si="4"/>
        <v>0</v>
      </c>
      <c r="BJ18" s="465">
        <f t="shared" si="4"/>
        <v>0</v>
      </c>
      <c r="BK18" s="465">
        <f t="shared" si="4"/>
        <v>0</v>
      </c>
      <c r="BL18" s="465">
        <f t="shared" si="4"/>
        <v>0</v>
      </c>
      <c r="BM18" s="465">
        <f t="shared" si="4"/>
        <v>0</v>
      </c>
      <c r="BN18" s="465">
        <f t="shared" si="4"/>
        <v>0</v>
      </c>
      <c r="BO18" s="465">
        <f t="shared" si="4"/>
        <v>0</v>
      </c>
      <c r="BP18" s="465">
        <f t="shared" si="4"/>
        <v>0</v>
      </c>
      <c r="BQ18" s="465">
        <f t="shared" si="4"/>
        <v>0</v>
      </c>
      <c r="BR18" s="465">
        <f t="shared" si="5"/>
        <v>0</v>
      </c>
      <c r="BS18" s="465">
        <f t="shared" si="5"/>
        <v>0</v>
      </c>
      <c r="BT18" s="465">
        <f t="shared" si="5"/>
        <v>0</v>
      </c>
      <c r="BU18" s="465">
        <f t="shared" si="5"/>
        <v>0</v>
      </c>
      <c r="BV18" s="465">
        <f t="shared" si="5"/>
        <v>0</v>
      </c>
      <c r="BW18" s="465">
        <f t="shared" si="5"/>
        <v>0</v>
      </c>
      <c r="CE18" s="381" t="s">
        <v>45</v>
      </c>
      <c r="CF18" s="381" t="s">
        <v>74</v>
      </c>
      <c r="CG18" s="466">
        <f>+SUMIFS(H27建設IOデータ!I:I,H27建設IOデータ!$A:$A,H27建設io!$CE18)/H27建設IOデータ!I$122</f>
        <v>8.6621692222205744E-3</v>
      </c>
      <c r="CH18" s="466">
        <f>+SUMIFS(H27建設IOデータ!J:J,H27建設IOデータ!$A:$A,H27建設io!$CE18)/H27建設IOデータ!J$122</f>
        <v>7.1132568778681515E-3</v>
      </c>
      <c r="CI18" s="466">
        <f>+SUMIFS(H27建設IOデータ!K:K,H27建設IOデータ!$A:$A,H27建設io!$CE18)/H27建設IOデータ!K$122</f>
        <v>6.1120032529130685E-3</v>
      </c>
      <c r="CJ18" s="466">
        <f>+SUMIFS(H27建設IOデータ!L:L,H27建設IOデータ!$A:$A,H27建設io!$CE18)/H27建設IOデータ!L$122</f>
        <v>4.3905873139519864E-3</v>
      </c>
      <c r="CK18" s="466">
        <f>+SUMIFS(H27建設IOデータ!M:M,H27建設IOデータ!$A:$A,H27建設io!$CE18)/H27建設IOデータ!M$122</f>
        <v>4.4473674298942225E-3</v>
      </c>
      <c r="CL18" s="466">
        <f>+SUMIFS(H27建設IOデータ!N:N,H27建設IOデータ!$A:$A,H27建設io!$CE18)/H27建設IOデータ!N$122</f>
        <v>2.4559934928018068E-3</v>
      </c>
      <c r="CM18" s="466">
        <f>+SUMIFS(H27建設IOデータ!O:O,H27建設IOデータ!$A:$A,H27建設io!$CE18)/H27建設IOデータ!O$122</f>
        <v>8.1841089783429421E-3</v>
      </c>
      <c r="CN18" s="466">
        <f>+SUMIFS(H27建設IOデータ!P:P,H27建設IOデータ!$A:$A,H27建設io!$CE18)/H27建設IOデータ!P$122</f>
        <v>1.2303149606299213E-2</v>
      </c>
      <c r="CO18" s="466">
        <f>+SUMIFS(H27建設IOデータ!Q:Q,H27建設IOデータ!$A:$A,H27建設io!$CE18)/H27建設IOデータ!Q$122</f>
        <v>8.241082770141149E-3</v>
      </c>
      <c r="CP18" s="466">
        <f>+SUMIFS(H27建設IOデータ!R:R,H27建設IOデータ!$A:$A,H27建設io!$CE18)/H27建設IOデータ!R$122</f>
        <v>8.3006629470081337E-3</v>
      </c>
      <c r="CQ18" s="466">
        <f>+SUMIFS(H27建設IOデータ!S:S,H27建設IOデータ!$A:$A,H27建設io!$CE18)/H27建設IOデータ!S$122</f>
        <v>5.0540558466538434E-3</v>
      </c>
      <c r="CR18" s="466">
        <f>+SUMIFS(H27建設IOデータ!T:T,H27建設IOデータ!$A:$A,H27建設io!$CE18)/H27建設IOデータ!T$122</f>
        <v>7.9965403619065446E-3</v>
      </c>
      <c r="CS18" s="466">
        <f>+SUMIFS(H27建設IOデータ!U:U,H27建設IOデータ!$A:$A,H27建設io!$CE18)/H27建設IOデータ!U$122</f>
        <v>1.2099079766981932E-2</v>
      </c>
      <c r="CT18" s="466">
        <f>+SUMIFS(H27建設IOデータ!V:V,H27建設IOデータ!$A:$A,H27建設io!$CE18)/H27建設IOデータ!V$122</f>
        <v>5.4411870995314578E-3</v>
      </c>
      <c r="CU18" s="466">
        <f>+SUMIFS(H27建設IOデータ!W:W,H27建設IOデータ!$A:$A,H27建設io!$CE18)/H27建設IOデータ!W$122</f>
        <v>7.1781131011140883E-3</v>
      </c>
      <c r="CV18" s="466">
        <f>+SUMIFS(H27建設IOデータ!X:X,H27建設IOデータ!$A:$A,H27建設io!$CE18)/H27建設IOデータ!X$122</f>
        <v>8.3642440017321646E-3</v>
      </c>
      <c r="CW18" s="466">
        <f>+SUMIFS(H27建設IOデータ!Y:Y,H27建設IOデータ!$A:$A,H27建設io!$CE18)/H27建設IOデータ!Y$122</f>
        <v>5.996142087640122E-3</v>
      </c>
      <c r="CX18" s="466">
        <f>+SUMIFS(H27建設IOデータ!Z:Z,H27建設IOデータ!$A:$A,H27建設io!$CE18)/H27建設IOデータ!Z$122</f>
        <v>5.0423382539599741E-3</v>
      </c>
      <c r="CY18" s="466">
        <f>+SUMIFS(H27建設IOデータ!AA:AA,H27建設IOデータ!$A:$A,H27建設io!$CE18)/H27建設IOデータ!AA$122</f>
        <v>6.0732072237870798E-3</v>
      </c>
      <c r="CZ18" s="466">
        <f>+SUMIFS(H27建設IOデータ!AB:AB,H27建設IOデータ!$A:$A,H27建設io!$CE18)/H27建設IOデータ!AB$122</f>
        <v>8.5130197011235708E-3</v>
      </c>
      <c r="DA18" s="466">
        <f>+SUMIFS(H27建設IOデータ!AC:AC,H27建設IOデータ!$A:$A,H27建設io!$CE18)/H27建設IOデータ!AC$122</f>
        <v>1.0571823940453987E-2</v>
      </c>
      <c r="DB18" s="466">
        <f>+SUMIFS(H27建設IOデータ!AD:AD,H27建設IOデータ!$A:$A,H27建設io!$CE18)/H27建設IOデータ!AD$122</f>
        <v>5.6915088070255068E-3</v>
      </c>
      <c r="DC18" s="466">
        <f>+SUMIFS(H27建設IOデータ!AE:AE,H27建設IOデータ!$A:$A,H27建設io!$CE18)/H27建設IOデータ!AE$122</f>
        <v>5.8633500242287195E-3</v>
      </c>
      <c r="DD18" s="466">
        <f>+SUMIFS(H27建設IOデータ!AF:AF,H27建設IOデータ!$A:$A,H27建設io!$CE18)/H27建設IOデータ!AF$122</f>
        <v>6.9955135375696122E-3</v>
      </c>
      <c r="DE18" s="466">
        <f>+SUMIFS(H27建設IOデータ!AG:AG,H27建設IOデータ!$A:$A,H27建設io!$CE18)/H27建設IOデータ!AG$122</f>
        <v>1.089146778655813E-2</v>
      </c>
      <c r="DF18" s="466">
        <f>+SUMIFS(H27建設IOデータ!AH:AH,H27建設IOデータ!$A:$A,H27建設io!$CE18)/H27建設IOデータ!AH$122</f>
        <v>7.3955138319443401E-3</v>
      </c>
      <c r="DG18" s="466">
        <f>+SUMIFS(H27建設IOデータ!AI:AI,H27建設IOデータ!$A:$A,H27建設io!$CE18)/H27建設IOデータ!AI$122</f>
        <v>8.5954748189556573E-3</v>
      </c>
      <c r="DH18" s="466">
        <f>+SUMIFS(H27建設IOデータ!AJ:AJ,H27建設IOデータ!$A:$A,H27建設io!$CE18)/H27建設IOデータ!AJ$122</f>
        <v>1.1034689512432763E-2</v>
      </c>
      <c r="DI18" s="466">
        <f>+SUMIFS(H27建設IOデータ!AK:AK,H27建設IOデータ!$A:$A,H27建設io!$CE18)/H27建設IOデータ!AK$122</f>
        <v>6.7546858328227282E-3</v>
      </c>
      <c r="DJ18" s="466">
        <f>+SUMIFS(H27建設IOデータ!AL:AL,H27建設IOデータ!$A:$A,H27建設io!$CE18)/H27建設IOデータ!AL$122</f>
        <v>1.1588213637175175E-2</v>
      </c>
      <c r="DK18" s="466">
        <f>+SUMIFS(H27建設IOデータ!AM:AM,H27建設IOデータ!$A:$A,H27建設io!$CE18)/H27建設IOデータ!AM$122</f>
        <v>3.9311741571721676E-3</v>
      </c>
      <c r="DL18" s="466">
        <f>+SUMIFS(H27建設IOデータ!AN:AN,H27建設IOデータ!$A:$A,H27建設io!$CE18)/H27建設IOデータ!AN$122</f>
        <v>4.0021470759723111E-3</v>
      </c>
      <c r="DM18" s="466">
        <f>+SUMIFS(H27建設IOデータ!AO:AO,H27建設IOデータ!$A:$A,H27建設io!$CE18)/H27建設IOデータ!AO$122</f>
        <v>1.7919219395127193E-3</v>
      </c>
      <c r="DN18" s="466">
        <f>+SUMIFS(H27建設IOデータ!AP:AP,H27建設IOデータ!$A:$A,H27建設io!$CE18)/H27建設IOデータ!AP$122</f>
        <v>1.164597139676384E-3</v>
      </c>
      <c r="DO18" s="466">
        <f>+SUMIFS(H27建設IOデータ!AQ:AQ,H27建設IOデータ!$A:$A,H27建設io!$CE18)/H27建設IOデータ!AQ$122</f>
        <v>1.1536214560129657E-3</v>
      </c>
      <c r="DP18" s="466">
        <f>+SUMIFS(H27建設IOデータ!AR:AR,H27建設IOデータ!$A:$A,H27建設io!$CE18)/H27建設IOデータ!AR$122</f>
        <v>5.0601342742773495E-4</v>
      </c>
      <c r="DQ18" s="466">
        <f>+SUMIFS(H27建設IOデータ!AS:AS,H27建設IOデータ!$A:$A,H27建設io!$CE18)/H27建設IOデータ!AS$122</f>
        <v>1.8895287043029293E-3</v>
      </c>
      <c r="DR18" s="466">
        <f>+SUMIFS(H27建設IOデータ!AT:AT,H27建設IOデータ!$A:$A,H27建設io!$CE18)/H27建設IOデータ!AT$122</f>
        <v>6.7563710283514511E-4</v>
      </c>
      <c r="DS18" s="466">
        <f>+SUMIFS(H27建設IOデータ!AU:AU,H27建設IOデータ!$A:$A,H27建設io!$CE18)/H27建設IOデータ!AU$122</f>
        <v>1.7435040780651668E-3</v>
      </c>
      <c r="DT18" s="466">
        <f>+SUMIFS(H27建設IOデータ!AV:AV,H27建設IOデータ!$A:$A,H27建設io!$CE18)/H27建設IOデータ!AV$122</f>
        <v>3.3047479606776828E-2</v>
      </c>
      <c r="DU18" s="466">
        <f>+SUMIFS(H27建設IOデータ!AW:AW,H27建設IOデータ!$A:$A,H27建設io!$CE18)/H27建設IOデータ!AW$122</f>
        <v>4.4370204102938873E-3</v>
      </c>
      <c r="DV18" s="466">
        <f>+SUMIFS(H27建設IOデータ!AX:AX,H27建設IOデータ!$A:$A,H27建設io!$CE18)/H27建設IOデータ!AX$122</f>
        <v>4.3723992194946082E-3</v>
      </c>
      <c r="DW18" s="466">
        <f>+SUMIFS(H27建設IOデータ!AY:AY,H27建設IOデータ!$A:$A,H27建設io!$CE18)/H27建設IOデータ!AY$122</f>
        <v>4.2182736934611269E-3</v>
      </c>
      <c r="DX18" s="466">
        <f>+SUMIFS(H27建設IOデータ!AZ:AZ,H27建設IOデータ!$A:$A,H27建設io!$CE18)/H27建設IOデータ!AZ$122</f>
        <v>8.6884465995564202E-4</v>
      </c>
      <c r="DY18" s="466">
        <f>+SUMIFS(H27建設IOデータ!BA:BA,H27建設IOデータ!$A:$A,H27建設io!$CE18)/H27建設IOデータ!BA$122</f>
        <v>6.0594602259299519E-3</v>
      </c>
      <c r="DZ18" s="466">
        <f>+SUMIFS(H27建設IOデータ!BB:BB,H27建設IOデータ!$A:$A,H27建設io!$CE18)/H27建設IOデータ!BB$122</f>
        <v>4.4805514524864601E-2</v>
      </c>
      <c r="EA18" s="466">
        <f>+SUMIFS(H27建設IOデータ!BC:BC,H27建設IOデータ!$A:$A,H27建設io!$CE18)/H27建設IOデータ!BC$122</f>
        <v>1.9922303018228907E-4</v>
      </c>
      <c r="EB18" s="466">
        <f>+SUMIFS(H27建設IOデータ!BD:BD,H27建設IOデータ!$A:$A,H27建設io!$CE18)/H27建設IOデータ!BD$122</f>
        <v>5.9636322395282019E-3</v>
      </c>
      <c r="EC18" s="466">
        <f>+SUMIFS(H27建設IOデータ!BE:BE,H27建設IOデータ!$A:$A,H27建設io!$CE18)/H27建設IOデータ!BE$122</f>
        <v>6.0798936018619677E-3</v>
      </c>
      <c r="ED18" s="466">
        <f>+SUMIFS(H27建設IOデータ!BF:BF,H27建設IOデータ!$A:$A,H27建設io!$CE18)/H27建設IOデータ!BF$122</f>
        <v>5.510279681422486E-3</v>
      </c>
      <c r="EE18" s="466">
        <f>+SUMIFS(H27建設IOデータ!BG:BG,H27建設IOデータ!$A:$A,H27建設io!$CE18)/H27建設IOデータ!BG$122</f>
        <v>7.8747937054638381E-2</v>
      </c>
      <c r="EF18" s="466">
        <f>+SUMIFS(H27建設IOデータ!BH:BH,H27建設IOデータ!$A:$A,H27建設io!$CE18)/H27建設IOデータ!BH$122</f>
        <v>4.4262504076968334E-3</v>
      </c>
      <c r="EG18" s="466">
        <f>+SUMIFS(H27建設IOデータ!BI:BI,H27建設IOデータ!$A:$A,H27建設io!$CE18)/H27建設IOデータ!BI$122</f>
        <v>1.707071077418501E-3</v>
      </c>
      <c r="EH18" s="466">
        <f>+SUMIFS(H27建設IOデータ!BJ:BJ,H27建設IOデータ!$A:$A,H27建設io!$CE18)/H27建設IOデータ!BJ$122</f>
        <v>1.6104456367478403E-3</v>
      </c>
      <c r="EI18" s="466">
        <f>+SUMIFS(H27建設IOデータ!BK:BK,H27建設IOデータ!$A:$A,H27建設io!$CE18)/H27建設IOデータ!BK$122</f>
        <v>2.9786417393668487E-3</v>
      </c>
      <c r="EJ18" s="466">
        <f>+SUMIFS(H27建設IOデータ!BL:BL,H27建設IOデータ!$A:$A,H27建設io!$CE18)/H27建設IOデータ!BL$122</f>
        <v>5.9973886967875228E-3</v>
      </c>
      <c r="EK18" s="466">
        <f>+SUMIFS(H27建設IOデータ!BM:BM,H27建設IOデータ!$A:$A,H27建設io!$CE18)/H27建設IOデータ!BM$122</f>
        <v>1.2932330827067668E-4</v>
      </c>
      <c r="EL18" s="466">
        <f>+SUMIFS(H27建設IOデータ!BN:BN,H27建設IOデータ!$A:$A,H27建設io!$CE18)/H27建設IOデータ!BN$122</f>
        <v>9.9543430077679816E-3</v>
      </c>
      <c r="EM18" s="466">
        <f>+SUMIFS(H27建設IOデータ!BO:BO,H27建設IOデータ!$A:$A,H27建設io!$CE18)/H27建設IOデータ!BO$122</f>
        <v>2.5619101343346065E-3</v>
      </c>
      <c r="EN18" s="466">
        <f>+SUMIFS(H27建設IOデータ!BP:BP,H27建設IOデータ!$A:$A,H27建設io!$CE18)/H27建設IOデータ!BP$122</f>
        <v>1.166761037044663E-3</v>
      </c>
      <c r="EO18" s="466">
        <f>+SUMIFS(H27建設IOデータ!BQ:BQ,H27建設IOデータ!$A:$A,H27建設io!$CE18)/H27建設IOデータ!BQ$122</f>
        <v>4.2571089896376356E-3</v>
      </c>
      <c r="EP18" s="466">
        <f>+SUMIFS(H27建設IOデータ!BR:BR,H27建設IOデータ!$A:$A,H27建設io!$CE18)/H27建設IOデータ!BR$122</f>
        <v>6.9841943221837849E-3</v>
      </c>
      <c r="EQ18" s="466">
        <f>+SUMIFS(H27建設IOデータ!BS:BS,H27建設IOデータ!$A:$A,H27建設io!$CE18)/H27建設IOデータ!BS$122</f>
        <v>1.0273236972445933E-4</v>
      </c>
      <c r="ER18" s="466">
        <f>+SUMIFS(H27建設IOデータ!BT:BT,H27建設IOデータ!$A:$A,H27建設io!$CE18)/H27建設IOデータ!BT$122</f>
        <v>9.1602230783737913E-4</v>
      </c>
      <c r="ES18" s="466">
        <f>+SUMIFS(H27建設IOデータ!BU:BU,H27建設IOデータ!$A:$A,H27建設io!$CE18)/H27建設IOデータ!BU$122</f>
        <v>2.3121508146264763E-2</v>
      </c>
      <c r="ET18" s="466">
        <f>+SUMIFS(H27建設IOデータ!BV:BV,H27建設IOデータ!$A:$A,H27建設io!$CE18)/H27建設IOデータ!BV$122</f>
        <v>5.585642440891192E-2</v>
      </c>
      <c r="EU18" s="466">
        <f>+SUMIFS(H27建設IOデータ!BW:BW,H27建設IOデータ!$A:$A,H27建設io!$CE18)/H27建設IOデータ!BW$122</f>
        <v>6.3085675018062948E-2</v>
      </c>
      <c r="EV18" s="466">
        <f>+SUMIFS(H27建設IOデータ!BX:BX,H27建設IOデータ!$A:$A,H27建設io!$CE18)/H27建設IOデータ!BX$122</f>
        <v>6.3493077866019085E-2</v>
      </c>
      <c r="EW18" s="466">
        <f>+SUMIFS(H27建設IOデータ!BY:BY,H27建設IOデータ!$A:$A,H27建設io!$CE18)/H27建設IOデータ!BY$122</f>
        <v>1.1290966978264269E-3</v>
      </c>
      <c r="EX18" s="466">
        <f>+SUMIFS(H27建設IOデータ!BZ:BZ,H27建設IOデータ!$A:$A,H27建設io!$CE18)/H27建設IOデータ!BZ$122</f>
        <v>1.0215490223911424E-3</v>
      </c>
      <c r="EY18" s="466">
        <f>+SUMIFS(H27建設IOデータ!CA:CA,H27建設IOデータ!$A:$A,H27建設io!$CE18)/H27建設IOデータ!CA$122</f>
        <v>8.7746827265540658E-3</v>
      </c>
    </row>
    <row r="19" spans="1:155" x14ac:dyDescent="0.15">
      <c r="A19" s="464">
        <f t="shared" si="0"/>
        <v>0</v>
      </c>
      <c r="C19" s="381" t="s">
        <v>46</v>
      </c>
      <c r="D19" s="381" t="s">
        <v>75</v>
      </c>
      <c r="E19" s="465">
        <f t="shared" si="6"/>
        <v>0</v>
      </c>
      <c r="F19" s="465">
        <f t="shared" si="1"/>
        <v>0</v>
      </c>
      <c r="G19" s="465">
        <f t="shared" si="1"/>
        <v>0</v>
      </c>
      <c r="H19" s="465">
        <f t="shared" si="1"/>
        <v>0</v>
      </c>
      <c r="I19" s="465">
        <f t="shared" si="1"/>
        <v>0</v>
      </c>
      <c r="J19" s="465">
        <f t="shared" si="1"/>
        <v>0</v>
      </c>
      <c r="K19" s="465">
        <f t="shared" si="1"/>
        <v>0</v>
      </c>
      <c r="L19" s="465">
        <f t="shared" si="1"/>
        <v>0</v>
      </c>
      <c r="M19" s="465">
        <f t="shared" si="1"/>
        <v>0</v>
      </c>
      <c r="N19" s="465">
        <f t="shared" si="1"/>
        <v>0</v>
      </c>
      <c r="O19" s="465">
        <f t="shared" si="1"/>
        <v>0</v>
      </c>
      <c r="P19" s="465">
        <f t="shared" si="1"/>
        <v>0</v>
      </c>
      <c r="Q19" s="465">
        <f t="shared" si="1"/>
        <v>0</v>
      </c>
      <c r="R19" s="465">
        <f t="shared" si="1"/>
        <v>0</v>
      </c>
      <c r="S19" s="465">
        <f t="shared" si="1"/>
        <v>0</v>
      </c>
      <c r="T19" s="465">
        <f t="shared" si="1"/>
        <v>0</v>
      </c>
      <c r="U19" s="465">
        <f t="shared" si="1"/>
        <v>0</v>
      </c>
      <c r="V19" s="465">
        <f t="shared" si="2"/>
        <v>0</v>
      </c>
      <c r="W19" s="465">
        <f t="shared" si="2"/>
        <v>0</v>
      </c>
      <c r="X19" s="465">
        <f t="shared" si="2"/>
        <v>0</v>
      </c>
      <c r="Y19" s="465">
        <f t="shared" si="2"/>
        <v>0</v>
      </c>
      <c r="Z19" s="465">
        <f t="shared" si="2"/>
        <v>0</v>
      </c>
      <c r="AA19" s="465">
        <f t="shared" si="2"/>
        <v>0</v>
      </c>
      <c r="AB19" s="465">
        <f t="shared" si="2"/>
        <v>0</v>
      </c>
      <c r="AC19" s="465">
        <f t="shared" si="2"/>
        <v>0</v>
      </c>
      <c r="AD19" s="465">
        <f t="shared" si="2"/>
        <v>0</v>
      </c>
      <c r="AE19" s="465">
        <f t="shared" si="2"/>
        <v>0</v>
      </c>
      <c r="AF19" s="465">
        <f t="shared" si="2"/>
        <v>0</v>
      </c>
      <c r="AG19" s="465">
        <f t="shared" si="2"/>
        <v>0</v>
      </c>
      <c r="AH19" s="465">
        <f t="shared" si="2"/>
        <v>0</v>
      </c>
      <c r="AI19" s="465">
        <f t="shared" si="2"/>
        <v>0</v>
      </c>
      <c r="AJ19" s="465">
        <f t="shared" si="2"/>
        <v>0</v>
      </c>
      <c r="AK19" s="465">
        <f t="shared" si="2"/>
        <v>0</v>
      </c>
      <c r="AL19" s="465">
        <f t="shared" si="3"/>
        <v>0</v>
      </c>
      <c r="AM19" s="465">
        <f t="shared" si="3"/>
        <v>0</v>
      </c>
      <c r="AN19" s="465">
        <f t="shared" si="3"/>
        <v>0</v>
      </c>
      <c r="AO19" s="465">
        <f t="shared" si="3"/>
        <v>0</v>
      </c>
      <c r="AP19" s="465">
        <f t="shared" si="3"/>
        <v>0</v>
      </c>
      <c r="AQ19" s="465">
        <f t="shared" si="3"/>
        <v>0</v>
      </c>
      <c r="AR19" s="465">
        <f t="shared" si="3"/>
        <v>0</v>
      </c>
      <c r="AS19" s="465">
        <f t="shared" si="3"/>
        <v>0</v>
      </c>
      <c r="AT19" s="465">
        <f t="shared" si="3"/>
        <v>0</v>
      </c>
      <c r="AU19" s="465">
        <f t="shared" si="3"/>
        <v>0</v>
      </c>
      <c r="AV19" s="465">
        <f t="shared" si="3"/>
        <v>0</v>
      </c>
      <c r="AW19" s="465">
        <f t="shared" si="3"/>
        <v>0</v>
      </c>
      <c r="AX19" s="465">
        <f t="shared" si="3"/>
        <v>0</v>
      </c>
      <c r="AY19" s="465">
        <f t="shared" si="3"/>
        <v>0</v>
      </c>
      <c r="AZ19" s="465">
        <f t="shared" si="3"/>
        <v>0</v>
      </c>
      <c r="BA19" s="465">
        <f t="shared" si="3"/>
        <v>0</v>
      </c>
      <c r="BB19" s="465">
        <f t="shared" si="4"/>
        <v>0</v>
      </c>
      <c r="BC19" s="465">
        <f t="shared" si="4"/>
        <v>0</v>
      </c>
      <c r="BD19" s="465">
        <f t="shared" si="4"/>
        <v>0</v>
      </c>
      <c r="BE19" s="465">
        <f t="shared" si="4"/>
        <v>0</v>
      </c>
      <c r="BF19" s="465">
        <f t="shared" si="4"/>
        <v>0</v>
      </c>
      <c r="BG19" s="465">
        <f t="shared" si="4"/>
        <v>0</v>
      </c>
      <c r="BH19" s="465">
        <f t="shared" si="4"/>
        <v>0</v>
      </c>
      <c r="BI19" s="465">
        <f t="shared" si="4"/>
        <v>0</v>
      </c>
      <c r="BJ19" s="465">
        <f t="shared" si="4"/>
        <v>0</v>
      </c>
      <c r="BK19" s="465">
        <f t="shared" si="4"/>
        <v>0</v>
      </c>
      <c r="BL19" s="465">
        <f t="shared" si="4"/>
        <v>0</v>
      </c>
      <c r="BM19" s="465">
        <f t="shared" si="4"/>
        <v>0</v>
      </c>
      <c r="BN19" s="465">
        <f t="shared" si="4"/>
        <v>0</v>
      </c>
      <c r="BO19" s="465">
        <f t="shared" si="4"/>
        <v>0</v>
      </c>
      <c r="BP19" s="465">
        <f t="shared" si="4"/>
        <v>0</v>
      </c>
      <c r="BQ19" s="465">
        <f t="shared" si="4"/>
        <v>0</v>
      </c>
      <c r="BR19" s="465">
        <f t="shared" si="5"/>
        <v>0</v>
      </c>
      <c r="BS19" s="465">
        <f t="shared" si="5"/>
        <v>0</v>
      </c>
      <c r="BT19" s="465">
        <f t="shared" si="5"/>
        <v>0</v>
      </c>
      <c r="BU19" s="465">
        <f t="shared" si="5"/>
        <v>0</v>
      </c>
      <c r="BV19" s="465">
        <f t="shared" si="5"/>
        <v>0</v>
      </c>
      <c r="BW19" s="465">
        <f t="shared" si="5"/>
        <v>0</v>
      </c>
      <c r="CE19" s="381" t="s">
        <v>46</v>
      </c>
      <c r="CF19" s="381" t="s">
        <v>75</v>
      </c>
      <c r="CG19" s="466">
        <f>+SUMIFS(H27建設IOデータ!I:I,H27建設IOデータ!$A:$A,H27建設io!$CE19)/H27建設IOデータ!I$122</f>
        <v>9.2562481503946581E-2</v>
      </c>
      <c r="CH19" s="466">
        <f>+SUMIFS(H27建設IOデータ!J:J,H27建設IOデータ!$A:$A,H27建設io!$CE19)/H27建設IOデータ!J$122</f>
        <v>9.9063326219552703E-2</v>
      </c>
      <c r="CI19" s="466">
        <f>+SUMIFS(H27建設IOデータ!K:K,H27建設IOデータ!$A:$A,H27建設io!$CE19)/H27建設IOデータ!K$122</f>
        <v>7.0648221767299263E-2</v>
      </c>
      <c r="CJ19" s="466">
        <f>+SUMIFS(H27建設IOデータ!L:L,H27建設IOデータ!$A:$A,H27建設io!$CE19)/H27建設IOデータ!L$122</f>
        <v>5.1305067684374435E-2</v>
      </c>
      <c r="CK19" s="466">
        <f>+SUMIFS(H27建設IOデータ!M:M,H27建設IOデータ!$A:$A,H27建設io!$CE19)/H27建設IOデータ!M$122</f>
        <v>5.0797752906648279E-2</v>
      </c>
      <c r="CL19" s="466">
        <f>+SUMIFS(H27建設IOデータ!N:N,H27建設IOデータ!$A:$A,H27建設io!$CE19)/H27建設IOデータ!N$122</f>
        <v>6.8590133381768795E-2</v>
      </c>
      <c r="CM19" s="466">
        <f>+SUMIFS(H27建設IOデータ!O:O,H27建設IOデータ!$A:$A,H27建設io!$CE19)/H27建設IOデータ!O$122</f>
        <v>9.3931996139279744E-2</v>
      </c>
      <c r="CN19" s="466">
        <f>+SUMIFS(H27建設IOデータ!P:P,H27建設IOデータ!$A:$A,H27建設io!$CE19)/H27建設IOデータ!P$122</f>
        <v>8.4370078740157478E-2</v>
      </c>
      <c r="CO19" s="466">
        <f>+SUMIFS(H27建設IOデータ!Q:Q,H27建設IOデータ!$A:$A,H27建設io!$CE19)/H27建設IOデータ!Q$122</f>
        <v>5.6292440249532963E-2</v>
      </c>
      <c r="CP19" s="466">
        <f>+SUMIFS(H27建設IOデータ!R:R,H27建設IOデータ!$A:$A,H27建設io!$CE19)/H27建設IOデータ!R$122</f>
        <v>5.5971941616620571E-2</v>
      </c>
      <c r="CQ19" s="466">
        <f>+SUMIFS(H27建設IOデータ!S:S,H27建設IOデータ!$A:$A,H27建設io!$CE19)/H27建設IOデータ!S$122</f>
        <v>7.3436360018571331E-2</v>
      </c>
      <c r="CR19" s="466">
        <f>+SUMIFS(H27建設IOデータ!T:T,H27建設IOデータ!$A:$A,H27建設io!$CE19)/H27建設IOデータ!T$122</f>
        <v>0.14472808600040662</v>
      </c>
      <c r="CS19" s="466">
        <f>+SUMIFS(H27建設IOデータ!U:U,H27建設IOデータ!$A:$A,H27建設io!$CE19)/H27建設IOデータ!U$122</f>
        <v>0.13590674568472602</v>
      </c>
      <c r="CT19" s="466">
        <f>+SUMIFS(H27建設IOデータ!V:V,H27建設IOデータ!$A:$A,H27建設io!$CE19)/H27建設IOデータ!V$122</f>
        <v>0.15022264401155172</v>
      </c>
      <c r="CU19" s="466">
        <f>+SUMIFS(H27建設IOデータ!W:W,H27建設IOデータ!$A:$A,H27建設io!$CE19)/H27建設IOデータ!W$122</f>
        <v>6.8438866168382462E-2</v>
      </c>
      <c r="CV19" s="466">
        <f>+SUMIFS(H27建設IOデータ!X:X,H27建設IOデータ!$A:$A,H27建設io!$CE19)/H27建設IOデータ!X$122</f>
        <v>0.13456574928904694</v>
      </c>
      <c r="CW19" s="466">
        <f>+SUMIFS(H27建設IOデータ!Y:Y,H27建設IOデータ!$A:$A,H27建設io!$CE19)/H27建設IOデータ!Y$122</f>
        <v>7.6189869600482504E-2</v>
      </c>
      <c r="CX19" s="466">
        <f>+SUMIFS(H27建設IOデータ!Z:Z,H27建設IOデータ!$A:$A,H27建設io!$CE19)/H27建設IOデータ!Z$122</f>
        <v>8.2590023125206469E-2</v>
      </c>
      <c r="CY19" s="466">
        <f>+SUMIFS(H27建設IOデータ!AA:AA,H27建設IOデータ!$A:$A,H27建設io!$CE19)/H27建設IOデータ!AA$122</f>
        <v>7.5672752049338668E-2</v>
      </c>
      <c r="CZ19" s="466">
        <f>+SUMIFS(H27建設IOデータ!AB:AB,H27建設IOデータ!$A:$A,H27建設io!$CE19)/H27建設IOデータ!AB$122</f>
        <v>0.13823320645234416</v>
      </c>
      <c r="DA19" s="466">
        <f>+SUMIFS(H27建設IOデータ!AC:AC,H27建設IOデータ!$A:$A,H27建設io!$CE19)/H27建設IOデータ!AC$122</f>
        <v>0.14179136548428409</v>
      </c>
      <c r="DB19" s="466">
        <f>+SUMIFS(H27建設IOデータ!AD:AD,H27建設IOデータ!$A:$A,H27建設io!$CE19)/H27建設IOデータ!AD$122</f>
        <v>0.13328703659661906</v>
      </c>
      <c r="DC19" s="466">
        <f>+SUMIFS(H27建設IOデータ!AE:AE,H27建設IOデータ!$A:$A,H27建設io!$CE19)/H27建設IOデータ!AE$122</f>
        <v>0.10187045711516718</v>
      </c>
      <c r="DD19" s="466">
        <f>+SUMIFS(H27建設IOデータ!AF:AF,H27建設IOデータ!$A:$A,H27建設io!$CE19)/H27建設IOデータ!AF$122</f>
        <v>9.25654626589206E-2</v>
      </c>
      <c r="DE19" s="466">
        <f>+SUMIFS(H27建設IOデータ!AG:AG,H27建設IOデータ!$A:$A,H27建設io!$CE19)/H27建設IOデータ!AG$122</f>
        <v>0.1096629052097834</v>
      </c>
      <c r="DF19" s="466">
        <f>+SUMIFS(H27建設IOデータ!AH:AH,H27建設IOデータ!$A:$A,H27建設io!$CE19)/H27建設IOデータ!AH$122</f>
        <v>0.17000541669369398</v>
      </c>
      <c r="DG19" s="466">
        <f>+SUMIFS(H27建設IOデータ!AI:AI,H27建設IOデータ!$A:$A,H27建設io!$CE19)/H27建設IOデータ!AI$122</f>
        <v>0.14791350550397778</v>
      </c>
      <c r="DH19" s="466">
        <f>+SUMIFS(H27建設IOデータ!AJ:AJ,H27建設IOデータ!$A:$A,H27建設io!$CE19)/H27建設IOデータ!AJ$122</f>
        <v>0.10388404928136152</v>
      </c>
      <c r="DI19" s="466">
        <f>+SUMIFS(H27建設IOデータ!AK:AK,H27建設IOデータ!$A:$A,H27建設io!$CE19)/H27建設IOデータ!AK$122</f>
        <v>0.18538550315835942</v>
      </c>
      <c r="DJ19" s="466">
        <f>+SUMIFS(H27建設IOデータ!AL:AL,H27建設IOデータ!$A:$A,H27建設io!$CE19)/H27建設IOデータ!AL$122</f>
        <v>4.9127267077288685E-2</v>
      </c>
      <c r="DK19" s="466">
        <f>+SUMIFS(H27建設IOデータ!AM:AM,H27建設IOデータ!$A:$A,H27建設io!$CE19)/H27建設IOデータ!AM$122</f>
        <v>3.7620443346817231E-2</v>
      </c>
      <c r="DL19" s="466">
        <f>+SUMIFS(H27建設IOデータ!AN:AN,H27建設IOデータ!$A:$A,H27建設io!$CE19)/H27建設IOデータ!AN$122</f>
        <v>4.5680531455201984E-2</v>
      </c>
      <c r="DM19" s="466">
        <f>+SUMIFS(H27建設IOデータ!AO:AO,H27建設IOデータ!$A:$A,H27建設io!$CE19)/H27建設IOデータ!AO$122</f>
        <v>4.6356738215693603E-2</v>
      </c>
      <c r="DN19" s="466">
        <f>+SUMIFS(H27建設IOデータ!AP:AP,H27建設IOデータ!$A:$A,H27建設io!$CE19)/H27建設IOデータ!AP$122</f>
        <v>4.2403915156460782E-2</v>
      </c>
      <c r="DO19" s="466">
        <f>+SUMIFS(H27建設IOデータ!AQ:AQ,H27建設IOデータ!$A:$A,H27建設io!$CE19)/H27建設IOデータ!AQ$122</f>
        <v>3.0906375833806718E-2</v>
      </c>
      <c r="DP19" s="466">
        <f>+SUMIFS(H27建設IOデータ!AR:AR,H27建設IOデータ!$A:$A,H27建設io!$CE19)/H27建設IOデータ!AR$122</f>
        <v>4.7782125075676113E-2</v>
      </c>
      <c r="DQ19" s="466">
        <f>+SUMIFS(H27建設IOデータ!AS:AS,H27建設IOデータ!$A:$A,H27建設io!$CE19)/H27建設IOデータ!AS$122</f>
        <v>0.12449868441563963</v>
      </c>
      <c r="DR19" s="466">
        <f>+SUMIFS(H27建設IOデータ!AT:AT,H27建設IOデータ!$A:$A,H27建設io!$CE19)/H27建設IOデータ!AT$122</f>
        <v>4.2081362479894205E-2</v>
      </c>
      <c r="DS19" s="466">
        <f>+SUMIFS(H27建設IOデータ!AU:AU,H27建設IOデータ!$A:$A,H27建設io!$CE19)/H27建設IOデータ!AU$122</f>
        <v>1.8706155664790801E-2</v>
      </c>
      <c r="DT19" s="466">
        <f>+SUMIFS(H27建設IOデータ!AV:AV,H27建設IOデータ!$A:$A,H27建設io!$CE19)/H27建設IOデータ!AV$122</f>
        <v>6.7977410583559925E-2</v>
      </c>
      <c r="DU19" s="466">
        <f>+SUMIFS(H27建設IOデータ!AW:AW,H27建設IOデータ!$A:$A,H27建設io!$CE19)/H27建設IOデータ!AW$122</f>
        <v>9.2446625254476167E-2</v>
      </c>
      <c r="DV19" s="466">
        <f>+SUMIFS(H27建設IOデータ!AX:AX,H27建設IOデータ!$A:$A,H27建設io!$CE19)/H27建設IOデータ!AX$122</f>
        <v>6.261652915461384E-2</v>
      </c>
      <c r="DW19" s="466">
        <f>+SUMIFS(H27建設IOデータ!AY:AY,H27建設IOデータ!$A:$A,H27建設io!$CE19)/H27建設IOデータ!AY$122</f>
        <v>6.2937229377786327E-2</v>
      </c>
      <c r="DX19" s="466">
        <f>+SUMIFS(H27建設IOデータ!AZ:AZ,H27建設IOデータ!$A:$A,H27建設io!$CE19)/H27建設IOデータ!AZ$122</f>
        <v>5.4235785232321018E-2</v>
      </c>
      <c r="DY19" s="466">
        <f>+SUMIFS(H27建設IOデータ!BA:BA,H27建設IOデータ!$A:$A,H27建設io!$CE19)/H27建設IOデータ!BA$122</f>
        <v>0.16520300609727276</v>
      </c>
      <c r="DZ19" s="466">
        <f>+SUMIFS(H27建設IOデータ!BB:BB,H27建設IOデータ!$A:$A,H27建設io!$CE19)/H27建設IOデータ!BB$122</f>
        <v>2.1410986846732784E-2</v>
      </c>
      <c r="EA19" s="466">
        <f>+SUMIFS(H27建設IOデータ!BC:BC,H27建設IOデータ!$A:$A,H27建設io!$CE19)/H27建設IOデータ!BC$122</f>
        <v>5.9219045721685425E-2</v>
      </c>
      <c r="EB19" s="466">
        <f>+SUMIFS(H27建設IOデータ!BD:BD,H27建設IOデータ!$A:$A,H27建設io!$CE19)/H27建設IOデータ!BD$122</f>
        <v>5.9305534553152878E-2</v>
      </c>
      <c r="EC19" s="466">
        <f>+SUMIFS(H27建設IOデータ!BE:BE,H27建設IOデータ!$A:$A,H27建設io!$CE19)/H27建設IOデータ!BE$122</f>
        <v>6.0597064551370351E-2</v>
      </c>
      <c r="ED19" s="466">
        <f>+SUMIFS(H27建設IOデータ!BF:BF,H27建設IOデータ!$A:$A,H27建設io!$CE19)/H27建設IOデータ!BF$122</f>
        <v>5.4269309131320616E-2</v>
      </c>
      <c r="EE19" s="466">
        <f>+SUMIFS(H27建設IOデータ!BG:BG,H27建設IOデータ!$A:$A,H27建設io!$CE19)/H27建設IOデータ!BG$122</f>
        <v>2.2812449978749594E-2</v>
      </c>
      <c r="EF19" s="466">
        <f>+SUMIFS(H27建設IOデータ!BH:BH,H27建設IOデータ!$A:$A,H27建設io!$CE19)/H27建設IOデータ!BH$122</f>
        <v>2.735359209564819E-2</v>
      </c>
      <c r="EG19" s="466">
        <f>+SUMIFS(H27建設IOデータ!BI:BI,H27建設IOデータ!$A:$A,H27建設io!$CE19)/H27建設IOデータ!BI$122</f>
        <v>2.5730973801088623E-2</v>
      </c>
      <c r="EH19" s="466">
        <f>+SUMIFS(H27建設IOデータ!BJ:BJ,H27建設IOデータ!$A:$A,H27建設io!$CE19)/H27建設IOデータ!BJ$122</f>
        <v>1.8793409400153414E-2</v>
      </c>
      <c r="EI19" s="466">
        <f>+SUMIFS(H27建設IOデータ!BK:BK,H27建設IOデータ!$A:$A,H27建設io!$CE19)/H27建設IOデータ!BK$122</f>
        <v>2.5100554147308825E-2</v>
      </c>
      <c r="EJ19" s="466">
        <f>+SUMIFS(H27建設IOデータ!BL:BL,H27建設IOデータ!$A:$A,H27建設io!$CE19)/H27建設IOデータ!BL$122</f>
        <v>1.6327818987904787E-2</v>
      </c>
      <c r="EK19" s="466">
        <f>+SUMIFS(H27建設IOデータ!BM:BM,H27建設IOデータ!$A:$A,H27建設io!$CE19)/H27建設IOデータ!BM$122</f>
        <v>4.8141353383458645E-2</v>
      </c>
      <c r="EL19" s="466">
        <f>+SUMIFS(H27建設IOデータ!BN:BN,H27建設IOデータ!$A:$A,H27建設io!$CE19)/H27建設IOデータ!BN$122</f>
        <v>2.8719157058654902E-2</v>
      </c>
      <c r="EM19" s="466">
        <f>+SUMIFS(H27建設IOデータ!BO:BO,H27建設IOデータ!$A:$A,H27建設io!$CE19)/H27建設IOデータ!BO$122</f>
        <v>4.0518588799684487E-2</v>
      </c>
      <c r="EN19" s="466">
        <f>+SUMIFS(H27建設IOデータ!BP:BP,H27建設IOデータ!$A:$A,H27建設io!$CE19)/H27建設IOデータ!BP$122</f>
        <v>1.7810264065475884E-2</v>
      </c>
      <c r="EO19" s="466">
        <f>+SUMIFS(H27建設IOデータ!BQ:BQ,H27建設IOデータ!$A:$A,H27建設io!$CE19)/H27建設IOデータ!BQ$122</f>
        <v>9.2407305912792989E-3</v>
      </c>
      <c r="EP19" s="466">
        <f>+SUMIFS(H27建設IOデータ!BR:BR,H27建設IOデータ!$A:$A,H27建設io!$CE19)/H27建設IOデータ!BR$122</f>
        <v>5.4114248816991652E-2</v>
      </c>
      <c r="EQ19" s="466">
        <f>+SUMIFS(H27建設IOデータ!BS:BS,H27建設IOデータ!$A:$A,H27建設io!$CE19)/H27建設IOデータ!BS$122</f>
        <v>1.0713740921415964E-2</v>
      </c>
      <c r="ER19" s="466">
        <f>+SUMIFS(H27建設IOデータ!BT:BT,H27建設IOデータ!$A:$A,H27建設io!$CE19)/H27建設IOデータ!BT$122</f>
        <v>3.7841876312119056E-2</v>
      </c>
      <c r="ES19" s="466">
        <f>+SUMIFS(H27建設IOデータ!BU:BU,H27建設IOデータ!$A:$A,H27建設io!$CE19)/H27建設IOデータ!BU$122</f>
        <v>6.6459238173205787E-2</v>
      </c>
      <c r="ET19" s="466">
        <f>+SUMIFS(H27建設IOデータ!BV:BV,H27建設IOデータ!$A:$A,H27建設io!$CE19)/H27建設IOデータ!BV$122</f>
        <v>4.1824680501506201E-2</v>
      </c>
      <c r="EU19" s="466">
        <f>+SUMIFS(H27建設IOデータ!BW:BW,H27建設IOデータ!$A:$A,H27建設io!$CE19)/H27建設IOデータ!BW$122</f>
        <v>7.319239565222159E-2</v>
      </c>
      <c r="EV19" s="466">
        <f>+SUMIFS(H27建設IOデータ!BX:BX,H27建設IOデータ!$A:$A,H27建設io!$CE19)/H27建設IOデータ!BX$122</f>
        <v>3.7088462722725396E-2</v>
      </c>
      <c r="EW19" s="466">
        <f>+SUMIFS(H27建設IOデータ!BY:BY,H27建設IOデータ!$A:$A,H27建設io!$CE19)/H27建設IOデータ!BY$122</f>
        <v>0.13194466847156702</v>
      </c>
      <c r="EX19" s="466">
        <f>+SUMIFS(H27建設IOデータ!BZ:BZ,H27建設IOデータ!$A:$A,H27建設io!$CE19)/H27建設IOデータ!BZ$122</f>
        <v>1.7832051280006506E-2</v>
      </c>
      <c r="EY19" s="466">
        <f>+SUMIFS(H27建設IOデータ!CA:CA,H27建設IOデータ!$A:$A,H27建設io!$CE19)/H27建設IOデータ!CA$122</f>
        <v>7.4634274882483448E-2</v>
      </c>
    </row>
    <row r="20" spans="1:155" x14ac:dyDescent="0.15">
      <c r="A20" s="464">
        <f t="shared" si="0"/>
        <v>0</v>
      </c>
      <c r="C20" s="381" t="s">
        <v>47</v>
      </c>
      <c r="D20" s="381" t="s">
        <v>361</v>
      </c>
      <c r="E20" s="465">
        <f t="shared" si="6"/>
        <v>0</v>
      </c>
      <c r="F20" s="465">
        <f t="shared" si="1"/>
        <v>0</v>
      </c>
      <c r="G20" s="465">
        <f t="shared" si="1"/>
        <v>0</v>
      </c>
      <c r="H20" s="465">
        <f t="shared" si="1"/>
        <v>0</v>
      </c>
      <c r="I20" s="465">
        <f t="shared" si="1"/>
        <v>0</v>
      </c>
      <c r="J20" s="465">
        <f t="shared" si="1"/>
        <v>0</v>
      </c>
      <c r="K20" s="465">
        <f t="shared" si="1"/>
        <v>0</v>
      </c>
      <c r="L20" s="465">
        <f t="shared" si="1"/>
        <v>0</v>
      </c>
      <c r="M20" s="465">
        <f t="shared" si="1"/>
        <v>0</v>
      </c>
      <c r="N20" s="465">
        <f t="shared" si="1"/>
        <v>0</v>
      </c>
      <c r="O20" s="465">
        <f t="shared" si="1"/>
        <v>0</v>
      </c>
      <c r="P20" s="465">
        <f t="shared" si="1"/>
        <v>0</v>
      </c>
      <c r="Q20" s="465">
        <f t="shared" si="1"/>
        <v>0</v>
      </c>
      <c r="R20" s="465">
        <f t="shared" si="1"/>
        <v>0</v>
      </c>
      <c r="S20" s="465">
        <f t="shared" si="1"/>
        <v>0</v>
      </c>
      <c r="T20" s="465">
        <f t="shared" si="1"/>
        <v>0</v>
      </c>
      <c r="U20" s="465">
        <f t="shared" si="1"/>
        <v>0</v>
      </c>
      <c r="V20" s="465">
        <f t="shared" si="2"/>
        <v>0</v>
      </c>
      <c r="W20" s="465">
        <f t="shared" si="2"/>
        <v>0</v>
      </c>
      <c r="X20" s="465">
        <f t="shared" si="2"/>
        <v>0</v>
      </c>
      <c r="Y20" s="465">
        <f t="shared" si="2"/>
        <v>0</v>
      </c>
      <c r="Z20" s="465">
        <f t="shared" si="2"/>
        <v>0</v>
      </c>
      <c r="AA20" s="465">
        <f t="shared" si="2"/>
        <v>0</v>
      </c>
      <c r="AB20" s="465">
        <f t="shared" si="2"/>
        <v>0</v>
      </c>
      <c r="AC20" s="465">
        <f t="shared" si="2"/>
        <v>0</v>
      </c>
      <c r="AD20" s="465">
        <f t="shared" si="2"/>
        <v>0</v>
      </c>
      <c r="AE20" s="465">
        <f t="shared" si="2"/>
        <v>0</v>
      </c>
      <c r="AF20" s="465">
        <f t="shared" si="2"/>
        <v>0</v>
      </c>
      <c r="AG20" s="465">
        <f t="shared" si="2"/>
        <v>0</v>
      </c>
      <c r="AH20" s="465">
        <f t="shared" si="2"/>
        <v>0</v>
      </c>
      <c r="AI20" s="465">
        <f t="shared" si="2"/>
        <v>0</v>
      </c>
      <c r="AJ20" s="465">
        <f t="shared" si="2"/>
        <v>0</v>
      </c>
      <c r="AK20" s="465">
        <f t="shared" si="2"/>
        <v>0</v>
      </c>
      <c r="AL20" s="465">
        <f t="shared" si="3"/>
        <v>0</v>
      </c>
      <c r="AM20" s="465">
        <f t="shared" si="3"/>
        <v>0</v>
      </c>
      <c r="AN20" s="465">
        <f t="shared" si="3"/>
        <v>0</v>
      </c>
      <c r="AO20" s="465">
        <f t="shared" si="3"/>
        <v>0</v>
      </c>
      <c r="AP20" s="465">
        <f t="shared" si="3"/>
        <v>0</v>
      </c>
      <c r="AQ20" s="465">
        <f t="shared" si="3"/>
        <v>0</v>
      </c>
      <c r="AR20" s="465">
        <f t="shared" si="3"/>
        <v>0</v>
      </c>
      <c r="AS20" s="465">
        <f t="shared" si="3"/>
        <v>0</v>
      </c>
      <c r="AT20" s="465">
        <f t="shared" si="3"/>
        <v>0</v>
      </c>
      <c r="AU20" s="465">
        <f t="shared" si="3"/>
        <v>0</v>
      </c>
      <c r="AV20" s="465">
        <f t="shared" si="3"/>
        <v>0</v>
      </c>
      <c r="AW20" s="465">
        <f t="shared" si="3"/>
        <v>0</v>
      </c>
      <c r="AX20" s="465">
        <f t="shared" si="3"/>
        <v>0</v>
      </c>
      <c r="AY20" s="465">
        <f t="shared" si="3"/>
        <v>0</v>
      </c>
      <c r="AZ20" s="465">
        <f t="shared" si="3"/>
        <v>0</v>
      </c>
      <c r="BA20" s="465">
        <f t="shared" si="3"/>
        <v>0</v>
      </c>
      <c r="BB20" s="465">
        <f t="shared" si="4"/>
        <v>0</v>
      </c>
      <c r="BC20" s="465">
        <f t="shared" si="4"/>
        <v>0</v>
      </c>
      <c r="BD20" s="465">
        <f t="shared" si="4"/>
        <v>0</v>
      </c>
      <c r="BE20" s="465">
        <f t="shared" si="4"/>
        <v>0</v>
      </c>
      <c r="BF20" s="465">
        <f t="shared" si="4"/>
        <v>0</v>
      </c>
      <c r="BG20" s="465">
        <f t="shared" si="4"/>
        <v>0</v>
      </c>
      <c r="BH20" s="465">
        <f t="shared" si="4"/>
        <v>0</v>
      </c>
      <c r="BI20" s="465">
        <f t="shared" si="4"/>
        <v>0</v>
      </c>
      <c r="BJ20" s="465">
        <f t="shared" si="4"/>
        <v>0</v>
      </c>
      <c r="BK20" s="465">
        <f t="shared" si="4"/>
        <v>0</v>
      </c>
      <c r="BL20" s="465">
        <f t="shared" si="4"/>
        <v>0</v>
      </c>
      <c r="BM20" s="465">
        <f t="shared" si="4"/>
        <v>0</v>
      </c>
      <c r="BN20" s="465">
        <f t="shared" si="4"/>
        <v>0</v>
      </c>
      <c r="BO20" s="465">
        <f t="shared" si="4"/>
        <v>0</v>
      </c>
      <c r="BP20" s="465">
        <f t="shared" si="4"/>
        <v>0</v>
      </c>
      <c r="BQ20" s="465">
        <f t="shared" si="4"/>
        <v>0</v>
      </c>
      <c r="BR20" s="465">
        <f t="shared" si="5"/>
        <v>0</v>
      </c>
      <c r="BS20" s="465">
        <f t="shared" si="5"/>
        <v>0</v>
      </c>
      <c r="BT20" s="465">
        <f t="shared" si="5"/>
        <v>0</v>
      </c>
      <c r="BU20" s="465">
        <f t="shared" si="5"/>
        <v>0</v>
      </c>
      <c r="BV20" s="465">
        <f t="shared" si="5"/>
        <v>0</v>
      </c>
      <c r="BW20" s="465">
        <f t="shared" si="5"/>
        <v>0</v>
      </c>
      <c r="CE20" s="381" t="s">
        <v>47</v>
      </c>
      <c r="CF20" s="381" t="s">
        <v>361</v>
      </c>
      <c r="CG20" s="466">
        <f>+SUMIFS(H27建設IOデータ!I:I,H27建設IOデータ!$A:$A,H27建設io!$CE20)/H27建設IOデータ!I$122</f>
        <v>6.8179937938493964E-3</v>
      </c>
      <c r="CH20" s="466">
        <f>+SUMIFS(H27建設IOデータ!J:J,H27建設IOデータ!$A:$A,H27建設io!$CE20)/H27建設IOデータ!J$122</f>
        <v>9.275297845087729E-3</v>
      </c>
      <c r="CI20" s="466">
        <f>+SUMIFS(H27建設IOデータ!K:K,H27建設IOデータ!$A:$A,H27建設io!$CE20)/H27建設IOデータ!K$122</f>
        <v>4.062759034327101E-3</v>
      </c>
      <c r="CJ20" s="466">
        <f>+SUMIFS(H27建設IOデータ!L:L,H27建設IOデータ!$A:$A,H27建設io!$CE20)/H27建設IOデータ!L$122</f>
        <v>2.7717285266471089E-3</v>
      </c>
      <c r="CK20" s="466">
        <f>+SUMIFS(H27建設IOデータ!M:M,H27建設IOデータ!$A:$A,H27建設io!$CE20)/H27建設IOデータ!M$122</f>
        <v>2.8326819389437271E-3</v>
      </c>
      <c r="CL20" s="466">
        <f>+SUMIFS(H27建設IOデータ!N:N,H27建設IOデータ!$A:$A,H27建設io!$CE20)/H27建設IOデータ!N$122</f>
        <v>6.9494349635549517E-4</v>
      </c>
      <c r="CM20" s="466">
        <f>+SUMIFS(H27建設IOデータ!O:O,H27建設IOデータ!$A:$A,H27建設io!$CE20)/H27建設IOデータ!O$122</f>
        <v>5.6168004755158402E-3</v>
      </c>
      <c r="CN20" s="466">
        <f>+SUMIFS(H27建設IOデータ!P:P,H27建設IOデータ!$A:$A,H27建設io!$CE20)/H27建設IOデータ!P$122</f>
        <v>1.5009842519685039E-2</v>
      </c>
      <c r="CO20" s="466">
        <f>+SUMIFS(H27建設IOデータ!Q:Q,H27建設IOデータ!$A:$A,H27建設io!$CE20)/H27建設IOデータ!Q$122</f>
        <v>6.6843012643646258E-3</v>
      </c>
      <c r="CP20" s="466">
        <f>+SUMIFS(H27建設IOデータ!R:R,H27建設IOデータ!$A:$A,H27建設io!$CE20)/H27建設IOデータ!R$122</f>
        <v>6.650301094942552E-3</v>
      </c>
      <c r="CQ20" s="466">
        <f>+SUMIFS(H27建設IOデータ!S:S,H27建設IOデータ!$A:$A,H27建設io!$CE20)/H27建設IOデータ!S$122</f>
        <v>8.503017841745706E-3</v>
      </c>
      <c r="CR20" s="466">
        <f>+SUMIFS(H27建設IOデータ!T:T,H27建設IOデータ!$A:$A,H27建設io!$CE20)/H27建設IOデータ!T$122</f>
        <v>3.9601883437305353E-3</v>
      </c>
      <c r="CS20" s="466">
        <f>+SUMIFS(H27建設IOデータ!U:U,H27建設IOデータ!$A:$A,H27建設io!$CE20)/H27建設IOデータ!U$122</f>
        <v>7.8418248597451872E-3</v>
      </c>
      <c r="CT20" s="466">
        <f>+SUMIFS(H27建設IOデータ!V:V,H27建設IOデータ!$A:$A,H27建設io!$CE20)/H27建設IOデータ!V$122</f>
        <v>1.5424291084916877E-3</v>
      </c>
      <c r="CU20" s="466">
        <f>+SUMIFS(H27建設IOデータ!W:W,H27建設IOデータ!$A:$A,H27建設io!$CE20)/H27建設IOデータ!W$122</f>
        <v>2.7076575941334087E-3</v>
      </c>
      <c r="CV20" s="466">
        <f>+SUMIFS(H27建設IOデータ!X:X,H27建設IOデータ!$A:$A,H27建設io!$CE20)/H27建設IOデータ!X$122</f>
        <v>1.5787952353774788E-2</v>
      </c>
      <c r="CW20" s="466">
        <f>+SUMIFS(H27建設IOデータ!Y:Y,H27建設IOデータ!$A:$A,H27建設io!$CE20)/H27建設IOデータ!Y$122</f>
        <v>1.1568537736830064E-2</v>
      </c>
      <c r="CX20" s="466">
        <f>+SUMIFS(H27建設IOデータ!Z:Z,H27建設IOデータ!$A:$A,H27建設io!$CE20)/H27建設IOデータ!Z$122</f>
        <v>1.8256741953993011E-3</v>
      </c>
      <c r="CY20" s="466">
        <f>+SUMIFS(H27建設IOデータ!AA:AA,H27建設IOデータ!$A:$A,H27建設io!$CE20)/H27建設IOデータ!AA$122</f>
        <v>1.2355738499469665E-2</v>
      </c>
      <c r="CZ20" s="466">
        <f>+SUMIFS(H27建設IOデータ!AB:AB,H27建設IOデータ!$A:$A,H27建設io!$CE20)/H27建設IOデータ!AB$122</f>
        <v>1.6053036536563838E-2</v>
      </c>
      <c r="DA20" s="466">
        <f>+SUMIFS(H27建設IOデータ!AC:AC,H27建設IOデータ!$A:$A,H27建設io!$CE20)/H27建設IOデータ!AC$122</f>
        <v>3.286719898235451E-2</v>
      </c>
      <c r="DB20" s="466">
        <f>+SUMIFS(H27建設IOデータ!AD:AD,H27建設IOデータ!$A:$A,H27建設io!$CE20)/H27建設IOデータ!AD$122</f>
        <v>1.1512122995299206E-2</v>
      </c>
      <c r="DC20" s="466">
        <f>+SUMIFS(H27建設IOデータ!AE:AE,H27建設IOデータ!$A:$A,H27建設io!$CE20)/H27建設IOデータ!AE$122</f>
        <v>9.8950088838636735E-3</v>
      </c>
      <c r="DD20" s="466">
        <f>+SUMIFS(H27建設IOデータ!AF:AF,H27建設IOデータ!$A:$A,H27建設io!$CE20)/H27建設IOデータ!AF$122</f>
        <v>1.2889257749070833E-2</v>
      </c>
      <c r="DE20" s="466">
        <f>+SUMIFS(H27建設IOデータ!AG:AG,H27建設IOデータ!$A:$A,H27建設io!$CE20)/H27建設IOデータ!AG$122</f>
        <v>1.8209231421874125E-2</v>
      </c>
      <c r="DF20" s="466">
        <f>+SUMIFS(H27建設IOデータ!AH:AH,H27建設IOデータ!$A:$A,H27建設io!$CE20)/H27建設IOデータ!AH$122</f>
        <v>1.3905233975052882E-2</v>
      </c>
      <c r="DG20" s="466">
        <f>+SUMIFS(H27建設IOデータ!AI:AI,H27建設IOデータ!$A:$A,H27建設io!$CE20)/H27建設IOデータ!AI$122</f>
        <v>1.7208275806999282E-2</v>
      </c>
      <c r="DH20" s="466">
        <f>+SUMIFS(H27建設IOデータ!AJ:AJ,H27建設IOデータ!$A:$A,H27建設io!$CE20)/H27建設IOデータ!AJ$122</f>
        <v>1.4453483076107072E-2</v>
      </c>
      <c r="DI20" s="466">
        <f>+SUMIFS(H27建設IOデータ!AK:AK,H27建設IOデータ!$A:$A,H27建設io!$CE20)/H27建設IOデータ!AK$122</f>
        <v>8.7433072414732044E-4</v>
      </c>
      <c r="DJ20" s="466">
        <f>+SUMIFS(H27建設IOデータ!AL:AL,H27建設IOデータ!$A:$A,H27建設io!$CE20)/H27建設IOデータ!AL$122</f>
        <v>5.4706470167740729E-3</v>
      </c>
      <c r="DK20" s="466">
        <f>+SUMIFS(H27建設IOデータ!AM:AM,H27建設IOデータ!$A:$A,H27建設io!$CE20)/H27建設IOデータ!AM$122</f>
        <v>4.5280933356219317E-3</v>
      </c>
      <c r="DL20" s="466">
        <f>+SUMIFS(H27建設IOデータ!AN:AN,H27建設IOデータ!$A:$A,H27建設io!$CE20)/H27建設IOデータ!AN$122</f>
        <v>5.0411263968913687E-4</v>
      </c>
      <c r="DM20" s="466">
        <f>+SUMIFS(H27建設IOデータ!AO:AO,H27建設IOデータ!$A:$A,H27建設io!$CE20)/H27建設IOデータ!AO$122</f>
        <v>5.105320909732932E-4</v>
      </c>
      <c r="DN20" s="466">
        <f>+SUMIFS(H27建設IOデータ!AP:AP,H27建設IOデータ!$A:$A,H27建設io!$CE20)/H27建設IOデータ!AP$122</f>
        <v>5.2325714690337885E-4</v>
      </c>
      <c r="DO20" s="466">
        <f>+SUMIFS(H27建設IOデータ!AQ:AQ,H27建設IOデータ!$A:$A,H27建設io!$CE20)/H27建設IOデータ!AQ$122</f>
        <v>5.1287021556702442E-4</v>
      </c>
      <c r="DP20" s="466">
        <f>+SUMIFS(H27建設IOデータ!AR:AR,H27建設IOデータ!$A:$A,H27建設io!$CE20)/H27建設IOデータ!AR$122</f>
        <v>5.9637296803983044E-4</v>
      </c>
      <c r="DQ20" s="466">
        <f>+SUMIFS(H27建設IOデータ!AS:AS,H27建設IOデータ!$A:$A,H27建設io!$CE20)/H27建設IOデータ!AS$122</f>
        <v>5.2198230456368421E-4</v>
      </c>
      <c r="DR20" s="466">
        <f>+SUMIFS(H27建設IOデータ!AT:AT,H27建設IOデータ!$A:$A,H27建設io!$CE20)/H27建設IOデータ!AT$122</f>
        <v>5.4498254113705959E-4</v>
      </c>
      <c r="DS20" s="466">
        <f>+SUMIFS(H27建設IOデータ!AU:AU,H27建設IOデータ!$A:$A,H27建設io!$CE20)/H27建設IOデータ!AU$122</f>
        <v>4.6097882692298914E-4</v>
      </c>
      <c r="DT20" s="466">
        <f>+SUMIFS(H27建設IOデータ!AV:AV,H27建設IOデータ!$A:$A,H27建設io!$CE20)/H27建設IOデータ!AV$122</f>
        <v>6.274837900020916E-4</v>
      </c>
      <c r="DU20" s="466">
        <f>+SUMIFS(H27建設IOデータ!AW:AW,H27建設IOデータ!$A:$A,H27建設io!$CE20)/H27建設IOデータ!AW$122</f>
        <v>7.8300360181656837E-4</v>
      </c>
      <c r="DV20" s="466">
        <f>+SUMIFS(H27建設IOデータ!AX:AX,H27建設IOデータ!$A:$A,H27建設io!$CE20)/H27建設IOデータ!AX$122</f>
        <v>4.5818804571531581E-4</v>
      </c>
      <c r="DW20" s="466">
        <f>+SUMIFS(H27建設IOデータ!AY:AY,H27建設IOデータ!$A:$A,H27建設io!$CE20)/H27建設IOデータ!AY$122</f>
        <v>2.2702514669669258E-4</v>
      </c>
      <c r="DX20" s="466">
        <f>+SUMIFS(H27建設IOデータ!AZ:AZ,H27建設IOデータ!$A:$A,H27建設io!$CE20)/H27建設IOデータ!AZ$122</f>
        <v>2.2111984919179578E-4</v>
      </c>
      <c r="DY20" s="466">
        <f>+SUMIFS(H27建設IOデータ!BA:BA,H27建設IOデータ!$A:$A,H27建設io!$CE20)/H27建設IOデータ!BA$122</f>
        <v>2.741409462589214E-4</v>
      </c>
      <c r="DZ20" s="466">
        <f>+SUMIFS(H27建設IOデータ!BB:BB,H27建設IOデータ!$A:$A,H27建設io!$CE20)/H27建設IOデータ!BB$122</f>
        <v>2.5321797847647186E-4</v>
      </c>
      <c r="EA20" s="466">
        <f>+SUMIFS(H27建設IOデータ!BC:BC,H27建設IOデータ!$A:$A,H27建設io!$CE20)/H27建設IOデータ!BC$122</f>
        <v>1.494172726367168E-4</v>
      </c>
      <c r="EB20" s="466">
        <f>+SUMIFS(H27建設IOデータ!BD:BD,H27建設IOデータ!$A:$A,H27建設io!$CE20)/H27建設IOデータ!BD$122</f>
        <v>2.8447754423106004E-3</v>
      </c>
      <c r="EC20" s="466">
        <f>+SUMIFS(H27建設IOデータ!BE:BE,H27建設IOデータ!$A:$A,H27建設io!$CE20)/H27建設IOデータ!BE$122</f>
        <v>2.8974492946373439E-3</v>
      </c>
      <c r="ED20" s="466">
        <f>+SUMIFS(H27建設IOデータ!BF:BF,H27建設IOデータ!$A:$A,H27建設io!$CE20)/H27建設IOデータ!BF$122</f>
        <v>2.6393776625300981E-3</v>
      </c>
      <c r="EE20" s="466">
        <f>+SUMIFS(H27建設IOデータ!BG:BG,H27建設IOデータ!$A:$A,H27建設io!$CE20)/H27建設IOデータ!BG$122</f>
        <v>2.8701848509435731E-4</v>
      </c>
      <c r="EF20" s="466">
        <f>+SUMIFS(H27建設IOデータ!BH:BH,H27建設IOデータ!$A:$A,H27建設io!$CE20)/H27建設IOデータ!BH$122</f>
        <v>1.0390789731388614E-2</v>
      </c>
      <c r="EG20" s="466">
        <f>+SUMIFS(H27建設IOデータ!BI:BI,H27建設IOデータ!$A:$A,H27建設io!$CE20)/H27建設IOデータ!BI$122</f>
        <v>5.6469438953410693E-3</v>
      </c>
      <c r="EH20" s="466">
        <f>+SUMIFS(H27建設IOデータ!BJ:BJ,H27建設IOデータ!$A:$A,H27建設io!$CE20)/H27建設IOデータ!BJ$122</f>
        <v>7.1722831959769168E-3</v>
      </c>
      <c r="EI20" s="466">
        <f>+SUMIFS(H27建設IOデータ!BK:BK,H27建設IOデータ!$A:$A,H27建設io!$CE20)/H27建設IOデータ!BK$122</f>
        <v>8.2802242177567025E-3</v>
      </c>
      <c r="EJ20" s="466">
        <f>+SUMIFS(H27建設IOデータ!BL:BL,H27建設IOデータ!$A:$A,H27建設io!$CE20)/H27建設IOデータ!BL$122</f>
        <v>1.6069558230626857E-3</v>
      </c>
      <c r="EK20" s="466">
        <f>+SUMIFS(H27建設IOデータ!BM:BM,H27建設IOデータ!$A:$A,H27建設io!$CE20)/H27建設IOデータ!BM$122</f>
        <v>1.2330827067669173E-4</v>
      </c>
      <c r="EL20" s="466">
        <f>+SUMIFS(H27建設IOデータ!BN:BN,H27建設IOデータ!$A:$A,H27建設io!$CE20)/H27建設IOデータ!BN$122</f>
        <v>2.5915412206428335E-2</v>
      </c>
      <c r="EM20" s="466">
        <f>+SUMIFS(H27建設IOデータ!BO:BO,H27建設IOデータ!$A:$A,H27建設io!$CE20)/H27建設IOデータ!BO$122</f>
        <v>1.7795981437870043E-3</v>
      </c>
      <c r="EN20" s="466">
        <f>+SUMIFS(H27建設IOデータ!BP:BP,H27建設IOデータ!$A:$A,H27建設io!$CE20)/H27建設IOデータ!BP$122</f>
        <v>7.721212745148504E-5</v>
      </c>
      <c r="EO20" s="466">
        <f>+SUMIFS(H27建設IOデータ!BQ:BQ,H27建設IOデータ!$A:$A,H27建設io!$CE20)/H27建設IOデータ!BQ$122</f>
        <v>5.1323230134553534E-3</v>
      </c>
      <c r="EP20" s="466">
        <f>+SUMIFS(H27建設IOデータ!BR:BR,H27建設IOデータ!$A:$A,H27建設io!$CE20)/H27建設IOデータ!BR$122</f>
        <v>9.741687748182206E-3</v>
      </c>
      <c r="EQ20" s="466">
        <f>+SUMIFS(H27建設IOデータ!BS:BS,H27建設IOデータ!$A:$A,H27建設io!$CE20)/H27建設IOデータ!BS$122</f>
        <v>1.2608063557092736E-4</v>
      </c>
      <c r="ER20" s="466">
        <f>+SUMIFS(H27建設IOデータ!BT:BT,H27建設IOデータ!$A:$A,H27建設io!$CE20)/H27建設IOデータ!BT$122</f>
        <v>6.1966214941940349E-4</v>
      </c>
      <c r="ES20" s="466">
        <f>+SUMIFS(H27建設IOデータ!BU:BU,H27建設IOデータ!$A:$A,H27建設io!$CE20)/H27建設IOデータ!BU$122</f>
        <v>6.8903535787872405E-3</v>
      </c>
      <c r="ET20" s="466">
        <f>+SUMIFS(H27建設IOデータ!BV:BV,H27建設IOデータ!$A:$A,H27建設io!$CE20)/H27建設IOデータ!BV$122</f>
        <v>4.3195896389842964E-3</v>
      </c>
      <c r="EU20" s="466">
        <f>+SUMIFS(H27建設IOデータ!BW:BW,H27建設IOデータ!$A:$A,H27建設io!$CE20)/H27建設IOデータ!BW$122</f>
        <v>3.5943129440347199E-3</v>
      </c>
      <c r="EV20" s="466">
        <f>+SUMIFS(H27建設IOデータ!BX:BX,H27建設IOデータ!$A:$A,H27建設io!$CE20)/H27建設IOデータ!BX$122</f>
        <v>2.0740258759418808E-3</v>
      </c>
      <c r="EW20" s="466">
        <f>+SUMIFS(H27建設IOデータ!BY:BY,H27建設IOデータ!$A:$A,H27建設io!$CE20)/H27建設IOデータ!BY$122</f>
        <v>2.5973359935347842E-4</v>
      </c>
      <c r="EX20" s="466">
        <f>+SUMIFS(H27建設IOデータ!BZ:BZ,H27建設IOデータ!$A:$A,H27建設io!$CE20)/H27建設IOデータ!BZ$122</f>
        <v>4.5686606942067567E-3</v>
      </c>
      <c r="EY20" s="466">
        <f>+SUMIFS(H27建設IOデータ!CA:CA,H27建設IOデータ!$A:$A,H27建設io!$CE20)/H27建設IOデータ!CA$122</f>
        <v>1.3322679632447319E-2</v>
      </c>
    </row>
    <row r="21" spans="1:155" x14ac:dyDescent="0.15">
      <c r="A21" s="464">
        <f t="shared" si="0"/>
        <v>0</v>
      </c>
      <c r="C21" s="381" t="s">
        <v>48</v>
      </c>
      <c r="D21" s="381" t="s">
        <v>362</v>
      </c>
      <c r="E21" s="465">
        <f t="shared" si="6"/>
        <v>0</v>
      </c>
      <c r="F21" s="465">
        <f t="shared" si="1"/>
        <v>0</v>
      </c>
      <c r="G21" s="465">
        <f t="shared" si="1"/>
        <v>0</v>
      </c>
      <c r="H21" s="465">
        <f t="shared" si="1"/>
        <v>0</v>
      </c>
      <c r="I21" s="465">
        <f t="shared" si="1"/>
        <v>0</v>
      </c>
      <c r="J21" s="465">
        <f t="shared" si="1"/>
        <v>0</v>
      </c>
      <c r="K21" s="465">
        <f t="shared" si="1"/>
        <v>0</v>
      </c>
      <c r="L21" s="465">
        <f t="shared" si="1"/>
        <v>0</v>
      </c>
      <c r="M21" s="465">
        <f t="shared" si="1"/>
        <v>0</v>
      </c>
      <c r="N21" s="465">
        <f t="shared" si="1"/>
        <v>0</v>
      </c>
      <c r="O21" s="465">
        <f t="shared" si="1"/>
        <v>0</v>
      </c>
      <c r="P21" s="465">
        <f t="shared" si="1"/>
        <v>0</v>
      </c>
      <c r="Q21" s="465">
        <f t="shared" si="1"/>
        <v>0</v>
      </c>
      <c r="R21" s="465">
        <f t="shared" si="1"/>
        <v>0</v>
      </c>
      <c r="S21" s="465">
        <f t="shared" si="1"/>
        <v>0</v>
      </c>
      <c r="T21" s="465">
        <f t="shared" si="1"/>
        <v>0</v>
      </c>
      <c r="U21" s="465">
        <f t="shared" si="1"/>
        <v>0</v>
      </c>
      <c r="V21" s="465">
        <f t="shared" si="2"/>
        <v>0</v>
      </c>
      <c r="W21" s="465">
        <f t="shared" si="2"/>
        <v>0</v>
      </c>
      <c r="X21" s="465">
        <f t="shared" si="2"/>
        <v>0</v>
      </c>
      <c r="Y21" s="465">
        <f t="shared" si="2"/>
        <v>0</v>
      </c>
      <c r="Z21" s="465">
        <f t="shared" si="2"/>
        <v>0</v>
      </c>
      <c r="AA21" s="465">
        <f t="shared" si="2"/>
        <v>0</v>
      </c>
      <c r="AB21" s="465">
        <f t="shared" si="2"/>
        <v>0</v>
      </c>
      <c r="AC21" s="465">
        <f t="shared" si="2"/>
        <v>0</v>
      </c>
      <c r="AD21" s="465">
        <f t="shared" si="2"/>
        <v>0</v>
      </c>
      <c r="AE21" s="465">
        <f t="shared" si="2"/>
        <v>0</v>
      </c>
      <c r="AF21" s="465">
        <f t="shared" si="2"/>
        <v>0</v>
      </c>
      <c r="AG21" s="465">
        <f t="shared" si="2"/>
        <v>0</v>
      </c>
      <c r="AH21" s="465">
        <f t="shared" si="2"/>
        <v>0</v>
      </c>
      <c r="AI21" s="465">
        <f t="shared" si="2"/>
        <v>0</v>
      </c>
      <c r="AJ21" s="465">
        <f t="shared" si="2"/>
        <v>0</v>
      </c>
      <c r="AK21" s="465">
        <f t="shared" si="2"/>
        <v>0</v>
      </c>
      <c r="AL21" s="465">
        <f t="shared" si="3"/>
        <v>0</v>
      </c>
      <c r="AM21" s="465">
        <f t="shared" si="3"/>
        <v>0</v>
      </c>
      <c r="AN21" s="465">
        <f t="shared" si="3"/>
        <v>0</v>
      </c>
      <c r="AO21" s="465">
        <f t="shared" si="3"/>
        <v>0</v>
      </c>
      <c r="AP21" s="465">
        <f t="shared" si="3"/>
        <v>0</v>
      </c>
      <c r="AQ21" s="465">
        <f t="shared" si="3"/>
        <v>0</v>
      </c>
      <c r="AR21" s="465">
        <f t="shared" si="3"/>
        <v>0</v>
      </c>
      <c r="AS21" s="465">
        <f t="shared" si="3"/>
        <v>0</v>
      </c>
      <c r="AT21" s="465">
        <f t="shared" si="3"/>
        <v>0</v>
      </c>
      <c r="AU21" s="465">
        <f t="shared" si="3"/>
        <v>0</v>
      </c>
      <c r="AV21" s="465">
        <f t="shared" si="3"/>
        <v>0</v>
      </c>
      <c r="AW21" s="465">
        <f t="shared" si="3"/>
        <v>0</v>
      </c>
      <c r="AX21" s="465">
        <f t="shared" si="3"/>
        <v>0</v>
      </c>
      <c r="AY21" s="465">
        <f t="shared" si="3"/>
        <v>0</v>
      </c>
      <c r="AZ21" s="465">
        <f t="shared" si="3"/>
        <v>0</v>
      </c>
      <c r="BA21" s="465">
        <f t="shared" si="3"/>
        <v>0</v>
      </c>
      <c r="BB21" s="465">
        <f t="shared" si="4"/>
        <v>0</v>
      </c>
      <c r="BC21" s="465">
        <f t="shared" si="4"/>
        <v>0</v>
      </c>
      <c r="BD21" s="465">
        <f t="shared" si="4"/>
        <v>0</v>
      </c>
      <c r="BE21" s="465">
        <f t="shared" si="4"/>
        <v>0</v>
      </c>
      <c r="BF21" s="465">
        <f t="shared" si="4"/>
        <v>0</v>
      </c>
      <c r="BG21" s="465">
        <f t="shared" si="4"/>
        <v>0</v>
      </c>
      <c r="BH21" s="465">
        <f t="shared" si="4"/>
        <v>0</v>
      </c>
      <c r="BI21" s="465">
        <f t="shared" si="4"/>
        <v>0</v>
      </c>
      <c r="BJ21" s="465">
        <f t="shared" si="4"/>
        <v>0</v>
      </c>
      <c r="BK21" s="465">
        <f t="shared" si="4"/>
        <v>0</v>
      </c>
      <c r="BL21" s="465">
        <f t="shared" si="4"/>
        <v>0</v>
      </c>
      <c r="BM21" s="465">
        <f t="shared" si="4"/>
        <v>0</v>
      </c>
      <c r="BN21" s="465">
        <f t="shared" si="4"/>
        <v>0</v>
      </c>
      <c r="BO21" s="465">
        <f t="shared" si="4"/>
        <v>0</v>
      </c>
      <c r="BP21" s="465">
        <f t="shared" si="4"/>
        <v>0</v>
      </c>
      <c r="BQ21" s="465">
        <f t="shared" si="4"/>
        <v>0</v>
      </c>
      <c r="BR21" s="465">
        <f t="shared" si="5"/>
        <v>0</v>
      </c>
      <c r="BS21" s="465">
        <f t="shared" si="5"/>
        <v>0</v>
      </c>
      <c r="BT21" s="465">
        <f t="shared" si="5"/>
        <v>0</v>
      </c>
      <c r="BU21" s="465">
        <f t="shared" si="5"/>
        <v>0</v>
      </c>
      <c r="BV21" s="465">
        <f t="shared" si="5"/>
        <v>0</v>
      </c>
      <c r="BW21" s="465">
        <f t="shared" si="5"/>
        <v>0</v>
      </c>
      <c r="CE21" s="381" t="s">
        <v>48</v>
      </c>
      <c r="CF21" s="381" t="s">
        <v>362</v>
      </c>
      <c r="CG21" s="466">
        <f>+SUMIFS(H27建設IOデータ!I:I,H27建設IOデータ!$A:$A,H27建設io!$CE21)/H27建設IOデータ!I$122</f>
        <v>6.8081753199304224E-5</v>
      </c>
      <c r="CH21" s="466">
        <f>+SUMIFS(H27建設IOデータ!J:J,H27建設IOデータ!$A:$A,H27建設io!$CE21)/H27建設IOデータ!J$122</f>
        <v>2.6028109470129517E-5</v>
      </c>
      <c r="CI21" s="466">
        <f>+SUMIFS(H27建設IOデータ!K:K,H27建設IOデータ!$A:$A,H27建設io!$CE21)/H27建設IOデータ!K$122</f>
        <v>1.8694902693338963E-5</v>
      </c>
      <c r="CJ21" s="466">
        <f>+SUMIFS(H27建設IOデータ!L:L,H27建設IOデータ!$A:$A,H27建設io!$CE21)/H27建設IOデータ!L$122</f>
        <v>1.5761890967569573E-5</v>
      </c>
      <c r="CK21" s="466">
        <f>+SUMIFS(H27建設IOデータ!M:M,H27建設IOデータ!$A:$A,H27建設io!$CE21)/H27建設IOデータ!M$122</f>
        <v>1.5645054279646655E-5</v>
      </c>
      <c r="CL21" s="466">
        <f>+SUMIFS(H27建設IOデータ!N:N,H27建設IOデータ!$A:$A,H27建設io!$CE21)/H27建設IOデータ!N$122</f>
        <v>1.9742712964644749E-5</v>
      </c>
      <c r="CM21" s="466">
        <f>+SUMIFS(H27建設IOデータ!O:O,H27建設IOデータ!$A:$A,H27建設io!$CE21)/H27建設IOデータ!O$122</f>
        <v>2.2225432562481248E-5</v>
      </c>
      <c r="CN21" s="466">
        <f>+SUMIFS(H27建設IOデータ!P:P,H27建設IOデータ!$A:$A,H27建設io!$CE21)/H27建設IOデータ!P$122</f>
        <v>1.9685039370078739E-5</v>
      </c>
      <c r="CO21" s="466">
        <f>+SUMIFS(H27建設IOデータ!Q:Q,H27建設IOデータ!$A:$A,H27建設io!$CE21)/H27建設IOデータ!Q$122</f>
        <v>2.0692170131509694E-5</v>
      </c>
      <c r="CP21" s="466">
        <f>+SUMIFS(H27建設IOデータ!R:R,H27建設IOデータ!$A:$A,H27建設io!$CE21)/H27建設IOデータ!R$122</f>
        <v>2.0583025352583503E-5</v>
      </c>
      <c r="CQ21" s="466">
        <f>+SUMIFS(H27建設IOデータ!S:S,H27建設IOデータ!$A:$A,H27建設io!$CE21)/H27建設IOデータ!S$122</f>
        <v>2.6530476885322015E-5</v>
      </c>
      <c r="CR21" s="466">
        <f>+SUMIFS(H27建設IOデータ!T:T,H27建設IOデータ!$A:$A,H27建設io!$CE21)/H27建設IOデータ!T$122</f>
        <v>2.4204557556824234E-5</v>
      </c>
      <c r="CS21" s="466">
        <f>+SUMIFS(H27建設IOデータ!U:U,H27建設IOデータ!$A:$A,H27建設io!$CE21)/H27建設IOデータ!U$122</f>
        <v>2.4384829608900967E-5</v>
      </c>
      <c r="CT21" s="466">
        <f>+SUMIFS(H27建設IOデータ!V:V,H27建設IOデータ!$A:$A,H27建設io!$CE21)/H27建設IOデータ!V$122</f>
        <v>2.4092271304114644E-5</v>
      </c>
      <c r="CU21" s="466">
        <f>+SUMIFS(H27建設IOデータ!W:W,H27建設IOデータ!$A:$A,H27建設io!$CE21)/H27建設IOデータ!W$122</f>
        <v>2.8204766605556338E-5</v>
      </c>
      <c r="CV21" s="466">
        <f>+SUMIFS(H27建設IOデータ!X:X,H27建設IOデータ!$A:$A,H27建設io!$CE21)/H27建設IOデータ!X$122</f>
        <v>3.5190370685222596E-5</v>
      </c>
      <c r="CW21" s="466">
        <f>+SUMIFS(H27建設IOデータ!Y:Y,H27建設IOデータ!$A:$A,H27建設io!$CE21)/H27建設IOデータ!Y$122</f>
        <v>2.599671401534846E-5</v>
      </c>
      <c r="CX21" s="466">
        <f>+SUMIFS(H27建設IOデータ!Z:Z,H27建設IOデータ!$A:$A,H27建設io!$CE21)/H27建設IOデータ!Z$122</f>
        <v>3.4774746579034308E-5</v>
      </c>
      <c r="CY21" s="466">
        <f>+SUMIFS(H27建設IOデータ!AA:AA,H27建設IOデータ!$A:$A,H27建設io!$CE21)/H27建設IOデータ!AA$122</f>
        <v>2.5287469356504146E-5</v>
      </c>
      <c r="CZ21" s="466">
        <f>+SUMIFS(H27建設IOデータ!AB:AB,H27建設IOデータ!$A:$A,H27建設io!$CE21)/H27建設IOデータ!AB$122</f>
        <v>3.5767960987770627E-5</v>
      </c>
      <c r="DA21" s="466">
        <f>+SUMIFS(H27建設IOデータ!AC:AC,H27建設IOデータ!$A:$A,H27建設io!$CE21)/H27建設IOデータ!AC$122</f>
        <v>3.4379915253508898E-5</v>
      </c>
      <c r="DB21" s="466">
        <f>+SUMIFS(H27建設IOデータ!AD:AD,H27建設IOデータ!$A:$A,H27建設io!$CE21)/H27建設IOデータ!AD$122</f>
        <v>2.7180080262777016E-5</v>
      </c>
      <c r="DC21" s="466">
        <f>+SUMIFS(H27建設IOデータ!AE:AE,H27建設IOデータ!$A:$A,H27建設io!$CE21)/H27建設IOデータ!AE$122</f>
        <v>3.5535454692295267E-5</v>
      </c>
      <c r="DD21" s="466">
        <f>+SUMIFS(H27建設IOデータ!AF:AF,H27建設IOデータ!$A:$A,H27建設io!$CE21)/H27建設IOデータ!AF$122</f>
        <v>3.6084148233680947E-5</v>
      </c>
      <c r="DE21" s="466">
        <f>+SUMIFS(H27建設IOデータ!AG:AG,H27建設IOデータ!$A:$A,H27建設io!$CE21)/H27建設IOデータ!AG$122</f>
        <v>4.0083607725113298E-5</v>
      </c>
      <c r="DF21" s="466">
        <f>+SUMIFS(H27建設IOデータ!AH:AH,H27建設IOデータ!$A:$A,H27建設io!$CE21)/H27建設IOデータ!AH$122</f>
        <v>3.1169155004207833E-5</v>
      </c>
      <c r="DG21" s="466">
        <f>+SUMIFS(H27建設IOデータ!AI:AI,H27建設IOデータ!$A:$A,H27建設io!$CE21)/H27建設IOデータ!AI$122</f>
        <v>3.7100601199234561E-5</v>
      </c>
      <c r="DH21" s="466">
        <f>+SUMIFS(H27建設IOデータ!AJ:AJ,H27建設IOデータ!$A:$A,H27建設io!$CE21)/H27建設IOデータ!AJ$122</f>
        <v>3.4591503173770419E-5</v>
      </c>
      <c r="DI21" s="466">
        <f>+SUMIFS(H27建設IOデータ!AK:AK,H27建設IOデータ!$A:$A,H27建設io!$CE21)/H27建設IOデータ!AK$122</f>
        <v>1.2746202793956964E-4</v>
      </c>
      <c r="DJ21" s="466">
        <f>+SUMIFS(H27建設IOデータ!AL:AL,H27建設IOデータ!$A:$A,H27建設io!$CE21)/H27建設IOデータ!AL$122</f>
        <v>1.0669118633630416E-4</v>
      </c>
      <c r="DK21" s="466">
        <f>+SUMIFS(H27建設IOデータ!AM:AM,H27建設IOデータ!$A:$A,H27建設io!$CE21)/H27建設IOデータ!AM$122</f>
        <v>1.6903183302202624E-4</v>
      </c>
      <c r="DL21" s="466">
        <f>+SUMIFS(H27建設IOデータ!AN:AN,H27建設IOデータ!$A:$A,H27建設io!$CE21)/H27建設IOデータ!AN$122</f>
        <v>2.8170067947408688E-4</v>
      </c>
      <c r="DM21" s="466">
        <f>+SUMIFS(H27建設IOデータ!AO:AO,H27建設IOデータ!$A:$A,H27建設io!$CE21)/H27建設IOデータ!AO$122</f>
        <v>2.7583095707956059E-4</v>
      </c>
      <c r="DN21" s="466">
        <f>+SUMIFS(H27建設IOデータ!AP:AP,H27建設IOデータ!$A:$A,H27建設io!$CE21)/H27建設IOデータ!AP$122</f>
        <v>2.6903411275450964E-4</v>
      </c>
      <c r="DO21" s="466">
        <f>+SUMIFS(H27建設IOデータ!AQ:AQ,H27建設IOデータ!$A:$A,H27建設io!$CE21)/H27建設IOデータ!AQ$122</f>
        <v>2.6069780861280947E-4</v>
      </c>
      <c r="DP21" s="466">
        <f>+SUMIFS(H27建設IOデータ!AR:AR,H27建設IOデータ!$A:$A,H27建設io!$CE21)/H27建設IOデータ!AR$122</f>
        <v>4.1565388681563941E-4</v>
      </c>
      <c r="DQ21" s="466">
        <f>+SUMIFS(H27建設IOデータ!AS:AS,H27建設IOデータ!$A:$A,H27建設io!$CE21)/H27建設IOデータ!AS$122</f>
        <v>3.0941032532960465E-4</v>
      </c>
      <c r="DR21" s="466">
        <f>+SUMIFS(H27建設IOデータ!AT:AT,H27建設IOデータ!$A:$A,H27建設io!$CE21)/H27建設IOデータ!AT$122</f>
        <v>2.566008509025464E-4</v>
      </c>
      <c r="DS21" s="466">
        <f>+SUMIFS(H27建設IOデータ!AU:AU,H27建設IOデータ!$A:$A,H27建設io!$CE21)/H27建設IOデータ!AU$122</f>
        <v>2.7841295487428057E-4</v>
      </c>
      <c r="DT21" s="466">
        <f>+SUMIFS(H27建設IOデータ!AV:AV,H27建設IOデータ!$A:$A,H27建設io!$CE21)/H27建設IOデータ!AV$122</f>
        <v>4.183225266680611E-4</v>
      </c>
      <c r="DU21" s="466">
        <f>+SUMIFS(H27建設IOデータ!AW:AW,H27建設IOデータ!$A:$A,H27建設io!$CE21)/H27建設IOデータ!AW$122</f>
        <v>3.1320144072662732E-4</v>
      </c>
      <c r="DV21" s="466">
        <f>+SUMIFS(H27建設IOデータ!AX:AX,H27建設IOデータ!$A:$A,H27建設io!$CE21)/H27建設IOデータ!AX$122</f>
        <v>3.0378952393510922E-4</v>
      </c>
      <c r="DW21" s="466">
        <f>+SUMIFS(H27建設IOデータ!AY:AY,H27建設IOデータ!$A:$A,H27建設io!$CE21)/H27建設IOデータ!AY$122</f>
        <v>3.0300533692179533E-4</v>
      </c>
      <c r="DX21" s="466">
        <f>+SUMIFS(H27建設IOデータ!AZ:AZ,H27建設IOデータ!$A:$A,H27建設io!$CE21)/H27建設IOデータ!AZ$122</f>
        <v>2.7249112728685947E-4</v>
      </c>
      <c r="DY21" s="466">
        <f>+SUMIFS(H27建設IOデータ!BA:BA,H27建設IOデータ!$A:$A,H27建設io!$CE21)/H27建設IOデータ!BA$122</f>
        <v>4.8210993997258592E-4</v>
      </c>
      <c r="DZ21" s="466">
        <f>+SUMIFS(H27建設IOデータ!BB:BB,H27建設IOデータ!$A:$A,H27建設io!$CE21)/H27建設IOデータ!BB$122</f>
        <v>4.5016529506928323E-4</v>
      </c>
      <c r="EA21" s="466">
        <f>+SUMIFS(H27建設IOデータ!BC:BC,H27建設IOデータ!$A:$A,H27建設io!$CE21)/H27建設IOデータ!BC$122</f>
        <v>1.9922303018228907E-4</v>
      </c>
      <c r="EB21" s="466">
        <f>+SUMIFS(H27建設IOデータ!BD:BD,H27建設IOデータ!$A:$A,H27建設io!$CE21)/H27建設IOデータ!BD$122</f>
        <v>3.1188567972176019E-4</v>
      </c>
      <c r="EC21" s="466">
        <f>+SUMIFS(H27建設IOデータ!BE:BE,H27建設IOデータ!$A:$A,H27建設io!$CE21)/H27建設IOデータ!BE$122</f>
        <v>3.2061938916068969E-4</v>
      </c>
      <c r="ED21" s="466">
        <f>+SUMIFS(H27建設IOデータ!BF:BF,H27建設IOデータ!$A:$A,H27建設io!$CE21)/H27建設IOデータ!BF$122</f>
        <v>2.7782922763474715E-4</v>
      </c>
      <c r="EE21" s="466">
        <f>+SUMIFS(H27建設IOデータ!BG:BG,H27建設IOデータ!$A:$A,H27建設io!$CE21)/H27建設IOデータ!BG$122</f>
        <v>4.8020400390786706E-4</v>
      </c>
      <c r="EF21" s="466">
        <f>+SUMIFS(H27建設IOデータ!BH:BH,H27建設IOデータ!$A:$A,H27建設io!$CE21)/H27建設IOデータ!BH$122</f>
        <v>1.5885597956026251E-5</v>
      </c>
      <c r="EG21" s="466">
        <f>+SUMIFS(H27建設IOデータ!BI:BI,H27建設IOデータ!$A:$A,H27建設io!$CE21)/H27建設IOデータ!BI$122</f>
        <v>1.7400069227418282E-5</v>
      </c>
      <c r="EH21" s="466">
        <f>+SUMIFS(H27建設IOデータ!BJ:BJ,H27建設IOデータ!$A:$A,H27建設io!$CE21)/H27建設IOデータ!BJ$122</f>
        <v>1.6721044898095683E-5</v>
      </c>
      <c r="EI21" s="466">
        <f>+SUMIFS(H27建設IOデータ!BK:BK,H27建設IOデータ!$A:$A,H27建設io!$CE21)/H27建設IOデータ!BK$122</f>
        <v>1.5992707325459592E-5</v>
      </c>
      <c r="EJ21" s="466">
        <f>+SUMIFS(H27建設IOデータ!BL:BL,H27建設IOデータ!$A:$A,H27建設io!$CE21)/H27建設IOデータ!BL$122</f>
        <v>1.4347819848773978E-5</v>
      </c>
      <c r="EK21" s="466">
        <f>+SUMIFS(H27建設IOデータ!BM:BM,H27建設IOデータ!$A:$A,H27建設io!$CE21)/H27建設IOデータ!BM$122</f>
        <v>2.1052631578947369E-5</v>
      </c>
      <c r="EL21" s="466">
        <f>+SUMIFS(H27建設IOデータ!BN:BN,H27建設IOデータ!$A:$A,H27建設io!$CE21)/H27建設IOデータ!BN$122</f>
        <v>1.2585388364109269E-5</v>
      </c>
      <c r="EM21" s="466">
        <f>+SUMIFS(H27建設IOデータ!BO:BO,H27建設IOデータ!$A:$A,H27建設io!$CE21)/H27建設IOデータ!BO$122</f>
        <v>1.4547123791174422E-5</v>
      </c>
      <c r="EN21" s="466">
        <f>+SUMIFS(H27建設IOデータ!BP:BP,H27建設IOデータ!$A:$A,H27建設io!$CE21)/H27建設IOデータ!BP$122</f>
        <v>1.7158250544774456E-5</v>
      </c>
      <c r="EO21" s="466">
        <f>+SUMIFS(H27建設IOデータ!BQ:BQ,H27建設IOデータ!$A:$A,H27建設io!$CE21)/H27建設IOデータ!BQ$122</f>
        <v>1.2745835298316274E-5</v>
      </c>
      <c r="EP21" s="466">
        <f>+SUMIFS(H27建設IOデータ!BR:BR,H27建設IOデータ!$A:$A,H27建設io!$CE21)/H27建設IOデータ!BR$122</f>
        <v>2.4954691637994766E-5</v>
      </c>
      <c r="EQ21" s="466">
        <f>+SUMIFS(H27建設IOデータ!BS:BS,H27建設IOデータ!$A:$A,H27建設io!$CE21)/H27建設IOデータ!BS$122</f>
        <v>1.7122061620743223E-5</v>
      </c>
      <c r="ER21" s="466">
        <f>+SUMIFS(H27建設IOデータ!BT:BT,H27建設IOデータ!$A:$A,H27建設io!$CE21)/H27建設IOデータ!BT$122</f>
        <v>2.217520066484153E-4</v>
      </c>
      <c r="ES21" s="466">
        <f>+SUMIFS(H27建設IOデータ!BU:BU,H27建設IOデータ!$A:$A,H27建設io!$CE21)/H27建設IOデータ!BU$122</f>
        <v>1.279157409174904E-5</v>
      </c>
      <c r="ET21" s="466">
        <f>+SUMIFS(H27建設IOデータ!BV:BV,H27建設IOデータ!$A:$A,H27建設io!$CE21)/H27建設IOデータ!BV$122</f>
        <v>6.3455510188070596E-6</v>
      </c>
      <c r="EU21" s="466">
        <f>+SUMIFS(H27建設IOデータ!BW:BW,H27建設IOデータ!$A:$A,H27建設io!$CE21)/H27建設IOデータ!BW$122</f>
        <v>8.5288781722857752E-6</v>
      </c>
      <c r="EV21" s="466">
        <f>+SUMIFS(H27建設IOデータ!BX:BX,H27建設IOデータ!$A:$A,H27建設io!$CE21)/H27建設IOデータ!BX$122</f>
        <v>2.323838516461491E-5</v>
      </c>
      <c r="EW21" s="466">
        <f>+SUMIFS(H27建設IOデータ!BY:BY,H27建設IOデータ!$A:$A,H27建設io!$CE21)/H27建設IOデータ!BY$122</f>
        <v>1.8197895496103582E-5</v>
      </c>
      <c r="EX21" s="466">
        <f>+SUMIFS(H27建設IOデータ!BZ:BZ,H27建設IOデータ!$A:$A,H27建設io!$CE21)/H27建設IOデータ!BZ$122</f>
        <v>1.116447019006713E-5</v>
      </c>
      <c r="EY21" s="466">
        <f>+SUMIFS(H27建設IOデータ!CA:CA,H27建設IOデータ!$A:$A,H27建設io!$CE21)/H27建設IOデータ!CA$122</f>
        <v>1.5640539598616152E-5</v>
      </c>
    </row>
    <row r="22" spans="1:155" x14ac:dyDescent="0.15">
      <c r="A22" s="464">
        <f t="shared" si="0"/>
        <v>0</v>
      </c>
      <c r="C22" s="381" t="s">
        <v>49</v>
      </c>
      <c r="D22" s="381" t="s">
        <v>363</v>
      </c>
      <c r="E22" s="465">
        <f t="shared" si="6"/>
        <v>0</v>
      </c>
      <c r="F22" s="465">
        <f t="shared" si="1"/>
        <v>0</v>
      </c>
      <c r="G22" s="465">
        <f t="shared" si="1"/>
        <v>0</v>
      </c>
      <c r="H22" s="465">
        <f t="shared" si="1"/>
        <v>0</v>
      </c>
      <c r="I22" s="465">
        <f t="shared" si="1"/>
        <v>0</v>
      </c>
      <c r="J22" s="465">
        <f t="shared" si="1"/>
        <v>0</v>
      </c>
      <c r="K22" s="465">
        <f t="shared" si="1"/>
        <v>0</v>
      </c>
      <c r="L22" s="465">
        <f t="shared" si="1"/>
        <v>0</v>
      </c>
      <c r="M22" s="465">
        <f t="shared" si="1"/>
        <v>0</v>
      </c>
      <c r="N22" s="465">
        <f t="shared" si="1"/>
        <v>0</v>
      </c>
      <c r="O22" s="465">
        <f t="shared" si="1"/>
        <v>0</v>
      </c>
      <c r="P22" s="465">
        <f t="shared" si="1"/>
        <v>0</v>
      </c>
      <c r="Q22" s="465">
        <f t="shared" si="1"/>
        <v>0</v>
      </c>
      <c r="R22" s="465">
        <f t="shared" si="1"/>
        <v>0</v>
      </c>
      <c r="S22" s="465">
        <f t="shared" si="1"/>
        <v>0</v>
      </c>
      <c r="T22" s="465">
        <f t="shared" si="1"/>
        <v>0</v>
      </c>
      <c r="U22" s="465">
        <f t="shared" si="1"/>
        <v>0</v>
      </c>
      <c r="V22" s="465">
        <f t="shared" si="2"/>
        <v>0</v>
      </c>
      <c r="W22" s="465">
        <f t="shared" si="2"/>
        <v>0</v>
      </c>
      <c r="X22" s="465">
        <f t="shared" si="2"/>
        <v>0</v>
      </c>
      <c r="Y22" s="465">
        <f t="shared" si="2"/>
        <v>0</v>
      </c>
      <c r="Z22" s="465">
        <f t="shared" si="2"/>
        <v>0</v>
      </c>
      <c r="AA22" s="465">
        <f t="shared" si="2"/>
        <v>0</v>
      </c>
      <c r="AB22" s="465">
        <f t="shared" si="2"/>
        <v>0</v>
      </c>
      <c r="AC22" s="465">
        <f t="shared" si="2"/>
        <v>0</v>
      </c>
      <c r="AD22" s="465">
        <f t="shared" si="2"/>
        <v>0</v>
      </c>
      <c r="AE22" s="465">
        <f t="shared" si="2"/>
        <v>0</v>
      </c>
      <c r="AF22" s="465">
        <f t="shared" si="2"/>
        <v>0</v>
      </c>
      <c r="AG22" s="465">
        <f t="shared" si="2"/>
        <v>0</v>
      </c>
      <c r="AH22" s="465">
        <f t="shared" si="2"/>
        <v>0</v>
      </c>
      <c r="AI22" s="465">
        <f t="shared" si="2"/>
        <v>0</v>
      </c>
      <c r="AJ22" s="465">
        <f t="shared" si="2"/>
        <v>0</v>
      </c>
      <c r="AK22" s="465">
        <f t="shared" si="2"/>
        <v>0</v>
      </c>
      <c r="AL22" s="465">
        <f t="shared" si="3"/>
        <v>0</v>
      </c>
      <c r="AM22" s="465">
        <f t="shared" si="3"/>
        <v>0</v>
      </c>
      <c r="AN22" s="465">
        <f t="shared" si="3"/>
        <v>0</v>
      </c>
      <c r="AO22" s="465">
        <f t="shared" si="3"/>
        <v>0</v>
      </c>
      <c r="AP22" s="465">
        <f t="shared" si="3"/>
        <v>0</v>
      </c>
      <c r="AQ22" s="465">
        <f t="shared" si="3"/>
        <v>0</v>
      </c>
      <c r="AR22" s="465">
        <f t="shared" si="3"/>
        <v>0</v>
      </c>
      <c r="AS22" s="465">
        <f t="shared" si="3"/>
        <v>0</v>
      </c>
      <c r="AT22" s="465">
        <f t="shared" si="3"/>
        <v>0</v>
      </c>
      <c r="AU22" s="465">
        <f t="shared" si="3"/>
        <v>0</v>
      </c>
      <c r="AV22" s="465">
        <f t="shared" si="3"/>
        <v>0</v>
      </c>
      <c r="AW22" s="465">
        <f t="shared" si="3"/>
        <v>0</v>
      </c>
      <c r="AX22" s="465">
        <f t="shared" si="3"/>
        <v>0</v>
      </c>
      <c r="AY22" s="465">
        <f t="shared" si="3"/>
        <v>0</v>
      </c>
      <c r="AZ22" s="465">
        <f t="shared" si="3"/>
        <v>0</v>
      </c>
      <c r="BA22" s="465">
        <f t="shared" si="3"/>
        <v>0</v>
      </c>
      <c r="BB22" s="465">
        <f t="shared" si="4"/>
        <v>0</v>
      </c>
      <c r="BC22" s="465">
        <f t="shared" si="4"/>
        <v>0</v>
      </c>
      <c r="BD22" s="465">
        <f t="shared" si="4"/>
        <v>0</v>
      </c>
      <c r="BE22" s="465">
        <f t="shared" si="4"/>
        <v>0</v>
      </c>
      <c r="BF22" s="465">
        <f t="shared" si="4"/>
        <v>0</v>
      </c>
      <c r="BG22" s="465">
        <f t="shared" si="4"/>
        <v>0</v>
      </c>
      <c r="BH22" s="465">
        <f t="shared" si="4"/>
        <v>0</v>
      </c>
      <c r="BI22" s="465">
        <f t="shared" si="4"/>
        <v>0</v>
      </c>
      <c r="BJ22" s="465">
        <f t="shared" si="4"/>
        <v>0</v>
      </c>
      <c r="BK22" s="465">
        <f t="shared" si="4"/>
        <v>0</v>
      </c>
      <c r="BL22" s="465">
        <f t="shared" si="4"/>
        <v>0</v>
      </c>
      <c r="BM22" s="465">
        <f t="shared" si="4"/>
        <v>0</v>
      </c>
      <c r="BN22" s="465">
        <f t="shared" si="4"/>
        <v>0</v>
      </c>
      <c r="BO22" s="465">
        <f t="shared" si="4"/>
        <v>0</v>
      </c>
      <c r="BP22" s="465">
        <f t="shared" si="4"/>
        <v>0</v>
      </c>
      <c r="BQ22" s="465">
        <f t="shared" si="4"/>
        <v>0</v>
      </c>
      <c r="BR22" s="465">
        <f t="shared" si="5"/>
        <v>0</v>
      </c>
      <c r="BS22" s="465">
        <f t="shared" si="5"/>
        <v>0</v>
      </c>
      <c r="BT22" s="465">
        <f t="shared" si="5"/>
        <v>0</v>
      </c>
      <c r="BU22" s="465">
        <f t="shared" si="5"/>
        <v>0</v>
      </c>
      <c r="BV22" s="465">
        <f t="shared" si="5"/>
        <v>0</v>
      </c>
      <c r="BW22" s="465">
        <f t="shared" si="5"/>
        <v>0</v>
      </c>
      <c r="CE22" s="381" t="s">
        <v>49</v>
      </c>
      <c r="CF22" s="381" t="s">
        <v>363</v>
      </c>
      <c r="CG22" s="466">
        <f>+SUMIFS(H27建設IOデータ!I:I,H27建設IOデータ!$A:$A,H27建設io!$CE22)/H27建設IOデータ!I$122</f>
        <v>2.0925075610562501E-4</v>
      </c>
      <c r="CH22" s="466">
        <f>+SUMIFS(H27建設IOデータ!J:J,H27建設IOデータ!$A:$A,H27建設io!$CE22)/H27建設IOデータ!J$122</f>
        <v>3.8775734738177202E-4</v>
      </c>
      <c r="CI22" s="466">
        <f>+SUMIFS(H27建設IOデータ!K:K,H27建設IOデータ!$A:$A,H27建設io!$CE22)/H27建設IOデータ!K$122</f>
        <v>1.3941231712434022E-4</v>
      </c>
      <c r="CJ22" s="466">
        <f>+SUMIFS(H27建設IOデータ!L:L,H27建設IOデータ!$A:$A,H27建設io!$CE22)/H27建設IOデータ!L$122</f>
        <v>1.335257334824108E-4</v>
      </c>
      <c r="CK22" s="466">
        <f>+SUMIFS(H27建設IOデータ!M:M,H27建設IOデータ!$A:$A,H27建設io!$CE22)/H27建設IOデータ!M$122</f>
        <v>1.350110239688026E-4</v>
      </c>
      <c r="CL22" s="466">
        <f>+SUMIFS(H27建設IOデータ!N:N,H27建設IOデータ!$A:$A,H27建設io!$CE22)/H27建設IOデータ!N$122</f>
        <v>8.2919394451507953E-5</v>
      </c>
      <c r="CM22" s="466">
        <f>+SUMIFS(H27建設IOデータ!O:O,H27建設IOデータ!$A:$A,H27建設io!$CE22)/H27建設IOデータ!O$122</f>
        <v>1.4649812561001358E-4</v>
      </c>
      <c r="CN22" s="466">
        <f>+SUMIFS(H27建設IOデータ!P:P,H27建設IOデータ!$A:$A,H27建設io!$CE22)/H27建設IOデータ!P$122</f>
        <v>5.4133858267716535E-4</v>
      </c>
      <c r="CO22" s="466">
        <f>+SUMIFS(H27建設IOデータ!Q:Q,H27建設IOデータ!$A:$A,H27建設io!$CE22)/H27建設IOデータ!Q$122</f>
        <v>1.134417797798061E-4</v>
      </c>
      <c r="CP22" s="466">
        <f>+SUMIFS(H27建設IOデータ!R:R,H27建設IOデータ!$A:$A,H27建設io!$CE22)/H27建設IOデータ!R$122</f>
        <v>1.1357862182509934E-4</v>
      </c>
      <c r="CQ22" s="466">
        <f>+SUMIFS(H27建設IOデータ!S:S,H27建設IOデータ!$A:$A,H27建設io!$CE22)/H27建設IOデータ!S$122</f>
        <v>1.0612190754128806E-4</v>
      </c>
      <c r="CR22" s="466">
        <f>+SUMIFS(H27建設IOデータ!T:T,H27建設IOデータ!$A:$A,H27建設io!$CE22)/H27建設IOデータ!T$122</f>
        <v>1.7943645335459033E-4</v>
      </c>
      <c r="CS22" s="466">
        <f>+SUMIFS(H27建設IOデータ!U:U,H27建設IOデータ!$A:$A,H27建設io!$CE22)/H27建設IOデータ!U$122</f>
        <v>3.5484131361917962E-4</v>
      </c>
      <c r="CT22" s="466">
        <f>+SUMIFS(H27建設IOデータ!V:V,H27建設IOデータ!$A:$A,H27建設io!$CE22)/H27建設IOデータ!V$122</f>
        <v>7.0181833798942662E-5</v>
      </c>
      <c r="CU22" s="466">
        <f>+SUMIFS(H27建設IOデータ!W:W,H27建設IOデータ!$A:$A,H27建設io!$CE22)/H27建設IOデータ!W$122</f>
        <v>5.6409533211112675E-5</v>
      </c>
      <c r="CV22" s="466">
        <f>+SUMIFS(H27建設IOデータ!X:X,H27建設IOデータ!$A:$A,H27建設io!$CE22)/H27建設IOデータ!X$122</f>
        <v>6.9804479841757043E-4</v>
      </c>
      <c r="CW22" s="466">
        <f>+SUMIFS(H27建設IOデータ!Y:Y,H27建設IOデータ!$A:$A,H27建設io!$CE22)/H27建設IOデータ!Y$122</f>
        <v>1.5078094128902106E-4</v>
      </c>
      <c r="CX22" s="466">
        <f>+SUMIFS(H27建設IOデータ!Z:Z,H27建設IOデータ!$A:$A,H27建設io!$CE22)/H27建設IOデータ!Z$122</f>
        <v>3.4774746579034308E-5</v>
      </c>
      <c r="CY22" s="466">
        <f>+SUMIFS(H27建設IOデータ!AA:AA,H27建設IOデータ!$A:$A,H27建設io!$CE22)/H27建設IOデータ!AA$122</f>
        <v>1.6015397259119295E-4</v>
      </c>
      <c r="CZ22" s="466">
        <f>+SUMIFS(H27建設IOデータ!AB:AB,H27建設IOデータ!$A:$A,H27建設io!$CE22)/H27建設IOデータ!AB$122</f>
        <v>7.324265801354218E-4</v>
      </c>
      <c r="DA22" s="466">
        <f>+SUMIFS(H27建設IOデータ!AC:AC,H27建設IOデータ!$A:$A,H27建設io!$CE22)/H27建設IOデータ!AC$122</f>
        <v>2.0456049575837795E-3</v>
      </c>
      <c r="DB22" s="466">
        <f>+SUMIFS(H27建設IOデータ!AD:AD,H27建設IOデータ!$A:$A,H27建設io!$CE22)/H27建設IOデータ!AD$122</f>
        <v>4.3352228019129339E-4</v>
      </c>
      <c r="DC22" s="466">
        <f>+SUMIFS(H27建設IOデータ!AE:AE,H27建設IOデータ!$A:$A,H27建設io!$CE22)/H27建設IOデータ!AE$122</f>
        <v>4.199644645453077E-5</v>
      </c>
      <c r="DD22" s="466">
        <f>+SUMIFS(H27建設IOデータ!AF:AF,H27建設IOデータ!$A:$A,H27建設io!$CE22)/H27建設IOデータ!AF$122</f>
        <v>4.7270234186122035E-4</v>
      </c>
      <c r="DE22" s="466">
        <f>+SUMIFS(H27建設IOデータ!AG:AG,H27建設IOデータ!$A:$A,H27建設io!$CE22)/H27建設IOデータ!AG$122</f>
        <v>7.6492884742091209E-4</v>
      </c>
      <c r="DF22" s="466">
        <f>+SUMIFS(H27建設IOデータ!AH:AH,H27建設IOデータ!$A:$A,H27建設io!$CE22)/H27建設IOデータ!AH$122</f>
        <v>5.3408768304507486E-4</v>
      </c>
      <c r="DG22" s="466">
        <f>+SUMIFS(H27建設IOデータ!AI:AI,H27建設IOデータ!$A:$A,H27建設io!$CE22)/H27建設IOデータ!AI$122</f>
        <v>9.1470873108975761E-4</v>
      </c>
      <c r="DH22" s="466">
        <f>+SUMIFS(H27建設IOデータ!AJ:AJ,H27建設IOデータ!$A:$A,H27建設io!$CE22)/H27建設IOデータ!AJ$122</f>
        <v>2.8249727591912505E-4</v>
      </c>
      <c r="DI22" s="466">
        <f>+SUMIFS(H27建設IOデータ!AK:AK,H27建設IOデータ!$A:$A,H27建設io!$CE22)/H27建設IOデータ!AK$122</f>
        <v>0</v>
      </c>
      <c r="DJ22" s="466">
        <f>+SUMIFS(H27建設IOデータ!AL:AL,H27建設IOデータ!$A:$A,H27建設io!$CE22)/H27建設IOデータ!AL$122</f>
        <v>2.9641893535937311E-5</v>
      </c>
      <c r="DK22" s="466">
        <f>+SUMIFS(H27建設IOデータ!AM:AM,H27建設IOデータ!$A:$A,H27建設io!$CE22)/H27建設IOデータ!AM$122</f>
        <v>4.9321365770678188E-5</v>
      </c>
      <c r="DL22" s="466">
        <f>+SUMIFS(H27建設IOデータ!AN:AN,H27建設IOデータ!$A:$A,H27建設io!$CE22)/H27建設IOデータ!AN$122</f>
        <v>4.5179906387233967E-5</v>
      </c>
      <c r="DM22" s="466">
        <f>+SUMIFS(H27建設IOデータ!AO:AO,H27建設IOデータ!$A:$A,H27建設io!$CE22)/H27建設IOデータ!AO$122</f>
        <v>4.6515871460162582E-5</v>
      </c>
      <c r="DN22" s="466">
        <f>+SUMIFS(H27建設IOデータ!AP:AP,H27建設IOデータ!$A:$A,H27建設io!$CE22)/H27建設IOデータ!AP$122</f>
        <v>5.2346003839112733E-5</v>
      </c>
      <c r="DO22" s="466">
        <f>+SUMIFS(H27建設IOデータ!AQ:AQ,H27建設IOデータ!$A:$A,H27建設io!$CE22)/H27建設IOデータ!AQ$122</f>
        <v>5.8331695558804185E-5</v>
      </c>
      <c r="DP22" s="466">
        <f>+SUMIFS(H27建設IOデータ!AR:AR,H27建設IOデータ!$A:$A,H27建設io!$CE22)/H27建設IOデータ!AR$122</f>
        <v>5.421572436725732E-5</v>
      </c>
      <c r="DQ22" s="466">
        <f>+SUMIFS(H27建設IOデータ!AS:AS,H27建設IOデータ!$A:$A,H27建設io!$CE22)/H27建設IOデータ!AS$122</f>
        <v>4.9600128487951892E-5</v>
      </c>
      <c r="DR22" s="466">
        <f>+SUMIFS(H27建設IOデータ!AT:AT,H27建設IOデータ!$A:$A,H27建設io!$CE22)/H27建設IOデータ!AT$122</f>
        <v>5.9441940232011899E-5</v>
      </c>
      <c r="DS22" s="466">
        <f>+SUMIFS(H27建設IOデータ!AU:AU,H27建設IOデータ!$A:$A,H27建設io!$CE22)/H27建設IOデータ!AU$122</f>
        <v>0</v>
      </c>
      <c r="DT22" s="466">
        <f>+SUMIFS(H27建設IOデータ!AV:AV,H27建設IOデータ!$A:$A,H27建設io!$CE22)/H27建設IOデータ!AV$122</f>
        <v>0</v>
      </c>
      <c r="DU22" s="466">
        <f>+SUMIFS(H27建設IOデータ!AW:AW,H27建設IOデータ!$A:$A,H27建設io!$CE22)/H27建設IOデータ!AW$122</f>
        <v>0</v>
      </c>
      <c r="DV22" s="466">
        <f>+SUMIFS(H27建設IOデータ!AX:AX,H27建設IOデータ!$A:$A,H27建設io!$CE22)/H27建設IOデータ!AX$122</f>
        <v>2.2533838313867992E-5</v>
      </c>
      <c r="DW22" s="466">
        <f>+SUMIFS(H27建設IOデータ!AY:AY,H27建設IOデータ!$A:$A,H27建設io!$CE22)/H27建設IOデータ!AY$122</f>
        <v>2.1970175486776699E-5</v>
      </c>
      <c r="DX22" s="466">
        <f>+SUMIFS(H27建設IOデータ!AZ:AZ,H27建設IOデータ!$A:$A,H27建設io!$CE22)/H27建設IOデータ!AZ$122</f>
        <v>2.2335338302201593E-5</v>
      </c>
      <c r="DY22" s="466">
        <f>+SUMIFS(H27建設IOデータ!BA:BA,H27建設IOデータ!$A:$A,H27建設io!$CE22)/H27建設IOデータ!BA$122</f>
        <v>1.8906272155787681E-5</v>
      </c>
      <c r="DZ22" s="466">
        <f>+SUMIFS(H27建設IOデータ!BB:BB,H27建設IOデータ!$A:$A,H27建設io!$CE22)/H27建設IOデータ!BB$122</f>
        <v>1.4067665470915101E-5</v>
      </c>
      <c r="EA22" s="466">
        <f>+SUMIFS(H27建設IOデータ!BC:BC,H27建設IOデータ!$A:$A,H27建設io!$CE22)/H27建設IOデータ!BC$122</f>
        <v>4.9805757545572267E-5</v>
      </c>
      <c r="EB22" s="466">
        <f>+SUMIFS(H27建設IOデータ!BD:BD,H27建設IOデータ!$A:$A,H27建設io!$CE22)/H27建設IOデータ!BD$122</f>
        <v>2.8353243611069107E-5</v>
      </c>
      <c r="EC22" s="466">
        <f>+SUMIFS(H27建設IOデータ!BE:BE,H27建設IOデータ!$A:$A,H27建設io!$CE22)/H27建設IOデータ!BE$122</f>
        <v>2.3749584382273311E-5</v>
      </c>
      <c r="ED22" s="466">
        <f>+SUMIFS(H27建設IOデータ!BF:BF,H27建設IOデータ!$A:$A,H27建設io!$CE22)/H27建設IOデータ!BF$122</f>
        <v>4.6304871272457863E-5</v>
      </c>
      <c r="EE22" s="466">
        <f>+SUMIFS(H27建設IOデータ!BG:BG,H27建設IOデータ!$A:$A,H27建設io!$CE22)/H27建設IOデータ!BG$122</f>
        <v>0</v>
      </c>
      <c r="EF22" s="466">
        <f>+SUMIFS(H27建設IOデータ!BH:BH,H27建設IOデータ!$A:$A,H27建設io!$CE22)/H27建設IOデータ!BH$122</f>
        <v>4.0417787204573123E-5</v>
      </c>
      <c r="EG22" s="466">
        <f>+SUMIFS(H27建設IOデータ!BI:BI,H27建設IOデータ!$A:$A,H27建設io!$CE22)/H27建設IOデータ!BI$122</f>
        <v>1.2490763981110983E-4</v>
      </c>
      <c r="EH22" s="466">
        <f>+SUMIFS(H27建設IOデータ!BJ:BJ,H27建設IOデータ!$A:$A,H27建設io!$CE22)/H27建設IOデータ!BJ$122</f>
        <v>2.1005812653232702E-4</v>
      </c>
      <c r="EI22" s="466">
        <f>+SUMIFS(H27建設IOデータ!BK:BK,H27建設IOデータ!$A:$A,H27建設io!$CE22)/H27建設IOデータ!BK$122</f>
        <v>0</v>
      </c>
      <c r="EJ22" s="466">
        <f>+SUMIFS(H27建設IOデータ!BL:BL,H27建設IOデータ!$A:$A,H27建設io!$CE22)/H27建設IOデータ!BL$122</f>
        <v>0</v>
      </c>
      <c r="EK22" s="466">
        <f>+SUMIFS(H27建設IOデータ!BM:BM,H27建設IOデータ!$A:$A,H27建設io!$CE22)/H27建設IOデータ!BM$122</f>
        <v>0</v>
      </c>
      <c r="EL22" s="466">
        <f>+SUMIFS(H27建設IOデータ!BN:BN,H27建設IOデータ!$A:$A,H27建設io!$CE22)/H27建設IOデータ!BN$122</f>
        <v>0</v>
      </c>
      <c r="EM22" s="466">
        <f>+SUMIFS(H27建設IOデータ!BO:BO,H27建設IOデータ!$A:$A,H27建設io!$CE22)/H27建設IOデータ!BO$122</f>
        <v>0</v>
      </c>
      <c r="EN22" s="466">
        <f>+SUMIFS(H27建設IOデータ!BP:BP,H27建設IOデータ!$A:$A,H27建設io!$CE22)/H27建設IOデータ!BP$122</f>
        <v>0</v>
      </c>
      <c r="EO22" s="466">
        <f>+SUMIFS(H27建設IOデータ!BQ:BQ,H27建設IOデータ!$A:$A,H27建設io!$CE22)/H27建設IOデータ!BQ$122</f>
        <v>0</v>
      </c>
      <c r="EP22" s="466">
        <f>+SUMIFS(H27建設IOデータ!BR:BR,H27建設IOデータ!$A:$A,H27建設io!$CE22)/H27建設IOデータ!BR$122</f>
        <v>0</v>
      </c>
      <c r="EQ22" s="466">
        <f>+SUMIFS(H27建設IOデータ!BS:BS,H27建設IOデータ!$A:$A,H27建設io!$CE22)/H27建設IOデータ!BS$122</f>
        <v>0</v>
      </c>
      <c r="ER22" s="466">
        <f>+SUMIFS(H27建設IOデータ!BT:BT,H27建設IOデータ!$A:$A,H27建設io!$CE22)/H27建設IOデータ!BT$122</f>
        <v>1.2227447095566825E-4</v>
      </c>
      <c r="ES22" s="466">
        <f>+SUMIFS(H27建設IOデータ!BU:BU,H27建設IOデータ!$A:$A,H27建設io!$CE22)/H27建設IOデータ!BU$122</f>
        <v>0</v>
      </c>
      <c r="ET22" s="466">
        <f>+SUMIFS(H27建設IOデータ!BV:BV,H27建設IOデータ!$A:$A,H27建設io!$CE22)/H27建設IOデータ!BV$122</f>
        <v>0</v>
      </c>
      <c r="EU22" s="466">
        <f>+SUMIFS(H27建設IOデータ!BW:BW,H27建設IOデータ!$A:$A,H27建設io!$CE22)/H27建設IOデータ!BW$122</f>
        <v>0</v>
      </c>
      <c r="EV22" s="466">
        <f>+SUMIFS(H27建設IOデータ!BX:BX,H27建設IOデータ!$A:$A,H27建設io!$CE22)/H27建設IOデータ!BX$122</f>
        <v>0</v>
      </c>
      <c r="EW22" s="466">
        <f>+SUMIFS(H27建設IOデータ!BY:BY,H27建設IOデータ!$A:$A,H27建設io!$CE22)/H27建設IOデータ!BY$122</f>
        <v>0</v>
      </c>
      <c r="EX22" s="466">
        <f>+SUMIFS(H27建設IOデータ!BZ:BZ,H27建設IOデータ!$A:$A,H27建設io!$CE22)/H27建設IOデータ!BZ$122</f>
        <v>0</v>
      </c>
      <c r="EY22" s="466">
        <f>+SUMIFS(H27建設IOデータ!CA:CA,H27建設IOデータ!$A:$A,H27建設io!$CE22)/H27建設IOデータ!CA$122</f>
        <v>0</v>
      </c>
    </row>
    <row r="23" spans="1:155" x14ac:dyDescent="0.15">
      <c r="A23" s="464">
        <f t="shared" si="0"/>
        <v>0</v>
      </c>
      <c r="C23" s="381" t="s">
        <v>50</v>
      </c>
      <c r="D23" s="381" t="s">
        <v>78</v>
      </c>
      <c r="E23" s="465">
        <f t="shared" si="6"/>
        <v>0</v>
      </c>
      <c r="F23" s="465">
        <f t="shared" si="1"/>
        <v>0</v>
      </c>
      <c r="G23" s="465">
        <f t="shared" si="1"/>
        <v>0</v>
      </c>
      <c r="H23" s="465">
        <f t="shared" si="1"/>
        <v>0</v>
      </c>
      <c r="I23" s="465">
        <f t="shared" si="1"/>
        <v>0</v>
      </c>
      <c r="J23" s="465">
        <f t="shared" si="1"/>
        <v>0</v>
      </c>
      <c r="K23" s="465">
        <f t="shared" si="1"/>
        <v>0</v>
      </c>
      <c r="L23" s="465">
        <f t="shared" si="1"/>
        <v>0</v>
      </c>
      <c r="M23" s="465">
        <f t="shared" si="1"/>
        <v>0</v>
      </c>
      <c r="N23" s="465">
        <f t="shared" si="1"/>
        <v>0</v>
      </c>
      <c r="O23" s="465">
        <f t="shared" si="1"/>
        <v>0</v>
      </c>
      <c r="P23" s="465">
        <f t="shared" si="1"/>
        <v>0</v>
      </c>
      <c r="Q23" s="465">
        <f t="shared" si="1"/>
        <v>0</v>
      </c>
      <c r="R23" s="465">
        <f t="shared" si="1"/>
        <v>0</v>
      </c>
      <c r="S23" s="465">
        <f t="shared" si="1"/>
        <v>0</v>
      </c>
      <c r="T23" s="465">
        <f t="shared" si="1"/>
        <v>0</v>
      </c>
      <c r="U23" s="465">
        <f t="shared" ref="U23:AJ39" si="7">U$56*CW23</f>
        <v>0</v>
      </c>
      <c r="V23" s="465">
        <f t="shared" si="2"/>
        <v>0</v>
      </c>
      <c r="W23" s="465">
        <f t="shared" si="2"/>
        <v>0</v>
      </c>
      <c r="X23" s="465">
        <f t="shared" si="2"/>
        <v>0</v>
      </c>
      <c r="Y23" s="465">
        <f t="shared" si="2"/>
        <v>0</v>
      </c>
      <c r="Z23" s="465">
        <f t="shared" si="2"/>
        <v>0</v>
      </c>
      <c r="AA23" s="465">
        <f t="shared" si="2"/>
        <v>0</v>
      </c>
      <c r="AB23" s="465">
        <f t="shared" si="2"/>
        <v>0</v>
      </c>
      <c r="AC23" s="465">
        <f t="shared" si="2"/>
        <v>0</v>
      </c>
      <c r="AD23" s="465">
        <f t="shared" si="2"/>
        <v>0</v>
      </c>
      <c r="AE23" s="465">
        <f t="shared" si="2"/>
        <v>0</v>
      </c>
      <c r="AF23" s="465">
        <f t="shared" si="2"/>
        <v>0</v>
      </c>
      <c r="AG23" s="465">
        <f t="shared" si="2"/>
        <v>0</v>
      </c>
      <c r="AH23" s="465">
        <f t="shared" si="2"/>
        <v>0</v>
      </c>
      <c r="AI23" s="465">
        <f t="shared" si="2"/>
        <v>0</v>
      </c>
      <c r="AJ23" s="465">
        <f t="shared" si="2"/>
        <v>0</v>
      </c>
      <c r="AK23" s="465">
        <f t="shared" ref="AK23:AZ39" si="8">AK$56*DM23</f>
        <v>0</v>
      </c>
      <c r="AL23" s="465">
        <f t="shared" si="3"/>
        <v>0</v>
      </c>
      <c r="AM23" s="465">
        <f t="shared" si="3"/>
        <v>0</v>
      </c>
      <c r="AN23" s="465">
        <f t="shared" si="3"/>
        <v>0</v>
      </c>
      <c r="AO23" s="465">
        <f t="shared" si="3"/>
        <v>0</v>
      </c>
      <c r="AP23" s="465">
        <f t="shared" si="3"/>
        <v>0</v>
      </c>
      <c r="AQ23" s="465">
        <f t="shared" si="3"/>
        <v>0</v>
      </c>
      <c r="AR23" s="465">
        <f t="shared" si="3"/>
        <v>0</v>
      </c>
      <c r="AS23" s="465">
        <f t="shared" si="3"/>
        <v>0</v>
      </c>
      <c r="AT23" s="465">
        <f t="shared" si="3"/>
        <v>0</v>
      </c>
      <c r="AU23" s="465">
        <f t="shared" si="3"/>
        <v>0</v>
      </c>
      <c r="AV23" s="465">
        <f t="shared" si="3"/>
        <v>0</v>
      </c>
      <c r="AW23" s="465">
        <f t="shared" si="3"/>
        <v>0</v>
      </c>
      <c r="AX23" s="465">
        <f t="shared" si="3"/>
        <v>0</v>
      </c>
      <c r="AY23" s="465">
        <f t="shared" si="3"/>
        <v>0</v>
      </c>
      <c r="AZ23" s="465">
        <f t="shared" si="3"/>
        <v>0</v>
      </c>
      <c r="BA23" s="465">
        <f t="shared" ref="BA23:BP39" si="9">BA$56*EC23</f>
        <v>0</v>
      </c>
      <c r="BB23" s="465">
        <f t="shared" si="4"/>
        <v>0</v>
      </c>
      <c r="BC23" s="465">
        <f t="shared" si="4"/>
        <v>0</v>
      </c>
      <c r="BD23" s="465">
        <f t="shared" si="4"/>
        <v>0</v>
      </c>
      <c r="BE23" s="465">
        <f t="shared" si="4"/>
        <v>0</v>
      </c>
      <c r="BF23" s="465">
        <f t="shared" si="4"/>
        <v>0</v>
      </c>
      <c r="BG23" s="465">
        <f t="shared" si="4"/>
        <v>0</v>
      </c>
      <c r="BH23" s="465">
        <f t="shared" si="4"/>
        <v>0</v>
      </c>
      <c r="BI23" s="465">
        <f t="shared" si="4"/>
        <v>0</v>
      </c>
      <c r="BJ23" s="465">
        <f t="shared" si="4"/>
        <v>0</v>
      </c>
      <c r="BK23" s="465">
        <f t="shared" si="4"/>
        <v>0</v>
      </c>
      <c r="BL23" s="465">
        <f t="shared" si="4"/>
        <v>0</v>
      </c>
      <c r="BM23" s="465">
        <f t="shared" si="4"/>
        <v>0</v>
      </c>
      <c r="BN23" s="465">
        <f t="shared" si="4"/>
        <v>0</v>
      </c>
      <c r="BO23" s="465">
        <f t="shared" si="4"/>
        <v>0</v>
      </c>
      <c r="BP23" s="465">
        <f t="shared" si="4"/>
        <v>0</v>
      </c>
      <c r="BQ23" s="465">
        <f t="shared" ref="BQ23:BT53" si="10">BQ$56*ES23</f>
        <v>0</v>
      </c>
      <c r="BR23" s="465">
        <f t="shared" si="5"/>
        <v>0</v>
      </c>
      <c r="BS23" s="465">
        <f t="shared" si="5"/>
        <v>0</v>
      </c>
      <c r="BT23" s="465">
        <f t="shared" si="5"/>
        <v>0</v>
      </c>
      <c r="BU23" s="465">
        <f t="shared" si="5"/>
        <v>0</v>
      </c>
      <c r="BV23" s="465">
        <f t="shared" si="5"/>
        <v>0</v>
      </c>
      <c r="BW23" s="465">
        <f t="shared" si="5"/>
        <v>0</v>
      </c>
      <c r="CE23" s="381" t="s">
        <v>50</v>
      </c>
      <c r="CF23" s="381" t="s">
        <v>78</v>
      </c>
      <c r="CG23" s="466">
        <f>+SUMIFS(H27建設IOデータ!I:I,H27建設IOデータ!$A:$A,H27建設io!$CE23)/H27建設IOデータ!I$122</f>
        <v>3.2404464279823077E-4</v>
      </c>
      <c r="CH23" s="466">
        <f>+SUMIFS(H27建設IOデータ!J:J,H27建設IOデータ!$A:$A,H27建設io!$CE23)/H27建設IOデータ!J$122</f>
        <v>5.5581285734638782E-4</v>
      </c>
      <c r="CI23" s="466">
        <f>+SUMIFS(H27建設IOデータ!K:K,H27建設IOデータ!$A:$A,H27建設io!$CE23)/H27建設IOデータ!K$122</f>
        <v>6.7172507276099175E-4</v>
      </c>
      <c r="CJ23" s="466">
        <f>+SUMIFS(H27建設IOデータ!L:L,H27建設IOデータ!$A:$A,H27建設io!$CE23)/H27建設IOデータ!L$122</f>
        <v>4.4853838296283696E-4</v>
      </c>
      <c r="CK23" s="466">
        <f>+SUMIFS(H27建設IOデータ!M:M,H27建設IOデータ!$A:$A,H27建設io!$CE23)/H27建設IOデータ!M$122</f>
        <v>4.5312712765495123E-4</v>
      </c>
      <c r="CL23" s="466">
        <f>+SUMIFS(H27建設IOデータ!N:N,H27建設IOデータ!$A:$A,H27建設io!$CE23)/H27建設IOデータ!N$122</f>
        <v>2.9219215187674229E-4</v>
      </c>
      <c r="CM23" s="466">
        <f>+SUMIFS(H27建設IOデータ!O:O,H27建設IOデータ!$A:$A,H27建設io!$CE23)/H27建設IOデータ!O$122</f>
        <v>9.4037973506742303E-4</v>
      </c>
      <c r="CN23" s="466">
        <f>+SUMIFS(H27建設IOデータ!P:P,H27建設IOデータ!$A:$A,H27建設io!$CE23)/H27建設IOデータ!P$122</f>
        <v>8.9566929133858269E-4</v>
      </c>
      <c r="CO23" s="466">
        <f>+SUMIFS(H27建設IOデータ!Q:Q,H27建設IOデータ!$A:$A,H27建設io!$CE23)/H27建設IOデータ!Q$122</f>
        <v>1.1487805982422854E-3</v>
      </c>
      <c r="CP23" s="466">
        <f>+SUMIFS(H27建設IOデータ!R:R,H27建設IOデータ!$A:$A,H27建設io!$CE23)/H27建設IOデータ!R$122</f>
        <v>1.157609184889877E-3</v>
      </c>
      <c r="CQ23" s="466">
        <f>+SUMIFS(H27建設IOデータ!S:S,H27建設IOデータ!$A:$A,H27建設io!$CE23)/H27建設IOデータ!S$122</f>
        <v>6.7652716057571137E-4</v>
      </c>
      <c r="CR23" s="466">
        <f>+SUMIFS(H27建設IOデータ!T:T,H27建設IOデータ!$A:$A,H27建設io!$CE23)/H27建設IOデータ!T$122</f>
        <v>6.6030033015016508E-4</v>
      </c>
      <c r="CS23" s="466">
        <f>+SUMIFS(H27建設IOデータ!U:U,H27建設IOデータ!$A:$A,H27建設io!$CE23)/H27建設IOデータ!U$122</f>
        <v>4.9442344172530241E-4</v>
      </c>
      <c r="CT23" s="466">
        <f>+SUMIFS(H27建設IOデータ!V:V,H27建設IOデータ!$A:$A,H27建設io!$CE23)/H27建設IOデータ!V$122</f>
        <v>7.6362025133476421E-4</v>
      </c>
      <c r="CU23" s="466">
        <f>+SUMIFS(H27建設IOデータ!W:W,H27建設IOデータ!$A:$A,H27建設io!$CE23)/H27建設IOデータ!W$122</f>
        <v>1.170497814130588E-3</v>
      </c>
      <c r="CV23" s="466">
        <f>+SUMIFS(H27建設IOデータ!X:X,H27建設IOデータ!$A:$A,H27建設io!$CE23)/H27建設IOデータ!X$122</f>
        <v>4.1098972226038356E-4</v>
      </c>
      <c r="CW23" s="466">
        <f>+SUMIFS(H27建設IOデータ!Y:Y,H27建設IOデータ!$A:$A,H27建設io!$CE23)/H27建設IOデータ!Y$122</f>
        <v>4.068485743402034E-4</v>
      </c>
      <c r="CX23" s="466">
        <f>+SUMIFS(H27建設IOデータ!Z:Z,H27建設IOデータ!$A:$A,H27建設io!$CE23)/H27建設IOデータ!Z$122</f>
        <v>4.1729695894841167E-4</v>
      </c>
      <c r="CY23" s="466">
        <f>+SUMIFS(H27建設IOデータ!AA:AA,H27建設IOデータ!$A:$A,H27建設io!$CE23)/H27建設IOデータ!AA$122</f>
        <v>4.0600436911276104E-4</v>
      </c>
      <c r="CZ23" s="466">
        <f>+SUMIFS(H27建設IOデータ!AB:AB,H27建設IOデータ!$A:$A,H27建設io!$CE23)/H27建設IOデータ!AB$122</f>
        <v>4.1124988934797458E-4</v>
      </c>
      <c r="DA23" s="466">
        <f>+SUMIFS(H27建設IOデータ!AC:AC,H27建設IOデータ!$A:$A,H27建設io!$CE23)/H27建設IOデータ!AC$122</f>
        <v>1.6330459745416727E-4</v>
      </c>
      <c r="DB23" s="466">
        <f>+SUMIFS(H27建設IOデータ!AD:AD,H27建設IOデータ!$A:$A,H27建設io!$CE23)/H27建設IOデータ!AD$122</f>
        <v>1.7802952572118947E-4</v>
      </c>
      <c r="DC23" s="466">
        <f>+SUMIFS(H27建設IOデータ!AE:AE,H27建設IOデータ!$A:$A,H27建設io!$CE23)/H27建設IOデータ!AE$122</f>
        <v>1.1306735583912131E-4</v>
      </c>
      <c r="DD23" s="466">
        <f>+SUMIFS(H27建設IOデータ!AF:AF,H27建設IOデータ!$A:$A,H27建設io!$CE23)/H27建設IOデータ!AF$122</f>
        <v>5.1480051480051476E-4</v>
      </c>
      <c r="DE23" s="466">
        <f>+SUMIFS(H27建設IOデータ!AG:AG,H27建設IOデータ!$A:$A,H27建設io!$CE23)/H27建設IOデータ!AG$122</f>
        <v>7.2150493905203934E-4</v>
      </c>
      <c r="DF23" s="466">
        <f>+SUMIFS(H27建設IOデータ!AH:AH,H27建設IOデータ!$A:$A,H27建設io!$CE23)/H27建設IOデータ!AH$122</f>
        <v>1.6637589495489317E-4</v>
      </c>
      <c r="DG23" s="466">
        <f>+SUMIFS(H27建設IOデータ!AI:AI,H27建設IOデータ!$A:$A,H27建設io!$CE23)/H27建設IOデータ!AI$122</f>
        <v>4.1262648338844123E-4</v>
      </c>
      <c r="DH23" s="466">
        <f>+SUMIFS(H27建設IOデータ!AJ:AJ,H27建設IOデータ!$A:$A,H27建設io!$CE23)/H27建設IOデータ!AJ$122</f>
        <v>6.2841230765682923E-4</v>
      </c>
      <c r="DI23" s="466">
        <f>+SUMIFS(H27建設IOデータ!AK:AK,H27建設IOデータ!$A:$A,H27建設io!$CE23)/H27建設IOデータ!AK$122</f>
        <v>2.056227054496831E-4</v>
      </c>
      <c r="DJ23" s="466">
        <f>+SUMIFS(H27建設IOデータ!AL:AL,H27建設IOデータ!$A:$A,H27建設io!$CE23)/H27建設IOデータ!AL$122</f>
        <v>3.4549491803476603E-5</v>
      </c>
      <c r="DK23" s="466">
        <f>+SUMIFS(H27建設IOデータ!AM:AM,H27建設IOデータ!$A:$A,H27建設io!$CE23)/H27建設IOデータ!AM$122</f>
        <v>5.103618146800309E-5</v>
      </c>
      <c r="DL23" s="466">
        <f>+SUMIFS(H27建設IOデータ!AN:AN,H27建設IOデータ!$A:$A,H27建設io!$CE23)/H27建設IOデータ!AN$122</f>
        <v>3.8838866894288846E-5</v>
      </c>
      <c r="DM23" s="466">
        <f>+SUMIFS(H27建設IOデータ!AO:AO,H27建設IOデータ!$A:$A,H27建設io!$CE23)/H27建設IOデータ!AO$122</f>
        <v>3.8028765088483794E-5</v>
      </c>
      <c r="DN23" s="466">
        <f>+SUMIFS(H27建設IOデータ!AP:AP,H27建設IOデータ!$A:$A,H27建設io!$CE23)/H27建設IOデータ!AP$122</f>
        <v>3.6723359282478315E-5</v>
      </c>
      <c r="DO23" s="466">
        <f>+SUMIFS(H27建設IOデータ!AQ:AQ,H27建設IOデータ!$A:$A,H27建設io!$CE23)/H27建設IOデータ!AQ$122</f>
        <v>3.4550311984830168E-5</v>
      </c>
      <c r="DP23" s="466">
        <f>+SUMIFS(H27建設IOデータ!AR:AR,H27建設IOデータ!$A:$A,H27建設io!$CE23)/H27建設IOデータ!AR$122</f>
        <v>5.421572436725732E-5</v>
      </c>
      <c r="DQ23" s="466">
        <f>+SUMIFS(H27建設IOデータ!AS:AS,H27建設IOデータ!$A:$A,H27建設io!$CE23)/H27建設IOデータ!AS$122</f>
        <v>4.2514395846815911E-5</v>
      </c>
      <c r="DR23" s="466">
        <f>+SUMIFS(H27建設IOデータ!AT:AT,H27建設IOデータ!$A:$A,H27建設io!$CE23)/H27建設IOデータ!AT$122</f>
        <v>3.5900577763888373E-5</v>
      </c>
      <c r="DS23" s="466">
        <f>+SUMIFS(H27建設IOデータ!AU:AU,H27建設IOデータ!$A:$A,H27建設io!$CE23)/H27建設IOデータ!AU$122</f>
        <v>3.8795247810350572E-5</v>
      </c>
      <c r="DT23" s="466">
        <f>+SUMIFS(H27建設IOデータ!AV:AV,H27建設IOデータ!$A:$A,H27建設io!$CE23)/H27建設IOデータ!AV$122</f>
        <v>1.0458063166701528E-4</v>
      </c>
      <c r="DU23" s="466">
        <f>+SUMIFS(H27建設IOデータ!AW:AW,H27建設IOデータ!$A:$A,H27建設io!$CE23)/H27建設IOデータ!AW$122</f>
        <v>5.2200240121104554E-5</v>
      </c>
      <c r="DV23" s="466">
        <f>+SUMIFS(H27建設IOデータ!AX:AX,H27建設IOデータ!$A:$A,H27建設io!$CE23)/H27建設IOデータ!AX$122</f>
        <v>4.3398503419301315E-5</v>
      </c>
      <c r="DW23" s="466">
        <f>+SUMIFS(H27建設IOデータ!AY:AY,H27建設IOデータ!$A:$A,H27建設io!$CE23)/H27建設IOデータ!AY$122</f>
        <v>4.3024926994937707E-5</v>
      </c>
      <c r="DX23" s="466">
        <f>+SUMIFS(H27建設IOデータ!AZ:AZ,H27建設IOデータ!$A:$A,H27建設io!$CE23)/H27建設IOデータ!AZ$122</f>
        <v>3.7970075113742711E-5</v>
      </c>
      <c r="DY23" s="466">
        <f>+SUMIFS(H27建設IOデータ!BA:BA,H27建設IOデータ!$A:$A,H27建設io!$CE23)/H27建設IOデータ!BA$122</f>
        <v>6.6171952545256892E-5</v>
      </c>
      <c r="DZ23" s="466">
        <f>+SUMIFS(H27建設IOデータ!BB:BB,H27建設IOデータ!$A:$A,H27建設io!$CE23)/H27建設IOデータ!BB$122</f>
        <v>7.0338327354575511E-5</v>
      </c>
      <c r="EA23" s="466">
        <f>+SUMIFS(H27建設IOデータ!BC:BC,H27建設IOデータ!$A:$A,H27建設io!$CE23)/H27建設IOデータ!BC$122</f>
        <v>4.9805757545572267E-5</v>
      </c>
      <c r="EB23" s="466">
        <f>+SUMIFS(H27建設IOデータ!BD:BD,H27建設IOデータ!$A:$A,H27建設io!$CE23)/H27建設IOデータ!BD$122</f>
        <v>4.7255406018448511E-5</v>
      </c>
      <c r="EC23" s="466">
        <f>+SUMIFS(H27建設IOデータ!BE:BE,H27建設IOデータ!$A:$A,H27建設io!$CE23)/H27建設IOデータ!BE$122</f>
        <v>4.7499168764546622E-5</v>
      </c>
      <c r="ED23" s="466">
        <f>+SUMIFS(H27建設IOデータ!BF:BF,H27建設IOデータ!$A:$A,H27建設io!$CE23)/H27建設IOデータ!BF$122</f>
        <v>4.6304871272457863E-5</v>
      </c>
      <c r="EE23" s="466">
        <f>+SUMIFS(H27建設IOデータ!BG:BG,H27建設IOデータ!$A:$A,H27建設io!$CE23)/H27建設IOデータ!BG$122</f>
        <v>6.6235035021774765E-5</v>
      </c>
      <c r="EF23" s="466">
        <f>+SUMIFS(H27建設IOデータ!BH:BH,H27建設IOデータ!$A:$A,H27建設io!$CE23)/H27建設IOデータ!BH$122</f>
        <v>5.4493633494722962E-5</v>
      </c>
      <c r="EG23" s="466">
        <f>+SUMIFS(H27建設IOデータ!BI:BI,H27建設IOデータ!$A:$A,H27建設io!$CE23)/H27建設IOデータ!BI$122</f>
        <v>5.7793087076782153E-5</v>
      </c>
      <c r="EH23" s="466">
        <f>+SUMIFS(H27建設IOデータ!BJ:BJ,H27建設IOデータ!$A:$A,H27建設io!$CE23)/H27建設IOデータ!BJ$122</f>
        <v>5.4343395918810965E-5</v>
      </c>
      <c r="EI23" s="466">
        <f>+SUMIFS(H27建設IOデータ!BK:BK,H27建設IOデータ!$A:$A,H27建設io!$CE23)/H27建設IOデータ!BK$122</f>
        <v>5.197629880774367E-5</v>
      </c>
      <c r="EJ23" s="466">
        <f>+SUMIFS(H27建設IOデータ!BL:BL,H27建設IOデータ!$A:$A,H27建設io!$CE23)/H27建設IOデータ!BL$122</f>
        <v>5.7391279395095913E-5</v>
      </c>
      <c r="EK23" s="466">
        <f>+SUMIFS(H27建設IOデータ!BM:BM,H27建設IOデータ!$A:$A,H27建設io!$CE23)/H27建設IOデータ!BM$122</f>
        <v>7.2180451127819552E-5</v>
      </c>
      <c r="EL23" s="466">
        <f>+SUMIFS(H27建設IOデータ!BN:BN,H27建設IOデータ!$A:$A,H27建設io!$CE23)/H27建設IOデータ!BN$122</f>
        <v>4.9642365213986559E-5</v>
      </c>
      <c r="EM23" s="466">
        <f>+SUMIFS(H27建設IOデータ!BO:BO,H27建設IOデータ!$A:$A,H27建設io!$CE23)/H27建設IOデータ!BO$122</f>
        <v>4.8490412637248072E-5</v>
      </c>
      <c r="EN23" s="466">
        <f>+SUMIFS(H27建設IOデータ!BP:BP,H27建設IOデータ!$A:$A,H27建設io!$CE23)/H27建設IOデータ!BP$122</f>
        <v>6.0053876906710591E-5</v>
      </c>
      <c r="EO23" s="466">
        <f>+SUMIFS(H27建設IOデータ!BQ:BQ,H27建設IOデータ!$A:$A,H27建設io!$CE23)/H27建設IOデータ!BQ$122</f>
        <v>3.8237505894948823E-5</v>
      </c>
      <c r="EP23" s="466">
        <f>+SUMIFS(H27建設IOデータ!BR:BR,H27建設IOデータ!$A:$A,H27建設io!$CE23)/H27建設IOデータ!BR$122</f>
        <v>8.1102747823482986E-5</v>
      </c>
      <c r="EQ23" s="466">
        <f>+SUMIFS(H27建設IOデータ!BS:BS,H27建設IOデータ!$A:$A,H27建設io!$CE23)/H27建設IOデータ!BS$122</f>
        <v>5.4479286975092071E-5</v>
      </c>
      <c r="ER23" s="466">
        <f>+SUMIFS(H27建設IOデータ!BT:BT,H27建設IOデータ!$A:$A,H27建設io!$CE23)/H27建設IOデータ!BT$122</f>
        <v>1.1294845198447321E-4</v>
      </c>
      <c r="ES23" s="466">
        <f>+SUMIFS(H27建設IOデータ!BU:BU,H27建設IOデータ!$A:$A,H27建設io!$CE23)/H27建設IOデータ!BU$122</f>
        <v>9.7166764735401378E-6</v>
      </c>
      <c r="ET23" s="466">
        <f>+SUMIFS(H27建設IOデータ!BV:BV,H27建設IOデータ!$A:$A,H27建設io!$CE23)/H27建設IOデータ!BV$122</f>
        <v>2.2497862703043211E-5</v>
      </c>
      <c r="EU23" s="466">
        <f>+SUMIFS(H27建設IOデータ!BW:BW,H27建設IOデータ!$A:$A,H27建設io!$CE23)/H27建設IOデータ!BW$122</f>
        <v>3.5333923856612497E-5</v>
      </c>
      <c r="EV23" s="466">
        <f>+SUMIFS(H27建設IOデータ!BX:BX,H27建設IOデータ!$A:$A,H27建設io!$CE23)/H27建設IOデータ!BX$122</f>
        <v>2.9047981455768637E-5</v>
      </c>
      <c r="EW23" s="466">
        <f>+SUMIFS(H27建設IOデータ!BY:BY,H27建設IOデータ!$A:$A,H27建設io!$CE23)/H27建設IOデータ!BY$122</f>
        <v>8.2717706800470826E-7</v>
      </c>
      <c r="EX23" s="466">
        <f>+SUMIFS(H27建設IOデータ!BZ:BZ,H27建設IOデータ!$A:$A,H27建設io!$CE23)/H27建設IOデータ!BZ$122</f>
        <v>7.9746215643336644E-7</v>
      </c>
      <c r="EY23" s="466">
        <f>+SUMIFS(H27建設IOデータ!CA:CA,H27建設IOデータ!$A:$A,H27建設io!$CE23)/H27建設IOデータ!CA$122</f>
        <v>1.3600469216187959E-6</v>
      </c>
    </row>
    <row r="24" spans="1:155" x14ac:dyDescent="0.15">
      <c r="A24" s="464">
        <f t="shared" si="0"/>
        <v>0</v>
      </c>
      <c r="C24" s="381" t="s">
        <v>51</v>
      </c>
      <c r="D24" s="381" t="s">
        <v>76</v>
      </c>
      <c r="E24" s="465">
        <f t="shared" si="6"/>
        <v>0</v>
      </c>
      <c r="F24" s="465">
        <f t="shared" si="6"/>
        <v>0</v>
      </c>
      <c r="G24" s="465">
        <f t="shared" si="6"/>
        <v>0</v>
      </c>
      <c r="H24" s="465">
        <f t="shared" si="6"/>
        <v>0</v>
      </c>
      <c r="I24" s="465">
        <f t="shared" si="6"/>
        <v>0</v>
      </c>
      <c r="J24" s="465">
        <f t="shared" si="6"/>
        <v>0</v>
      </c>
      <c r="K24" s="465">
        <f t="shared" si="6"/>
        <v>0</v>
      </c>
      <c r="L24" s="465">
        <f t="shared" si="6"/>
        <v>0</v>
      </c>
      <c r="M24" s="465">
        <f t="shared" si="6"/>
        <v>0</v>
      </c>
      <c r="N24" s="465">
        <f t="shared" si="6"/>
        <v>0</v>
      </c>
      <c r="O24" s="465">
        <f t="shared" si="6"/>
        <v>0</v>
      </c>
      <c r="P24" s="465">
        <f t="shared" si="6"/>
        <v>0</v>
      </c>
      <c r="Q24" s="465">
        <f t="shared" si="6"/>
        <v>0</v>
      </c>
      <c r="R24" s="465">
        <f t="shared" si="6"/>
        <v>0</v>
      </c>
      <c r="S24" s="465">
        <f t="shared" si="6"/>
        <v>0</v>
      </c>
      <c r="T24" s="465">
        <f t="shared" si="6"/>
        <v>0</v>
      </c>
      <c r="U24" s="465">
        <f t="shared" si="7"/>
        <v>0</v>
      </c>
      <c r="V24" s="465">
        <f t="shared" si="7"/>
        <v>0</v>
      </c>
      <c r="W24" s="465">
        <f t="shared" si="7"/>
        <v>0</v>
      </c>
      <c r="X24" s="465">
        <f t="shared" si="7"/>
        <v>0</v>
      </c>
      <c r="Y24" s="465">
        <f t="shared" si="7"/>
        <v>0</v>
      </c>
      <c r="Z24" s="465">
        <f t="shared" si="7"/>
        <v>0</v>
      </c>
      <c r="AA24" s="465">
        <f t="shared" si="7"/>
        <v>0</v>
      </c>
      <c r="AB24" s="465">
        <f t="shared" si="7"/>
        <v>0</v>
      </c>
      <c r="AC24" s="465">
        <f t="shared" si="7"/>
        <v>0</v>
      </c>
      <c r="AD24" s="465">
        <f t="shared" si="7"/>
        <v>0</v>
      </c>
      <c r="AE24" s="465">
        <f t="shared" si="7"/>
        <v>0</v>
      </c>
      <c r="AF24" s="465">
        <f t="shared" si="7"/>
        <v>0</v>
      </c>
      <c r="AG24" s="465">
        <f t="shared" si="7"/>
        <v>0</v>
      </c>
      <c r="AH24" s="465">
        <f t="shared" si="7"/>
        <v>0</v>
      </c>
      <c r="AI24" s="465">
        <f t="shared" si="7"/>
        <v>0</v>
      </c>
      <c r="AJ24" s="465">
        <f t="shared" si="7"/>
        <v>0</v>
      </c>
      <c r="AK24" s="465">
        <f t="shared" si="8"/>
        <v>0</v>
      </c>
      <c r="AL24" s="465">
        <f t="shared" si="8"/>
        <v>0</v>
      </c>
      <c r="AM24" s="465">
        <f t="shared" si="8"/>
        <v>0</v>
      </c>
      <c r="AN24" s="465">
        <f t="shared" si="8"/>
        <v>0</v>
      </c>
      <c r="AO24" s="465">
        <f t="shared" si="8"/>
        <v>0</v>
      </c>
      <c r="AP24" s="465">
        <f t="shared" si="8"/>
        <v>0</v>
      </c>
      <c r="AQ24" s="465">
        <f t="shared" si="8"/>
        <v>0</v>
      </c>
      <c r="AR24" s="465">
        <f t="shared" si="8"/>
        <v>0</v>
      </c>
      <c r="AS24" s="465">
        <f t="shared" si="8"/>
        <v>0</v>
      </c>
      <c r="AT24" s="465">
        <f t="shared" si="8"/>
        <v>0</v>
      </c>
      <c r="AU24" s="465">
        <f t="shared" si="8"/>
        <v>0</v>
      </c>
      <c r="AV24" s="465">
        <f t="shared" si="8"/>
        <v>0</v>
      </c>
      <c r="AW24" s="465">
        <f t="shared" si="8"/>
        <v>0</v>
      </c>
      <c r="AX24" s="465">
        <f t="shared" si="8"/>
        <v>0</v>
      </c>
      <c r="AY24" s="465">
        <f t="shared" si="8"/>
        <v>0</v>
      </c>
      <c r="AZ24" s="465">
        <f t="shared" si="8"/>
        <v>0</v>
      </c>
      <c r="BA24" s="465">
        <f t="shared" si="9"/>
        <v>0</v>
      </c>
      <c r="BB24" s="465">
        <f t="shared" si="9"/>
        <v>0</v>
      </c>
      <c r="BC24" s="465">
        <f t="shared" si="9"/>
        <v>0</v>
      </c>
      <c r="BD24" s="465">
        <f t="shared" si="9"/>
        <v>0</v>
      </c>
      <c r="BE24" s="465">
        <f t="shared" si="9"/>
        <v>0</v>
      </c>
      <c r="BF24" s="465">
        <f t="shared" si="9"/>
        <v>0</v>
      </c>
      <c r="BG24" s="465">
        <f t="shared" si="9"/>
        <v>0</v>
      </c>
      <c r="BH24" s="465">
        <f t="shared" si="9"/>
        <v>0</v>
      </c>
      <c r="BI24" s="465">
        <f t="shared" si="9"/>
        <v>0</v>
      </c>
      <c r="BJ24" s="465">
        <f t="shared" si="9"/>
        <v>0</v>
      </c>
      <c r="BK24" s="465">
        <f t="shared" si="9"/>
        <v>0</v>
      </c>
      <c r="BL24" s="465">
        <f t="shared" si="9"/>
        <v>0</v>
      </c>
      <c r="BM24" s="465">
        <f t="shared" si="9"/>
        <v>0</v>
      </c>
      <c r="BN24" s="465">
        <f t="shared" si="9"/>
        <v>0</v>
      </c>
      <c r="BO24" s="465">
        <f t="shared" si="9"/>
        <v>0</v>
      </c>
      <c r="BP24" s="465">
        <f t="shared" si="9"/>
        <v>0</v>
      </c>
      <c r="BQ24" s="465">
        <f t="shared" si="10"/>
        <v>0</v>
      </c>
      <c r="BR24" s="465">
        <f t="shared" si="5"/>
        <v>0</v>
      </c>
      <c r="BS24" s="465">
        <f t="shared" si="5"/>
        <v>0</v>
      </c>
      <c r="BT24" s="465">
        <f t="shared" si="5"/>
        <v>0</v>
      </c>
      <c r="BU24" s="465">
        <f t="shared" si="5"/>
        <v>0</v>
      </c>
      <c r="BV24" s="465">
        <f t="shared" si="5"/>
        <v>0</v>
      </c>
      <c r="BW24" s="465">
        <f t="shared" si="5"/>
        <v>0</v>
      </c>
      <c r="CE24" s="381" t="s">
        <v>51</v>
      </c>
      <c r="CF24" s="381" t="s">
        <v>76</v>
      </c>
      <c r="CG24" s="466">
        <f>+SUMIFS(H27建設IOデータ!I:I,H27建設IOデータ!$A:$A,H27建設io!$CE24)/H27建設IOデータ!I$122</f>
        <v>8.0553665319447205E-3</v>
      </c>
      <c r="CH24" s="466">
        <f>+SUMIFS(H27建設IOデータ!J:J,H27建設IOデータ!$A:$A,H27建設io!$CE24)/H27建設IOデータ!J$122</f>
        <v>1.058476451785267E-2</v>
      </c>
      <c r="CI24" s="466">
        <f>+SUMIFS(H27建設IOデータ!K:K,H27建設IOデータ!$A:$A,H27建設io!$CE24)/H27建設IOデータ!K$122</f>
        <v>9.5230850377621655E-3</v>
      </c>
      <c r="CJ24" s="466">
        <f>+SUMIFS(H27建設IOデータ!L:L,H27建設IOデータ!$A:$A,H27建設io!$CE24)/H27建設IOデータ!L$122</f>
        <v>9.0771604232878344E-3</v>
      </c>
      <c r="CK24" s="466">
        <f>+SUMIFS(H27建設IOデータ!M:M,H27建設IOデータ!$A:$A,H27建設io!$CE24)/H27建設IOデータ!M$122</f>
        <v>9.2056658274350511E-3</v>
      </c>
      <c r="CL24" s="466">
        <f>+SUMIFS(H27建設IOデータ!N:N,H27建設IOデータ!$A:$A,H27建設io!$CE24)/H27建設IOデータ!N$122</f>
        <v>4.6987656855854501E-3</v>
      </c>
      <c r="CM24" s="466">
        <f>+SUMIFS(H27建設IOデータ!O:O,H27建設IOデータ!$A:$A,H27建設io!$CE24)/H27建設IOデータ!O$122</f>
        <v>1.0059854174058204E-2</v>
      </c>
      <c r="CN24" s="466">
        <f>+SUMIFS(H27建設IOデータ!P:P,H27建設IOデータ!$A:$A,H27建設io!$CE24)/H27建設IOデータ!P$122</f>
        <v>1.6122047244094488E-2</v>
      </c>
      <c r="CO24" s="466">
        <f>+SUMIFS(H27建設IOデータ!Q:Q,H27建設IOデータ!$A:$A,H27建設io!$CE24)/H27建設IOデータ!Q$122</f>
        <v>7.9285092825075211E-3</v>
      </c>
      <c r="CP24" s="466">
        <f>+SUMIFS(H27建設IOデータ!R:R,H27建設IOデータ!$A:$A,H27建設io!$CE24)/H27建設IOデータ!R$122</f>
        <v>7.7677361821563021E-3</v>
      </c>
      <c r="CQ24" s="466">
        <f>+SUMIFS(H27建設IOデータ!S:S,H27建設IOデータ!$A:$A,H27建設io!$CE24)/H27建設IOデータ!S$122</f>
        <v>1.6528487099555615E-2</v>
      </c>
      <c r="CR24" s="466">
        <f>+SUMIFS(H27建設IOデータ!T:T,H27建設IOデータ!$A:$A,H27建設io!$CE24)/H27建設IOデータ!T$122</f>
        <v>1.2767097292639555E-2</v>
      </c>
      <c r="CS24" s="466">
        <f>+SUMIFS(H27建設IOデータ!U:U,H27建設IOデータ!$A:$A,H27建設io!$CE24)/H27建設IOデータ!U$122</f>
        <v>1.7875761815711228E-2</v>
      </c>
      <c r="CT24" s="466">
        <f>+SUMIFS(H27建設IOデータ!V:V,H27建設IOデータ!$A:$A,H27建設io!$CE24)/H27建設IOデータ!V$122</f>
        <v>9.5850577638391769E-3</v>
      </c>
      <c r="CU24" s="466">
        <f>+SUMIFS(H27建設IOデータ!W:W,H27建設IOデータ!$A:$A,H27建設io!$CE24)/H27建設IOデータ!W$122</f>
        <v>6.5435058524890705E-3</v>
      </c>
      <c r="CV24" s="466">
        <f>+SUMIFS(H27建設IOデータ!X:X,H27建設IOデータ!$A:$A,H27建設io!$CE24)/H27建設IOデータ!X$122</f>
        <v>1.1911248963113423E-2</v>
      </c>
      <c r="CW24" s="466">
        <f>+SUMIFS(H27建設IOデータ!Y:Y,H27建設IOデータ!$A:$A,H27建設io!$CE24)/H27建設IOデータ!Y$122</f>
        <v>1.8018322484038018E-2</v>
      </c>
      <c r="CX24" s="466">
        <f>+SUMIFS(H27建設IOデータ!Z:Z,H27建設IOデータ!$A:$A,H27建設io!$CE24)/H27建設IOデータ!Z$122</f>
        <v>1.264062038147897E-2</v>
      </c>
      <c r="CY24" s="466">
        <f>+SUMIFS(H27建設IOデータ!AA:AA,H27建設IOデータ!$A:$A,H27建設io!$CE24)/H27建設IOデータ!AA$122</f>
        <v>1.8452828333204555E-2</v>
      </c>
      <c r="CZ24" s="466">
        <f>+SUMIFS(H27建設IOデータ!AB:AB,H27建設IOデータ!$A:$A,H27建設io!$CE24)/H27建設IOデータ!AB$122</f>
        <v>1.1527572851496979E-2</v>
      </c>
      <c r="DA24" s="466">
        <f>+SUMIFS(H27建設IOデータ!AC:AC,H27建設IOデータ!$A:$A,H27建設io!$CE24)/H27建設IOデータ!AC$122</f>
        <v>9.8068708260634144E-3</v>
      </c>
      <c r="DB24" s="466">
        <f>+SUMIFS(H27建設IOデータ!AD:AD,H27建設IOデータ!$A:$A,H27建設io!$CE24)/H27建設IOデータ!AD$122</f>
        <v>6.2487004524124359E-3</v>
      </c>
      <c r="DC24" s="466">
        <f>+SUMIFS(H27建設IOデータ!AE:AE,H27建設IOデータ!$A:$A,H27建設io!$CE24)/H27建設IOデータ!AE$122</f>
        <v>6.4642222581166213E-3</v>
      </c>
      <c r="DD24" s="466">
        <f>+SUMIFS(H27建設IOデータ!AF:AF,H27建設IOデータ!$A:$A,H27建設io!$CE24)/H27建設IOデータ!AF$122</f>
        <v>8.8346022925462186E-3</v>
      </c>
      <c r="DE24" s="466">
        <f>+SUMIFS(H27建設IOデータ!AG:AG,H27建設IOデータ!$A:$A,H27建設io!$CE24)/H27建設IOデータ!AG$122</f>
        <v>1.5124046239781811E-2</v>
      </c>
      <c r="DF24" s="466">
        <f>+SUMIFS(H27建設IOデータ!AH:AH,H27建設IOデータ!$A:$A,H27建設io!$CE24)/H27建設IOデータ!AH$122</f>
        <v>8.9059542352563584E-3</v>
      </c>
      <c r="DG24" s="466">
        <f>+SUMIFS(H27建設IOデータ!AI:AI,H27建設IOデータ!$A:$A,H27建設io!$CE24)/H27建設IOデータ!AI$122</f>
        <v>1.233491409515871E-2</v>
      </c>
      <c r="DH24" s="466">
        <f>+SUMIFS(H27建設IOデータ!AJ:AJ,H27建設IOデータ!$A:$A,H27建設io!$CE24)/H27建設IOデータ!AJ$122</f>
        <v>1.8529515200083019E-2</v>
      </c>
      <c r="DI24" s="466">
        <f>+SUMIFS(H27建設IOデータ!AK:AK,H27建設IOデータ!$A:$A,H27建設io!$CE24)/H27建設IOデータ!AK$122</f>
        <v>7.5885333342596822E-3</v>
      </c>
      <c r="DJ24" s="466">
        <f>+SUMIFS(H27建設IOデータ!AL:AL,H27建設IOデータ!$A:$A,H27建設io!$CE24)/H27建設IOデータ!AL$122</f>
        <v>4.5927267626939688E-3</v>
      </c>
      <c r="DK24" s="466">
        <f>+SUMIFS(H27建設IOデータ!AM:AM,H27建設IOデータ!$A:$A,H27建設io!$CE24)/H27建設IOデータ!AM$122</f>
        <v>3.1034081227063318E-3</v>
      </c>
      <c r="DL24" s="466">
        <f>+SUMIFS(H27建設IOデータ!AN:AN,H27建設IOデータ!$A:$A,H27建設io!$CE24)/H27建設IOデータ!AN$122</f>
        <v>1.3806028236014757E-3</v>
      </c>
      <c r="DM24" s="466">
        <f>+SUMIFS(H27建設IOデータ!AO:AO,H27建設IOデータ!$A:$A,H27建設io!$CE24)/H27建設IOデータ!AO$122</f>
        <v>1.385520115176562E-3</v>
      </c>
      <c r="DN24" s="466">
        <f>+SUMIFS(H27建設IOデータ!AP:AP,H27建設IOデータ!$A:$A,H27建設io!$CE24)/H27建設IOデータ!AP$122</f>
        <v>1.5575979514452264E-3</v>
      </c>
      <c r="DO24" s="466">
        <f>+SUMIFS(H27建設IOデータ!AQ:AQ,H27建設IOデータ!$A:$A,H27建設io!$CE24)/H27建設IOデータ!AQ$122</f>
        <v>6.6004557051539193E-4</v>
      </c>
      <c r="DP24" s="466">
        <f>+SUMIFS(H27建設IOデータ!AR:AR,H27建設IOデータ!$A:$A,H27建設io!$CE24)/H27建設IOデータ!AR$122</f>
        <v>7.1384037083555463E-4</v>
      </c>
      <c r="DQ24" s="466">
        <f>+SUMIFS(H27建設IOデータ!AS:AS,H27建設IOデータ!$A:$A,H27建設io!$CE24)/H27建設IOデータ!AS$122</f>
        <v>1.1289934008210003E-3</v>
      </c>
      <c r="DR24" s="466">
        <f>+SUMIFS(H27建設IOデータ!AT:AT,H27建設IOデータ!$A:$A,H27建設io!$CE24)/H27建設IOデータ!AT$122</f>
        <v>1.8997879511775684E-3</v>
      </c>
      <c r="DS24" s="466">
        <f>+SUMIFS(H27建設IOデータ!AU:AU,H27建設IOデータ!$A:$A,H27建設io!$CE24)/H27建設IOデータ!AU$122</f>
        <v>5.2236660139936743E-3</v>
      </c>
      <c r="DT24" s="466">
        <f>+SUMIFS(H27建設IOデータ!AV:AV,H27建設IOデータ!$A:$A,H27建設io!$CE24)/H27建設IOデータ!AV$122</f>
        <v>3.3465802133444888E-3</v>
      </c>
      <c r="DU24" s="466">
        <f>+SUMIFS(H27建設IOデータ!AW:AW,H27建設IOデータ!$A:$A,H27建設io!$CE24)/H27建設IOデータ!AW$122</f>
        <v>5.2200240121104561E-3</v>
      </c>
      <c r="DV24" s="466">
        <f>+SUMIFS(H27建設IOデータ!AX:AX,H27建設IOデータ!$A:$A,H27建設io!$CE24)/H27建設IOデータ!AX$122</f>
        <v>6.7768432262447446E-4</v>
      </c>
      <c r="DW24" s="466">
        <f>+SUMIFS(H27建設IOデータ!AY:AY,H27建設IOデータ!$A:$A,H27建設io!$CE24)/H27建設IOデータ!AY$122</f>
        <v>4.2475672607768288E-4</v>
      </c>
      <c r="DX24" s="466">
        <f>+SUMIFS(H27建設IOデータ!AZ:AZ,H27建設IOデータ!$A:$A,H27建設io!$CE24)/H27建設IOデータ!AZ$122</f>
        <v>2.9705999941928118E-4</v>
      </c>
      <c r="DY24" s="466">
        <f>+SUMIFS(H27建設IOデータ!BA:BA,H27建設IOデータ!$A:$A,H27建設io!$CE24)/H27建設IOデータ!BA$122</f>
        <v>6.1445384506309973E-4</v>
      </c>
      <c r="DZ24" s="466">
        <f>+SUMIFS(H27建設IOデータ!BB:BB,H27建設IOデータ!$A:$A,H27建設io!$CE24)/H27建設IOデータ!BB$122</f>
        <v>1.7584581838643878E-3</v>
      </c>
      <c r="EA24" s="466">
        <f>+SUMIFS(H27建設IOデータ!BC:BC,H27建設IOデータ!$A:$A,H27建設io!$CE24)/H27建設IOデータ!BC$122</f>
        <v>3.9844606036457814E-4</v>
      </c>
      <c r="EB24" s="466">
        <f>+SUMIFS(H27建設IOデータ!BD:BD,H27建設IOデータ!$A:$A,H27建設io!$CE24)/H27建設IOデータ!BD$122</f>
        <v>3.2889762588840165E-3</v>
      </c>
      <c r="EC24" s="466">
        <f>+SUMIFS(H27建設IOデータ!BE:BE,H27建設IOデータ!$A:$A,H27建設io!$CE24)/H27建設IOデータ!BE$122</f>
        <v>3.26556785256258E-3</v>
      </c>
      <c r="ED24" s="466">
        <f>+SUMIFS(H27建設IOデータ!BF:BF,H27建設IOデータ!$A:$A,H27建設io!$CE24)/H27建設IOデータ!BF$122</f>
        <v>3.3802556028894241E-3</v>
      </c>
      <c r="EE24" s="466">
        <f>+SUMIFS(H27建設IOデータ!BG:BG,H27建設IOデータ!$A:$A,H27建設io!$CE24)/H27建設IOデータ!BG$122</f>
        <v>1.214308975399204E-3</v>
      </c>
      <c r="EF24" s="466">
        <f>+SUMIFS(H27建設IOデータ!BH:BH,H27建設IOデータ!$A:$A,H27建設io!$CE24)/H27建設IOデータ!BH$122</f>
        <v>5.6999134134369635E-3</v>
      </c>
      <c r="EG24" s="466">
        <f>+SUMIFS(H27建設IOデータ!BI:BI,H27建設IOデータ!$A:$A,H27建設io!$CE24)/H27建設IOデータ!BI$122</f>
        <v>3.1537625474695637E-3</v>
      </c>
      <c r="EH24" s="466">
        <f>+SUMIFS(H27建設IOデータ!BJ:BJ,H27建設IOデータ!$A:$A,H27建設io!$CE24)/H27建設IOデータ!BJ$122</f>
        <v>2.5426438898166746E-3</v>
      </c>
      <c r="EI24" s="466">
        <f>+SUMIFS(H27建設IOデータ!BK:BK,H27建設IOデータ!$A:$A,H27建設io!$CE24)/H27建設IOデータ!BK$122</f>
        <v>9.0718632303669524E-3</v>
      </c>
      <c r="EJ24" s="466">
        <f>+SUMIFS(H27建設IOデータ!BL:BL,H27建設IOデータ!$A:$A,H27建設io!$CE24)/H27建設IOデータ!BL$122</f>
        <v>2.1952164368624189E-3</v>
      </c>
      <c r="EK24" s="466">
        <f>+SUMIFS(H27建設IOデータ!BM:BM,H27建設IOデータ!$A:$A,H27建設io!$CE24)/H27建設IOデータ!BM$122</f>
        <v>6.6165413533834591E-4</v>
      </c>
      <c r="EL24" s="466">
        <f>+SUMIFS(H27建設IOデータ!BN:BN,H27建設IOデータ!$A:$A,H27建設io!$CE24)/H27建設IOデータ!BN$122</f>
        <v>1.2232997489914209E-2</v>
      </c>
      <c r="EM24" s="466">
        <f>+SUMIFS(H27建設IOデータ!BO:BO,H27建設IOデータ!$A:$A,H27建設io!$CE24)/H27建設IOデータ!BO$122</f>
        <v>3.6965857900462112E-3</v>
      </c>
      <c r="EN24" s="466">
        <f>+SUMIFS(H27建設IOデータ!BP:BP,H27建設IOデータ!$A:$A,H27建設io!$CE24)/H27建設IOデータ!BP$122</f>
        <v>7.5496302397007602E-4</v>
      </c>
      <c r="EO24" s="466">
        <f>+SUMIFS(H27建設IOデータ!BQ:BQ,H27建設IOデータ!$A:$A,H27建設io!$CE24)/H27建設IOデータ!BQ$122</f>
        <v>2.2432670125036645E-3</v>
      </c>
      <c r="EP24" s="466">
        <f>+SUMIFS(H27建設IOデータ!BR:BR,H27建設IOデータ!$A:$A,H27建設io!$CE24)/H27建設IOデータ!BR$122</f>
        <v>8.0447687167985622E-3</v>
      </c>
      <c r="EQ24" s="466">
        <f>+SUMIFS(H27建設IOデータ!BS:BS,H27建設IOデータ!$A:$A,H27建設io!$CE24)/H27建設IOデータ!BS$122</f>
        <v>4.5606945953434219E-4</v>
      </c>
      <c r="ER24" s="466">
        <f>+SUMIFS(H27建設IOデータ!BT:BT,H27建設IOデータ!$A:$A,H27建設io!$CE24)/H27建設IOデータ!BT$122</f>
        <v>9.8441311362614274E-4</v>
      </c>
      <c r="ES24" s="466">
        <f>+SUMIFS(H27建設IOデータ!BU:BU,H27建設IOデータ!$A:$A,H27建設io!$CE24)/H27建設IOデータ!BU$122</f>
        <v>6.8359893888973074E-3</v>
      </c>
      <c r="ET24" s="466">
        <f>+SUMIFS(H27建設IOデータ!BV:BV,H27建設IOデータ!$A:$A,H27建設io!$CE24)/H27建設IOデータ!BV$122</f>
        <v>3.3971772681595249E-3</v>
      </c>
      <c r="EU24" s="466">
        <f>+SUMIFS(H27建設IOデータ!BW:BW,H27建設IOデータ!$A:$A,H27建設io!$CE24)/H27建設IOデータ!BW$122</f>
        <v>9.0649790859723099E-3</v>
      </c>
      <c r="EV24" s="466">
        <f>+SUMIFS(H27建設IOデータ!BX:BX,H27建設IOデータ!$A:$A,H27建設io!$CE24)/H27建設IOデータ!BX$122</f>
        <v>5.5365452654695026E-3</v>
      </c>
      <c r="EW24" s="466">
        <f>+SUMIFS(H27建設IOデータ!BY:BY,H27建設IOデータ!$A:$A,H27建設io!$CE24)/H27建設IOデータ!BY$122</f>
        <v>2.0447817121076388E-3</v>
      </c>
      <c r="EX24" s="466">
        <f>+SUMIFS(H27建設IOデータ!BZ:BZ,H27建設IOデータ!$A:$A,H27建設io!$CE24)/H27建設IOデータ!BZ$122</f>
        <v>2.2552229783935605E-3</v>
      </c>
      <c r="EY24" s="466">
        <f>+SUMIFS(H27建設IOデータ!CA:CA,H27建設IOデータ!$A:$A,H27建設io!$CE24)/H27建設IOデータ!CA$122</f>
        <v>1.2239402259377948E-2</v>
      </c>
    </row>
    <row r="25" spans="1:155" x14ac:dyDescent="0.15">
      <c r="A25" s="464">
        <f t="shared" si="0"/>
        <v>0</v>
      </c>
      <c r="C25" s="381" t="s">
        <v>52</v>
      </c>
      <c r="D25" s="381" t="s">
        <v>657</v>
      </c>
      <c r="E25" s="465">
        <f t="shared" si="6"/>
        <v>0</v>
      </c>
      <c r="F25" s="465">
        <f t="shared" si="6"/>
        <v>0</v>
      </c>
      <c r="G25" s="465">
        <f t="shared" si="6"/>
        <v>0</v>
      </c>
      <c r="H25" s="465">
        <f t="shared" si="6"/>
        <v>0</v>
      </c>
      <c r="I25" s="465">
        <f t="shared" si="6"/>
        <v>0</v>
      </c>
      <c r="J25" s="465">
        <f t="shared" si="6"/>
        <v>0</v>
      </c>
      <c r="K25" s="465">
        <f t="shared" si="6"/>
        <v>0</v>
      </c>
      <c r="L25" s="465">
        <f t="shared" si="6"/>
        <v>0</v>
      </c>
      <c r="M25" s="465">
        <f t="shared" si="6"/>
        <v>0</v>
      </c>
      <c r="N25" s="465">
        <f t="shared" si="6"/>
        <v>0</v>
      </c>
      <c r="O25" s="465">
        <f t="shared" si="6"/>
        <v>0</v>
      </c>
      <c r="P25" s="465">
        <f t="shared" si="6"/>
        <v>0</v>
      </c>
      <c r="Q25" s="465">
        <f t="shared" si="6"/>
        <v>0</v>
      </c>
      <c r="R25" s="465">
        <f t="shared" si="6"/>
        <v>0</v>
      </c>
      <c r="S25" s="465">
        <f t="shared" si="6"/>
        <v>0</v>
      </c>
      <c r="T25" s="465">
        <f t="shared" si="6"/>
        <v>0</v>
      </c>
      <c r="U25" s="465">
        <f t="shared" si="7"/>
        <v>0</v>
      </c>
      <c r="V25" s="465">
        <f t="shared" si="7"/>
        <v>0</v>
      </c>
      <c r="W25" s="465">
        <f t="shared" si="7"/>
        <v>0</v>
      </c>
      <c r="X25" s="465">
        <f t="shared" si="7"/>
        <v>0</v>
      </c>
      <c r="Y25" s="465">
        <f t="shared" si="7"/>
        <v>0</v>
      </c>
      <c r="Z25" s="465">
        <f t="shared" si="7"/>
        <v>0</v>
      </c>
      <c r="AA25" s="465">
        <f t="shared" si="7"/>
        <v>0</v>
      </c>
      <c r="AB25" s="465">
        <f t="shared" si="7"/>
        <v>0</v>
      </c>
      <c r="AC25" s="465">
        <f t="shared" si="7"/>
        <v>0</v>
      </c>
      <c r="AD25" s="465">
        <f t="shared" si="7"/>
        <v>0</v>
      </c>
      <c r="AE25" s="465">
        <f t="shared" si="7"/>
        <v>0</v>
      </c>
      <c r="AF25" s="465">
        <f t="shared" si="7"/>
        <v>0</v>
      </c>
      <c r="AG25" s="465">
        <f t="shared" si="7"/>
        <v>0</v>
      </c>
      <c r="AH25" s="465">
        <f t="shared" si="7"/>
        <v>0</v>
      </c>
      <c r="AI25" s="465">
        <f t="shared" si="7"/>
        <v>0</v>
      </c>
      <c r="AJ25" s="465">
        <f t="shared" si="7"/>
        <v>0</v>
      </c>
      <c r="AK25" s="465">
        <f t="shared" si="8"/>
        <v>0</v>
      </c>
      <c r="AL25" s="465">
        <f t="shared" si="8"/>
        <v>0</v>
      </c>
      <c r="AM25" s="465">
        <f t="shared" si="8"/>
        <v>0</v>
      </c>
      <c r="AN25" s="465">
        <f t="shared" si="8"/>
        <v>0</v>
      </c>
      <c r="AO25" s="465">
        <f t="shared" si="8"/>
        <v>0</v>
      </c>
      <c r="AP25" s="465">
        <f t="shared" si="8"/>
        <v>0</v>
      </c>
      <c r="AQ25" s="465">
        <f t="shared" si="8"/>
        <v>0</v>
      </c>
      <c r="AR25" s="465">
        <f t="shared" si="8"/>
        <v>0</v>
      </c>
      <c r="AS25" s="465">
        <f t="shared" si="8"/>
        <v>0</v>
      </c>
      <c r="AT25" s="465">
        <f t="shared" si="8"/>
        <v>0</v>
      </c>
      <c r="AU25" s="465">
        <f t="shared" si="8"/>
        <v>0</v>
      </c>
      <c r="AV25" s="465">
        <f t="shared" si="8"/>
        <v>0</v>
      </c>
      <c r="AW25" s="465">
        <f t="shared" si="8"/>
        <v>0</v>
      </c>
      <c r="AX25" s="465">
        <f t="shared" si="8"/>
        <v>0</v>
      </c>
      <c r="AY25" s="465">
        <f t="shared" si="8"/>
        <v>0</v>
      </c>
      <c r="AZ25" s="465">
        <f t="shared" si="8"/>
        <v>0</v>
      </c>
      <c r="BA25" s="465">
        <f t="shared" si="9"/>
        <v>0</v>
      </c>
      <c r="BB25" s="465">
        <f t="shared" si="9"/>
        <v>0</v>
      </c>
      <c r="BC25" s="465">
        <f t="shared" si="9"/>
        <v>0</v>
      </c>
      <c r="BD25" s="465">
        <f t="shared" si="9"/>
        <v>0</v>
      </c>
      <c r="BE25" s="465">
        <f t="shared" si="9"/>
        <v>0</v>
      </c>
      <c r="BF25" s="465">
        <f t="shared" si="9"/>
        <v>0</v>
      </c>
      <c r="BG25" s="465">
        <f t="shared" si="9"/>
        <v>0</v>
      </c>
      <c r="BH25" s="465">
        <f t="shared" si="9"/>
        <v>0</v>
      </c>
      <c r="BI25" s="465">
        <f t="shared" si="9"/>
        <v>0</v>
      </c>
      <c r="BJ25" s="465">
        <f t="shared" si="9"/>
        <v>0</v>
      </c>
      <c r="BK25" s="465">
        <f t="shared" si="9"/>
        <v>0</v>
      </c>
      <c r="BL25" s="465">
        <f t="shared" si="9"/>
        <v>0</v>
      </c>
      <c r="BM25" s="465">
        <f t="shared" si="9"/>
        <v>0</v>
      </c>
      <c r="BN25" s="465">
        <f t="shared" si="9"/>
        <v>0</v>
      </c>
      <c r="BO25" s="465">
        <f t="shared" si="9"/>
        <v>0</v>
      </c>
      <c r="BP25" s="465">
        <f t="shared" si="9"/>
        <v>0</v>
      </c>
      <c r="BQ25" s="465">
        <f t="shared" si="10"/>
        <v>0</v>
      </c>
      <c r="BR25" s="465">
        <f t="shared" si="5"/>
        <v>0</v>
      </c>
      <c r="BS25" s="465">
        <f t="shared" si="5"/>
        <v>0</v>
      </c>
      <c r="BT25" s="465">
        <f t="shared" si="5"/>
        <v>0</v>
      </c>
      <c r="BU25" s="465">
        <f t="shared" si="5"/>
        <v>0</v>
      </c>
      <c r="BV25" s="465">
        <f t="shared" si="5"/>
        <v>0</v>
      </c>
      <c r="BW25" s="465">
        <f t="shared" si="5"/>
        <v>0</v>
      </c>
      <c r="CE25" s="381" t="s">
        <v>52</v>
      </c>
      <c r="CF25" s="381" t="s">
        <v>657</v>
      </c>
      <c r="CG25" s="466">
        <f>+SUMIFS(H27建設IOデータ!I:I,H27建設IOデータ!$A:$A,H27建設io!$CE25)/H27建設IOデータ!I$122</f>
        <v>1.7469357829276481E-3</v>
      </c>
      <c r="CH25" s="466">
        <f>+SUMIFS(H27建設IOデータ!J:J,H27建設IOデータ!$A:$A,H27建設io!$CE25)/H27建設IOデータ!J$122</f>
        <v>1.4192492762255661E-3</v>
      </c>
      <c r="CI25" s="466">
        <f>+SUMIFS(H27建設IOデータ!K:K,H27建設IOデータ!$A:$A,H27建設io!$CE25)/H27建設IOデータ!K$122</f>
        <v>9.5325554818897129E-4</v>
      </c>
      <c r="CJ25" s="466">
        <f>+SUMIFS(H27建設IOデータ!L:L,H27建設IOデータ!$A:$A,H27建設io!$CE25)/H27建設IOデータ!L$122</f>
        <v>5.0663220967187906E-4</v>
      </c>
      <c r="CK25" s="466">
        <f>+SUMIFS(H27建設IOデータ!M:M,H27建設IOデータ!$A:$A,H27建設io!$CE25)/H27建設IOデータ!M$122</f>
        <v>5.1165121958992579E-4</v>
      </c>
      <c r="CL25" s="466">
        <f>+SUMIFS(H27建設IOデータ!N:N,H27建設IOデータ!$A:$A,H27建設io!$CE25)/H27建設IOデータ!N$122</f>
        <v>3.3562612039896077E-4</v>
      </c>
      <c r="CM25" s="466">
        <f>+SUMIFS(H27建設IOデータ!O:O,H27建設IOデータ!$A:$A,H27建設io!$CE25)/H27建設IOデータ!O$122</f>
        <v>1.4908657537796111E-3</v>
      </c>
      <c r="CN25" s="466">
        <f>+SUMIFS(H27建設IOデータ!P:P,H27建設IOデータ!$A:$A,H27建設io!$CE25)/H27建設IOデータ!P$122</f>
        <v>2.0374015748031494E-3</v>
      </c>
      <c r="CO25" s="466">
        <f>+SUMIFS(H27建設IOデータ!Q:Q,H27建設IOデータ!$A:$A,H27建設io!$CE25)/H27建設IOデータ!Q$122</f>
        <v>1.8890734143590028E-3</v>
      </c>
      <c r="CP25" s="466">
        <f>+SUMIFS(H27建設IOデータ!R:R,H27建設IOデータ!$A:$A,H27建設io!$CE25)/H27建設IOデータ!R$122</f>
        <v>1.9162052638483462E-3</v>
      </c>
      <c r="CQ25" s="466">
        <f>+SUMIFS(H27建設IOデータ!S:S,H27建設IOデータ!$A:$A,H27建設io!$CE25)/H27建設IOデータ!S$122</f>
        <v>4.3775286860781325E-4</v>
      </c>
      <c r="CR25" s="466">
        <f>+SUMIFS(H27建設IOデータ!T:T,H27建設IOデータ!$A:$A,H27建設io!$CE25)/H27建設IOデータ!T$122</f>
        <v>9.6366411819569545E-4</v>
      </c>
      <c r="CS25" s="466">
        <f>+SUMIFS(H27建設IOデータ!U:U,H27建設IOデータ!$A:$A,H27建設io!$CE25)/H27建設IOデータ!U$122</f>
        <v>1.6581684134052658E-3</v>
      </c>
      <c r="CT25" s="466">
        <f>+SUMIFS(H27建設IOデータ!V:V,H27建設IOデータ!$A:$A,H27建設io!$CE25)/H27建設IOデータ!V$122</f>
        <v>5.3107745874722285E-4</v>
      </c>
      <c r="CU25" s="466">
        <f>+SUMIFS(H27建設IOデータ!W:W,H27建設IOデータ!$A:$A,H27建設io!$CE25)/H27建設IOデータ!W$122</f>
        <v>6.7691439853335218E-4</v>
      </c>
      <c r="CV25" s="466">
        <f>+SUMIFS(H27建設IOデータ!X:X,H27建設IOデータ!$A:$A,H27建設io!$CE25)/H27建設IOデータ!X$122</f>
        <v>2.0014715414396582E-3</v>
      </c>
      <c r="CW25" s="466">
        <f>+SUMIFS(H27建設IOデータ!Y:Y,H27建設IOデータ!$A:$A,H27建設io!$CE25)/H27建設IOデータ!Y$122</f>
        <v>8.4879271260112721E-4</v>
      </c>
      <c r="CX25" s="466">
        <f>+SUMIFS(H27建設IOデータ!Z:Z,H27建設IOデータ!$A:$A,H27建設io!$CE25)/H27建設IOデータ!Z$122</f>
        <v>2.6081059934275727E-4</v>
      </c>
      <c r="CY25" s="466">
        <f>+SUMIFS(H27建設IOデータ!AA:AA,H27建設IOデータ!$A:$A,H27建設io!$CE25)/H27建設IOデータ!AA$122</f>
        <v>8.9630030274720257E-4</v>
      </c>
      <c r="CZ25" s="466">
        <f>+SUMIFS(H27建設IOデータ!AB:AB,H27建設IOデータ!$A:$A,H27建設io!$CE25)/H27建設IOデータ!AB$122</f>
        <v>2.0738884411995954E-3</v>
      </c>
      <c r="DA25" s="466">
        <f>+SUMIFS(H27建設IOデータ!AC:AC,H27建設IOデータ!$A:$A,H27建設io!$CE25)/H27建設IOデータ!AC$122</f>
        <v>2.2604794279182101E-3</v>
      </c>
      <c r="DB25" s="466">
        <f>+SUMIFS(H27建設IOデータ!AD:AD,H27建設IOデータ!$A:$A,H27建設io!$CE25)/H27建設IOデータ!AD$122</f>
        <v>1.1864105034702168E-3</v>
      </c>
      <c r="DC25" s="466">
        <f>+SUMIFS(H27建設IOデータ!AE:AE,H27建設IOデータ!$A:$A,H27建設io!$CE25)/H27建設IOデータ!AE$122</f>
        <v>2.1127443062510095E-3</v>
      </c>
      <c r="DD25" s="466">
        <f>+SUMIFS(H27建設IOデータ!AF:AF,H27建設IOデータ!$A:$A,H27建設io!$CE25)/H27建設IOデータ!AF$122</f>
        <v>1.5119258109912315E-3</v>
      </c>
      <c r="DE25" s="466">
        <f>+SUMIFS(H27建設IOデータ!AG:AG,H27建設IOデータ!$A:$A,H27建設io!$CE25)/H27建設IOデータ!AG$122</f>
        <v>2.8062700783384009E-3</v>
      </c>
      <c r="DF25" s="466">
        <f>+SUMIFS(H27建設IOデータ!AH:AH,H27建設IOデータ!$A:$A,H27建設io!$CE25)/H27建設IOデータ!AH$122</f>
        <v>1.7560028001694927E-3</v>
      </c>
      <c r="DG25" s="466">
        <f>+SUMIFS(H27建設IOデータ!AI:AI,H27建設IOデータ!$A:$A,H27建設io!$CE25)/H27建設IOデータ!AI$122</f>
        <v>2.0849784562270348E-3</v>
      </c>
      <c r="DH25" s="466">
        <f>+SUMIFS(H27建設IOデータ!AJ:AJ,H27建設IOデータ!$A:$A,H27建設io!$CE25)/H27建設IOデータ!AJ$122</f>
        <v>2.2369172052371534E-3</v>
      </c>
      <c r="DI25" s="466">
        <f>+SUMIFS(H27建設IOデータ!AK:AK,H27建設IOデータ!$A:$A,H27建設io!$CE25)/H27建設IOデータ!AK$122</f>
        <v>3.68758068252843E-4</v>
      </c>
      <c r="DJ25" s="466">
        <f>+SUMIFS(H27建設IOデータ!AL:AL,H27建設IOデータ!$A:$A,H27建設io!$CE25)/H27建設IOデータ!AL$122</f>
        <v>2.7239624183976827E-3</v>
      </c>
      <c r="DK25" s="466">
        <f>+SUMIFS(H27建設IOデータ!AM:AM,H27建設IOデータ!$A:$A,H27建設io!$CE25)/H27建設IOデータ!AM$122</f>
        <v>2.6184419119247792E-3</v>
      </c>
      <c r="DL25" s="466">
        <f>+SUMIFS(H27建設IOデータ!AN:AN,H27建設IOデータ!$A:$A,H27建設io!$CE25)/H27建設IOデータ!AN$122</f>
        <v>7.7756996782239512E-4</v>
      </c>
      <c r="DM25" s="466">
        <f>+SUMIFS(H27建設IOデータ!AO:AO,H27建設IOデータ!$A:$A,H27建設io!$CE25)/H27建設IOデータ!AO$122</f>
        <v>7.6481885495551535E-4</v>
      </c>
      <c r="DN25" s="466">
        <f>+SUMIFS(H27建設IOデータ!AP:AP,H27建設IOデータ!$A:$A,H27建設io!$CE25)/H27建設IOデータ!AP$122</f>
        <v>7.5374187698567358E-4</v>
      </c>
      <c r="DO25" s="466">
        <f>+SUMIFS(H27建設IOデータ!AQ:AQ,H27建設IOデータ!$A:$A,H27建設io!$CE25)/H27建設IOデータ!AQ$122</f>
        <v>8.3952771069632792E-4</v>
      </c>
      <c r="DP25" s="466">
        <f>+SUMIFS(H27建設IOデータ!AR:AR,H27建設IOデータ!$A:$A,H27建設io!$CE25)/H27建設IOデータ!AR$122</f>
        <v>8.5841563581490752E-4</v>
      </c>
      <c r="DQ25" s="466">
        <f>+SUMIFS(H27建設IOデータ!AS:AS,H27建設IOデータ!$A:$A,H27建設io!$CE25)/H27建設IOデータ!AS$122</f>
        <v>6.8023033354905457E-4</v>
      </c>
      <c r="DR25" s="466">
        <f>+SUMIFS(H27建設IOデータ!AT:AT,H27建設IOデータ!$A:$A,H27建設io!$CE25)/H27建設IOデータ!AT$122</f>
        <v>5.4380547301365338E-4</v>
      </c>
      <c r="DS25" s="466">
        <f>+SUMIFS(H27建設IOデータ!AU:AU,H27建設IOデータ!$A:$A,H27建設io!$CE25)/H27建設IOデータ!AU$122</f>
        <v>7.6449458920396719E-4</v>
      </c>
      <c r="DT25" s="466">
        <f>+SUMIFS(H27建設IOデータ!AV:AV,H27建設IOデータ!$A:$A,H27建設io!$CE25)/H27建設IOデータ!AV$122</f>
        <v>1.9661158753398869E-2</v>
      </c>
      <c r="DU25" s="466">
        <f>+SUMIFS(H27建設IOデータ!AW:AW,H27建設IOデータ!$A:$A,H27建設io!$CE25)/H27建設IOデータ!AW$122</f>
        <v>7.3080336169546376E-4</v>
      </c>
      <c r="DV25" s="466">
        <f>+SUMIFS(H27建設IOデータ!AX:AX,H27建設IOデータ!$A:$A,H27建設io!$CE25)/H27建設IOデータ!AX$122</f>
        <v>8.1038359269503034E-4</v>
      </c>
      <c r="DW25" s="466">
        <f>+SUMIFS(H27建設IOデータ!AY:AY,H27建設IOデータ!$A:$A,H27建設io!$CE25)/H27建設IOデータ!AY$122</f>
        <v>6.4262763298821848E-4</v>
      </c>
      <c r="DX25" s="466">
        <f>+SUMIFS(H27建設IOデータ!AZ:AZ,H27建設IOデータ!$A:$A,H27建設io!$CE25)/H27建設IOデータ!AZ$122</f>
        <v>5.762517281968011E-4</v>
      </c>
      <c r="DY25" s="466">
        <f>+SUMIFS(H27建設IOデータ!BA:BA,H27建設IOデータ!$A:$A,H27建設io!$CE25)/H27建設IOデータ!BA$122</f>
        <v>1.011485560334641E-3</v>
      </c>
      <c r="DZ25" s="466">
        <f>+SUMIFS(H27建設IOデータ!BB:BB,H27建設IOデータ!$A:$A,H27建設io!$CE25)/H27建設IOデータ!BB$122</f>
        <v>9.5660125202222694E-4</v>
      </c>
      <c r="EA25" s="466">
        <f>+SUMIFS(H27建設IOデータ!BC:BC,H27建設IOデータ!$A:$A,H27建設io!$CE25)/H27建設IOデータ!BC$122</f>
        <v>5.4786333300129494E-4</v>
      </c>
      <c r="EB25" s="466">
        <f>+SUMIFS(H27建設IOデータ!BD:BD,H27建設IOデータ!$A:$A,H27建設io!$CE25)/H27建設IOデータ!BD$122</f>
        <v>2.5423408437925299E-3</v>
      </c>
      <c r="EC25" s="466">
        <f>+SUMIFS(H27建設IOデータ!BE:BE,H27建設IOデータ!$A:$A,H27建設io!$CE25)/H27建設IOデータ!BE$122</f>
        <v>2.5768299054766543E-3</v>
      </c>
      <c r="ED25" s="466">
        <f>+SUMIFS(H27建設IOデータ!BF:BF,H27建設IOデータ!$A:$A,H27建設io!$CE25)/H27建設IOデータ!BF$122</f>
        <v>2.4078533061678087E-3</v>
      </c>
      <c r="EE25" s="466">
        <f>+SUMIFS(H27建設IOデータ!BG:BG,H27建設IOデータ!$A:$A,H27建設io!$CE25)/H27建設IOデータ!BG$122</f>
        <v>1.2087893891473895E-3</v>
      </c>
      <c r="EF25" s="466">
        <f>+SUMIFS(H27建設IOデータ!BH:BH,H27建設IOデータ!$A:$A,H27建設io!$CE25)/H27建設IOデータ!BH$122</f>
        <v>5.4519774352118954E-3</v>
      </c>
      <c r="EG25" s="466">
        <f>+SUMIFS(H27建設IOデータ!BI:BI,H27建設IOデータ!$A:$A,H27建設io!$CE25)/H27建設IOデータ!BI$122</f>
        <v>5.4431145129627406E-3</v>
      </c>
      <c r="EH25" s="466">
        <f>+SUMIFS(H27建設IOデータ!BJ:BJ,H27建設IOデータ!$A:$A,H27建設io!$CE25)/H27建設IOデータ!BJ$122</f>
        <v>1.4944433877673016E-3</v>
      </c>
      <c r="EI25" s="466">
        <f>+SUMIFS(H27建設IOデータ!BK:BK,H27建設IOデータ!$A:$A,H27建設io!$CE25)/H27建設IOデータ!BK$122</f>
        <v>2.8163157600134339E-2</v>
      </c>
      <c r="EJ25" s="466">
        <f>+SUMIFS(H27建設IOデータ!BL:BL,H27建設IOデータ!$A:$A,H27建設io!$CE25)/H27建設IOデータ!BL$122</f>
        <v>6.0260843364850711E-4</v>
      </c>
      <c r="EK25" s="466">
        <f>+SUMIFS(H27建設IOデータ!BM:BM,H27建設IOデータ!$A:$A,H27建設io!$CE25)/H27建設IOデータ!BM$122</f>
        <v>7.3082706766917297E-4</v>
      </c>
      <c r="EL25" s="466">
        <f>+SUMIFS(H27建設IOデータ!BN:BN,H27建設IOデータ!$A:$A,H27建設io!$CE25)/H27建設IOデータ!BN$122</f>
        <v>1.1068149877991651E-2</v>
      </c>
      <c r="EM25" s="466">
        <f>+SUMIFS(H27建設IOデータ!BO:BO,H27建設IOデータ!$A:$A,H27建設io!$CE25)/H27建設IOデータ!BO$122</f>
        <v>8.7282742747046534E-4</v>
      </c>
      <c r="EN25" s="466">
        <f>+SUMIFS(H27建設IOデータ!BP:BP,H27建設IOデータ!$A:$A,H27建設io!$CE25)/H27建設IOデータ!BP$122</f>
        <v>1.3898182941267309E-3</v>
      </c>
      <c r="EO25" s="466">
        <f>+SUMIFS(H27建設IOデータ!BQ:BQ,H27建設IOデータ!$A:$A,H27建設io!$CE25)/H27建設IOデータ!BQ$122</f>
        <v>3.1269782598535929E-3</v>
      </c>
      <c r="EP25" s="466">
        <f>+SUMIFS(H27建設IOデータ!BR:BR,H27建設IOデータ!$A:$A,H27建設io!$CE25)/H27建設IOデータ!BR$122</f>
        <v>2.2552802567837771E-3</v>
      </c>
      <c r="EQ25" s="466">
        <f>+SUMIFS(H27建設IOデータ!BS:BS,H27建設IOデータ!$A:$A,H27建設io!$CE25)/H27建設IOデータ!BS$122</f>
        <v>5.6502803348452632E-4</v>
      </c>
      <c r="ER25" s="466">
        <f>+SUMIFS(H27建設IOデータ!BT:BT,H27建設IOデータ!$A:$A,H27建設io!$CE25)/H27建設IOデータ!BT$122</f>
        <v>4.9738767846373524E-5</v>
      </c>
      <c r="ES25" s="466">
        <f>+SUMIFS(H27建設IOデータ!BU:BU,H27建設IOデータ!$A:$A,H27建設io!$CE25)/H27建設IOデータ!BU$122</f>
        <v>2.8829010109279402E-3</v>
      </c>
      <c r="ET25" s="466">
        <f>+SUMIFS(H27建設IOデータ!BV:BV,H27建設IOデータ!$A:$A,H27建設io!$CE25)/H27建設IOデータ!BV$122</f>
        <v>3.3360292310692023E-3</v>
      </c>
      <c r="EU25" s="466">
        <f>+SUMIFS(H27建設IOデータ!BW:BW,H27建設IOデータ!$A:$A,H27建設io!$CE25)/H27建設IOデータ!BW$122</f>
        <v>2.5026165379821406E-3</v>
      </c>
      <c r="EV25" s="466">
        <f>+SUMIFS(H27建設IOデータ!BX:BX,H27建設IOデータ!$A:$A,H27建設io!$CE25)/H27建設IOデータ!BX$122</f>
        <v>1.8038796484032324E-2</v>
      </c>
      <c r="EW25" s="466">
        <f>+SUMIFS(H27建設IOデータ!BY:BY,H27建設IOデータ!$A:$A,H27建設io!$CE25)/H27建設IOデータ!BY$122</f>
        <v>3.3004365013387861E-4</v>
      </c>
      <c r="EX25" s="466">
        <f>+SUMIFS(H27建設IOデータ!BZ:BZ,H27建設IOデータ!$A:$A,H27建設io!$CE25)/H27建設IOデータ!BZ$122</f>
        <v>4.0750316193745024E-4</v>
      </c>
      <c r="EY25" s="466">
        <f>+SUMIFS(H27建設IOデータ!CA:CA,H27建設IOデータ!$A:$A,H27建設io!$CE25)/H27建設IOデータ!CA$122</f>
        <v>3.9397159201992465E-3</v>
      </c>
    </row>
    <row r="26" spans="1:155" x14ac:dyDescent="0.15">
      <c r="A26" s="464">
        <f t="shared" si="0"/>
        <v>0</v>
      </c>
      <c r="C26" s="381" t="s">
        <v>105</v>
      </c>
      <c r="D26" s="381" t="s">
        <v>79</v>
      </c>
      <c r="E26" s="465">
        <f t="shared" si="6"/>
        <v>0</v>
      </c>
      <c r="F26" s="465">
        <f t="shared" si="6"/>
        <v>0</v>
      </c>
      <c r="G26" s="465">
        <f t="shared" si="6"/>
        <v>0</v>
      </c>
      <c r="H26" s="465">
        <f t="shared" si="6"/>
        <v>0</v>
      </c>
      <c r="I26" s="465">
        <f t="shared" si="6"/>
        <v>0</v>
      </c>
      <c r="J26" s="465">
        <f t="shared" si="6"/>
        <v>0</v>
      </c>
      <c r="K26" s="465">
        <f t="shared" si="6"/>
        <v>0</v>
      </c>
      <c r="L26" s="465">
        <f t="shared" si="6"/>
        <v>0</v>
      </c>
      <c r="M26" s="465">
        <f t="shared" si="6"/>
        <v>0</v>
      </c>
      <c r="N26" s="465">
        <f t="shared" si="6"/>
        <v>0</v>
      </c>
      <c r="O26" s="465">
        <f t="shared" si="6"/>
        <v>0</v>
      </c>
      <c r="P26" s="465">
        <f t="shared" si="6"/>
        <v>0</v>
      </c>
      <c r="Q26" s="465">
        <f t="shared" si="6"/>
        <v>0</v>
      </c>
      <c r="R26" s="465">
        <f t="shared" si="6"/>
        <v>0</v>
      </c>
      <c r="S26" s="465">
        <f t="shared" si="6"/>
        <v>0</v>
      </c>
      <c r="T26" s="465">
        <f t="shared" si="6"/>
        <v>0</v>
      </c>
      <c r="U26" s="465">
        <f t="shared" si="7"/>
        <v>0</v>
      </c>
      <c r="V26" s="465">
        <f t="shared" si="7"/>
        <v>0</v>
      </c>
      <c r="W26" s="465">
        <f t="shared" si="7"/>
        <v>0</v>
      </c>
      <c r="X26" s="465">
        <f t="shared" si="7"/>
        <v>0</v>
      </c>
      <c r="Y26" s="465">
        <f t="shared" si="7"/>
        <v>0</v>
      </c>
      <c r="Z26" s="465">
        <f t="shared" si="7"/>
        <v>0</v>
      </c>
      <c r="AA26" s="465">
        <f t="shared" si="7"/>
        <v>0</v>
      </c>
      <c r="AB26" s="465">
        <f t="shared" si="7"/>
        <v>0</v>
      </c>
      <c r="AC26" s="465">
        <f t="shared" si="7"/>
        <v>0</v>
      </c>
      <c r="AD26" s="465">
        <f t="shared" si="7"/>
        <v>0</v>
      </c>
      <c r="AE26" s="465">
        <f t="shared" si="7"/>
        <v>0</v>
      </c>
      <c r="AF26" s="465">
        <f t="shared" si="7"/>
        <v>0</v>
      </c>
      <c r="AG26" s="465">
        <f t="shared" si="7"/>
        <v>0</v>
      </c>
      <c r="AH26" s="465">
        <f t="shared" si="7"/>
        <v>0</v>
      </c>
      <c r="AI26" s="465">
        <f t="shared" si="7"/>
        <v>0</v>
      </c>
      <c r="AJ26" s="465">
        <f t="shared" si="7"/>
        <v>0</v>
      </c>
      <c r="AK26" s="465">
        <f t="shared" si="8"/>
        <v>0</v>
      </c>
      <c r="AL26" s="465">
        <f t="shared" si="8"/>
        <v>0</v>
      </c>
      <c r="AM26" s="465">
        <f t="shared" si="8"/>
        <v>0</v>
      </c>
      <c r="AN26" s="465">
        <f t="shared" si="8"/>
        <v>0</v>
      </c>
      <c r="AO26" s="465">
        <f t="shared" si="8"/>
        <v>0</v>
      </c>
      <c r="AP26" s="465">
        <f t="shared" si="8"/>
        <v>0</v>
      </c>
      <c r="AQ26" s="465">
        <f t="shared" si="8"/>
        <v>0</v>
      </c>
      <c r="AR26" s="465">
        <f t="shared" si="8"/>
        <v>0</v>
      </c>
      <c r="AS26" s="465">
        <f t="shared" si="8"/>
        <v>0</v>
      </c>
      <c r="AT26" s="465">
        <f t="shared" si="8"/>
        <v>0</v>
      </c>
      <c r="AU26" s="465">
        <f t="shared" si="8"/>
        <v>0</v>
      </c>
      <c r="AV26" s="465">
        <f t="shared" si="8"/>
        <v>0</v>
      </c>
      <c r="AW26" s="465">
        <f t="shared" si="8"/>
        <v>0</v>
      </c>
      <c r="AX26" s="465">
        <f t="shared" si="8"/>
        <v>0</v>
      </c>
      <c r="AY26" s="465">
        <f t="shared" si="8"/>
        <v>0</v>
      </c>
      <c r="AZ26" s="465">
        <f t="shared" si="8"/>
        <v>0</v>
      </c>
      <c r="BA26" s="465">
        <f t="shared" si="9"/>
        <v>0</v>
      </c>
      <c r="BB26" s="465">
        <f t="shared" si="9"/>
        <v>0</v>
      </c>
      <c r="BC26" s="465">
        <f t="shared" si="9"/>
        <v>0</v>
      </c>
      <c r="BD26" s="465">
        <f t="shared" si="9"/>
        <v>0</v>
      </c>
      <c r="BE26" s="465">
        <f t="shared" si="9"/>
        <v>0</v>
      </c>
      <c r="BF26" s="465">
        <f t="shared" si="9"/>
        <v>0</v>
      </c>
      <c r="BG26" s="465">
        <f t="shared" si="9"/>
        <v>0</v>
      </c>
      <c r="BH26" s="465">
        <f t="shared" si="9"/>
        <v>0</v>
      </c>
      <c r="BI26" s="465">
        <f t="shared" si="9"/>
        <v>0</v>
      </c>
      <c r="BJ26" s="465">
        <f t="shared" si="9"/>
        <v>0</v>
      </c>
      <c r="BK26" s="465">
        <f t="shared" si="9"/>
        <v>0</v>
      </c>
      <c r="BL26" s="465">
        <f t="shared" si="9"/>
        <v>0</v>
      </c>
      <c r="BM26" s="465">
        <f t="shared" si="9"/>
        <v>0</v>
      </c>
      <c r="BN26" s="465">
        <f t="shared" si="9"/>
        <v>0</v>
      </c>
      <c r="BO26" s="465">
        <f t="shared" si="9"/>
        <v>0</v>
      </c>
      <c r="BP26" s="465">
        <f t="shared" si="9"/>
        <v>0</v>
      </c>
      <c r="BQ26" s="465">
        <f t="shared" si="10"/>
        <v>0</v>
      </c>
      <c r="BR26" s="465">
        <f t="shared" si="5"/>
        <v>0</v>
      </c>
      <c r="BS26" s="465">
        <f t="shared" si="5"/>
        <v>0</v>
      </c>
      <c r="BT26" s="465">
        <f t="shared" si="5"/>
        <v>0</v>
      </c>
      <c r="BU26" s="465">
        <f t="shared" si="5"/>
        <v>0</v>
      </c>
      <c r="BV26" s="465">
        <f t="shared" si="5"/>
        <v>0</v>
      </c>
      <c r="BW26" s="465">
        <f t="shared" si="5"/>
        <v>0</v>
      </c>
      <c r="CE26" s="381" t="s">
        <v>105</v>
      </c>
      <c r="CF26" s="381" t="s">
        <v>79</v>
      </c>
      <c r="CG26" s="466">
        <f>+SUMIFS(H27建設IOデータ!I:I,H27建設IOデータ!$A:$A,H27建設io!$CE26)/H27建設IOデータ!I$122</f>
        <v>0</v>
      </c>
      <c r="CH26" s="466">
        <f>+SUMIFS(H27建設IOデータ!J:J,H27建設IOデータ!$A:$A,H27建設io!$CE26)/H27建設IOデータ!J$122</f>
        <v>0</v>
      </c>
      <c r="CI26" s="466">
        <f>+SUMIFS(H27建設IOデータ!K:K,H27建設IOデータ!$A:$A,H27建設io!$CE26)/H27建設IOデータ!K$122</f>
        <v>0</v>
      </c>
      <c r="CJ26" s="466">
        <f>+SUMIFS(H27建設IOデータ!L:L,H27建設IOデータ!$A:$A,H27建設io!$CE26)/H27建設IOデータ!L$122</f>
        <v>0</v>
      </c>
      <c r="CK26" s="466">
        <f>+SUMIFS(H27建設IOデータ!M:M,H27建設IOデータ!$A:$A,H27建設io!$CE26)/H27建設IOデータ!M$122</f>
        <v>0</v>
      </c>
      <c r="CL26" s="466">
        <f>+SUMIFS(H27建設IOデータ!N:N,H27建設IOデータ!$A:$A,H27建設io!$CE26)/H27建設IOデータ!N$122</f>
        <v>0</v>
      </c>
      <c r="CM26" s="466">
        <f>+SUMIFS(H27建設IOデータ!O:O,H27建設IOデータ!$A:$A,H27建設io!$CE26)/H27建設IOデータ!O$122</f>
        <v>0</v>
      </c>
      <c r="CN26" s="466">
        <f>+SUMIFS(H27建設IOデータ!P:P,H27建設IOデータ!$A:$A,H27建設io!$CE26)/H27建設IOデータ!P$122</f>
        <v>0</v>
      </c>
      <c r="CO26" s="466">
        <f>+SUMIFS(H27建設IOデータ!Q:Q,H27建設IOデータ!$A:$A,H27建設io!$CE26)/H27建設IOデータ!Q$122</f>
        <v>0</v>
      </c>
      <c r="CP26" s="466">
        <f>+SUMIFS(H27建設IOデータ!R:R,H27建設IOデータ!$A:$A,H27建設io!$CE26)/H27建設IOデータ!R$122</f>
        <v>0</v>
      </c>
      <c r="CQ26" s="466">
        <f>+SUMIFS(H27建設IOデータ!S:S,H27建設IOデータ!$A:$A,H27建設io!$CE26)/H27建設IOデータ!S$122</f>
        <v>0</v>
      </c>
      <c r="CR26" s="466">
        <f>+SUMIFS(H27建設IOデータ!T:T,H27建設IOデータ!$A:$A,H27建設io!$CE26)/H27建設IOデータ!T$122</f>
        <v>0</v>
      </c>
      <c r="CS26" s="466">
        <f>+SUMIFS(H27建設IOデータ!U:U,H27建設IOデータ!$A:$A,H27建設io!$CE26)/H27建設IOデータ!U$122</f>
        <v>0</v>
      </c>
      <c r="CT26" s="466">
        <f>+SUMIFS(H27建設IOデータ!V:V,H27建設IOデータ!$A:$A,H27建設io!$CE26)/H27建設IOデータ!V$122</f>
        <v>0</v>
      </c>
      <c r="CU26" s="466">
        <f>+SUMIFS(H27建設IOデータ!W:W,H27建設IOデータ!$A:$A,H27建設io!$CE26)/H27建設IOデータ!W$122</f>
        <v>0</v>
      </c>
      <c r="CV26" s="466">
        <f>+SUMIFS(H27建設IOデータ!X:X,H27建設IOデータ!$A:$A,H27建設io!$CE26)/H27建設IOデータ!X$122</f>
        <v>0</v>
      </c>
      <c r="CW26" s="466">
        <f>+SUMIFS(H27建設IOデータ!Y:Y,H27建設IOデータ!$A:$A,H27建設io!$CE26)/H27建設IOデータ!Y$122</f>
        <v>0</v>
      </c>
      <c r="CX26" s="466">
        <f>+SUMIFS(H27建設IOデータ!Z:Z,H27建設IOデータ!$A:$A,H27建設io!$CE26)/H27建設IOデータ!Z$122</f>
        <v>0</v>
      </c>
      <c r="CY26" s="466">
        <f>+SUMIFS(H27建設IOデータ!AA:AA,H27建設IOデータ!$A:$A,H27建設io!$CE26)/H27建設IOデータ!AA$122</f>
        <v>0</v>
      </c>
      <c r="CZ26" s="466">
        <f>+SUMIFS(H27建設IOデータ!AB:AB,H27建設IOデータ!$A:$A,H27建設io!$CE26)/H27建設IOデータ!AB$122</f>
        <v>0</v>
      </c>
      <c r="DA26" s="466">
        <f>+SUMIFS(H27建設IOデータ!AC:AC,H27建設IOデータ!$A:$A,H27建設io!$CE26)/H27建設IOデータ!AC$122</f>
        <v>0</v>
      </c>
      <c r="DB26" s="466">
        <f>+SUMIFS(H27建設IOデータ!AD:AD,H27建設IOデータ!$A:$A,H27建設io!$CE26)/H27建設IOデータ!AD$122</f>
        <v>0</v>
      </c>
      <c r="DC26" s="466">
        <f>+SUMIFS(H27建設IOデータ!AE:AE,H27建設IOデータ!$A:$A,H27建設io!$CE26)/H27建設IOデータ!AE$122</f>
        <v>0</v>
      </c>
      <c r="DD26" s="466">
        <f>+SUMIFS(H27建設IOデータ!AF:AF,H27建設IOデータ!$A:$A,H27建設io!$CE26)/H27建設IOデータ!AF$122</f>
        <v>0</v>
      </c>
      <c r="DE26" s="466">
        <f>+SUMIFS(H27建設IOデータ!AG:AG,H27建設IOデータ!$A:$A,H27建設io!$CE26)/H27建設IOデータ!AG$122</f>
        <v>0</v>
      </c>
      <c r="DF26" s="466">
        <f>+SUMIFS(H27建設IOデータ!AH:AH,H27建設IOデータ!$A:$A,H27建設io!$CE26)/H27建設IOデータ!AH$122</f>
        <v>0</v>
      </c>
      <c r="DG26" s="466">
        <f>+SUMIFS(H27建設IOデータ!AI:AI,H27建設IOデータ!$A:$A,H27建設io!$CE26)/H27建設IOデータ!AI$122</f>
        <v>0</v>
      </c>
      <c r="DH26" s="466">
        <f>+SUMIFS(H27建設IOデータ!AJ:AJ,H27建設IOデータ!$A:$A,H27建設io!$CE26)/H27建設IOデータ!AJ$122</f>
        <v>0</v>
      </c>
      <c r="DI26" s="466">
        <f>+SUMIFS(H27建設IOデータ!AK:AK,H27建設IOデータ!$A:$A,H27建設io!$CE26)/H27建設IOデータ!AK$122</f>
        <v>0</v>
      </c>
      <c r="DJ26" s="466">
        <f>+SUMIFS(H27建設IOデータ!AL:AL,H27建設IOデータ!$A:$A,H27建設io!$CE26)/H27建設IOデータ!AL$122</f>
        <v>0</v>
      </c>
      <c r="DK26" s="466">
        <f>+SUMIFS(H27建設IOデータ!AM:AM,H27建設IOデータ!$A:$A,H27建設io!$CE26)/H27建設IOデータ!AM$122</f>
        <v>0</v>
      </c>
      <c r="DL26" s="466">
        <f>+SUMIFS(H27建設IOデータ!AN:AN,H27建設IOデータ!$A:$A,H27建設io!$CE26)/H27建設IOデータ!AN$122</f>
        <v>0</v>
      </c>
      <c r="DM26" s="466">
        <f>+SUMIFS(H27建設IOデータ!AO:AO,H27建設IOデータ!$A:$A,H27建設io!$CE26)/H27建設IOデータ!AO$122</f>
        <v>0</v>
      </c>
      <c r="DN26" s="466">
        <f>+SUMIFS(H27建設IOデータ!AP:AP,H27建設IOデータ!$A:$A,H27建設io!$CE26)/H27建設IOデータ!AP$122</f>
        <v>0</v>
      </c>
      <c r="DO26" s="466">
        <f>+SUMIFS(H27建設IOデータ!AQ:AQ,H27建設IOデータ!$A:$A,H27建設io!$CE26)/H27建設IOデータ!AQ$122</f>
        <v>0</v>
      </c>
      <c r="DP26" s="466">
        <f>+SUMIFS(H27建設IOデータ!AR:AR,H27建設IOデータ!$A:$A,H27建設io!$CE26)/H27建設IOデータ!AR$122</f>
        <v>0</v>
      </c>
      <c r="DQ26" s="466">
        <f>+SUMIFS(H27建設IOデータ!AS:AS,H27建設IOデータ!$A:$A,H27建設io!$CE26)/H27建設IOデータ!AS$122</f>
        <v>0</v>
      </c>
      <c r="DR26" s="466">
        <f>+SUMIFS(H27建設IOデータ!AT:AT,H27建設IOデータ!$A:$A,H27建設io!$CE26)/H27建設IOデータ!AT$122</f>
        <v>0</v>
      </c>
      <c r="DS26" s="466">
        <f>+SUMIFS(H27建設IOデータ!AU:AU,H27建設IOデータ!$A:$A,H27建設io!$CE26)/H27建設IOデータ!AU$122</f>
        <v>0</v>
      </c>
      <c r="DT26" s="466">
        <f>+SUMIFS(H27建設IOデータ!AV:AV,H27建設IOデータ!$A:$A,H27建設io!$CE26)/H27建設IOデータ!AV$122</f>
        <v>0</v>
      </c>
      <c r="DU26" s="466">
        <f>+SUMIFS(H27建設IOデータ!AW:AW,H27建設IOデータ!$A:$A,H27建設io!$CE26)/H27建設IOデータ!AW$122</f>
        <v>0</v>
      </c>
      <c r="DV26" s="466">
        <f>+SUMIFS(H27建設IOデータ!AX:AX,H27建設IOデータ!$A:$A,H27建設io!$CE26)/H27建設IOデータ!AX$122</f>
        <v>0</v>
      </c>
      <c r="DW26" s="466">
        <f>+SUMIFS(H27建設IOデータ!AY:AY,H27建設IOデータ!$A:$A,H27建設io!$CE26)/H27建設IOデータ!AY$122</f>
        <v>0</v>
      </c>
      <c r="DX26" s="466">
        <f>+SUMIFS(H27建設IOデータ!AZ:AZ,H27建設IOデータ!$A:$A,H27建設io!$CE26)/H27建設IOデータ!AZ$122</f>
        <v>0</v>
      </c>
      <c r="DY26" s="466">
        <f>+SUMIFS(H27建設IOデータ!BA:BA,H27建設IOデータ!$A:$A,H27建設io!$CE26)/H27建設IOデータ!BA$122</f>
        <v>0</v>
      </c>
      <c r="DZ26" s="466">
        <f>+SUMIFS(H27建設IOデータ!BB:BB,H27建設IOデータ!$A:$A,H27建設io!$CE26)/H27建設IOデータ!BB$122</f>
        <v>0</v>
      </c>
      <c r="EA26" s="466">
        <f>+SUMIFS(H27建設IOデータ!BC:BC,H27建設IOデータ!$A:$A,H27建設io!$CE26)/H27建設IOデータ!BC$122</f>
        <v>0</v>
      </c>
      <c r="EB26" s="466">
        <f>+SUMIFS(H27建設IOデータ!BD:BD,H27建設IOデータ!$A:$A,H27建設io!$CE26)/H27建設IOデータ!BD$122</f>
        <v>0</v>
      </c>
      <c r="EC26" s="466">
        <f>+SUMIFS(H27建設IOデータ!BE:BE,H27建設IOデータ!$A:$A,H27建設io!$CE26)/H27建設IOデータ!BE$122</f>
        <v>0</v>
      </c>
      <c r="ED26" s="466">
        <f>+SUMIFS(H27建設IOデータ!BF:BF,H27建設IOデータ!$A:$A,H27建設io!$CE26)/H27建設IOデータ!BF$122</f>
        <v>0</v>
      </c>
      <c r="EE26" s="466">
        <f>+SUMIFS(H27建設IOデータ!BG:BG,H27建設IOデータ!$A:$A,H27建設io!$CE26)/H27建設IOデータ!BG$122</f>
        <v>0</v>
      </c>
      <c r="EF26" s="466">
        <f>+SUMIFS(H27建設IOデータ!BH:BH,H27建設IOデータ!$A:$A,H27建設io!$CE26)/H27建設IOデータ!BH$122</f>
        <v>0</v>
      </c>
      <c r="EG26" s="466">
        <f>+SUMIFS(H27建設IOデータ!BI:BI,H27建設IOデータ!$A:$A,H27建設io!$CE26)/H27建設IOデータ!BI$122</f>
        <v>0</v>
      </c>
      <c r="EH26" s="466">
        <f>+SUMIFS(H27建設IOデータ!BJ:BJ,H27建設IOデータ!$A:$A,H27建設io!$CE26)/H27建設IOデータ!BJ$122</f>
        <v>0</v>
      </c>
      <c r="EI26" s="466">
        <f>+SUMIFS(H27建設IOデータ!BK:BK,H27建設IOデータ!$A:$A,H27建設io!$CE26)/H27建設IOデータ!BK$122</f>
        <v>0</v>
      </c>
      <c r="EJ26" s="466">
        <f>+SUMIFS(H27建設IOデータ!BL:BL,H27建設IOデータ!$A:$A,H27建設io!$CE26)/H27建設IOデータ!BL$122</f>
        <v>0</v>
      </c>
      <c r="EK26" s="466">
        <f>+SUMIFS(H27建設IOデータ!BM:BM,H27建設IOデータ!$A:$A,H27建設io!$CE26)/H27建設IOデータ!BM$122</f>
        <v>0</v>
      </c>
      <c r="EL26" s="466">
        <f>+SUMIFS(H27建設IOデータ!BN:BN,H27建設IOデータ!$A:$A,H27建設io!$CE26)/H27建設IOデータ!BN$122</f>
        <v>0</v>
      </c>
      <c r="EM26" s="466">
        <f>+SUMIFS(H27建設IOデータ!BO:BO,H27建設IOデータ!$A:$A,H27建設io!$CE26)/H27建設IOデータ!BO$122</f>
        <v>0</v>
      </c>
      <c r="EN26" s="466">
        <f>+SUMIFS(H27建設IOデータ!BP:BP,H27建設IOデータ!$A:$A,H27建設io!$CE26)/H27建設IOデータ!BP$122</f>
        <v>0</v>
      </c>
      <c r="EO26" s="466">
        <f>+SUMIFS(H27建設IOデータ!BQ:BQ,H27建設IOデータ!$A:$A,H27建設io!$CE26)/H27建設IOデータ!BQ$122</f>
        <v>0</v>
      </c>
      <c r="EP26" s="466">
        <f>+SUMIFS(H27建設IOデータ!BR:BR,H27建設IOデータ!$A:$A,H27建設io!$CE26)/H27建設IOデータ!BR$122</f>
        <v>0</v>
      </c>
      <c r="EQ26" s="466">
        <f>+SUMIFS(H27建設IOデータ!BS:BS,H27建設IOデータ!$A:$A,H27建設io!$CE26)/H27建設IOデータ!BS$122</f>
        <v>0</v>
      </c>
      <c r="ER26" s="466">
        <f>+SUMIFS(H27建設IOデータ!BT:BT,H27建設IOデータ!$A:$A,H27建設io!$CE26)/H27建設IOデータ!BT$122</f>
        <v>0</v>
      </c>
      <c r="ES26" s="466">
        <f>+SUMIFS(H27建設IOデータ!BU:BU,H27建設IOデータ!$A:$A,H27建設io!$CE26)/H27建設IOデータ!BU$122</f>
        <v>0</v>
      </c>
      <c r="ET26" s="466">
        <f>+SUMIFS(H27建設IOデータ!BV:BV,H27建設IOデータ!$A:$A,H27建設io!$CE26)/H27建設IOデータ!BV$122</f>
        <v>0</v>
      </c>
      <c r="EU26" s="466">
        <f>+SUMIFS(H27建設IOデータ!BW:BW,H27建設IOデータ!$A:$A,H27建設io!$CE26)/H27建設IOデータ!BW$122</f>
        <v>0</v>
      </c>
      <c r="EV26" s="466">
        <f>+SUMIFS(H27建設IOデータ!BX:BX,H27建設IOデータ!$A:$A,H27建設io!$CE26)/H27建設IOデータ!BX$122</f>
        <v>0</v>
      </c>
      <c r="EW26" s="466">
        <f>+SUMIFS(H27建設IOデータ!BY:BY,H27建設IOデータ!$A:$A,H27建設io!$CE26)/H27建設IOデータ!BY$122</f>
        <v>0</v>
      </c>
      <c r="EX26" s="466">
        <f>+SUMIFS(H27建設IOデータ!BZ:BZ,H27建設IOデータ!$A:$A,H27建設io!$CE26)/H27建設IOデータ!BZ$122</f>
        <v>0</v>
      </c>
      <c r="EY26" s="466">
        <f>+SUMIFS(H27建設IOデータ!CA:CA,H27建設IOデータ!$A:$A,H27建設io!$CE26)/H27建設IOデータ!CA$122</f>
        <v>0</v>
      </c>
    </row>
    <row r="27" spans="1:155" x14ac:dyDescent="0.15">
      <c r="A27" s="464">
        <f t="shared" si="0"/>
        <v>0</v>
      </c>
      <c r="C27" s="381" t="s">
        <v>117</v>
      </c>
      <c r="D27" s="381" t="s">
        <v>1</v>
      </c>
      <c r="E27" s="465">
        <f t="shared" si="6"/>
        <v>0</v>
      </c>
      <c r="F27" s="465">
        <f t="shared" si="6"/>
        <v>0</v>
      </c>
      <c r="G27" s="465">
        <f t="shared" si="6"/>
        <v>0</v>
      </c>
      <c r="H27" s="465">
        <f t="shared" si="6"/>
        <v>0</v>
      </c>
      <c r="I27" s="465">
        <f t="shared" si="6"/>
        <v>0</v>
      </c>
      <c r="J27" s="465">
        <f t="shared" si="6"/>
        <v>0</v>
      </c>
      <c r="K27" s="465">
        <f t="shared" si="6"/>
        <v>0</v>
      </c>
      <c r="L27" s="465">
        <f t="shared" si="6"/>
        <v>0</v>
      </c>
      <c r="M27" s="465">
        <f t="shared" si="6"/>
        <v>0</v>
      </c>
      <c r="N27" s="465">
        <f t="shared" si="6"/>
        <v>0</v>
      </c>
      <c r="O27" s="465">
        <f t="shared" si="6"/>
        <v>0</v>
      </c>
      <c r="P27" s="465">
        <f t="shared" si="6"/>
        <v>0</v>
      </c>
      <c r="Q27" s="465">
        <f t="shared" si="6"/>
        <v>0</v>
      </c>
      <c r="R27" s="465">
        <f t="shared" si="6"/>
        <v>0</v>
      </c>
      <c r="S27" s="465">
        <f t="shared" si="6"/>
        <v>0</v>
      </c>
      <c r="T27" s="465">
        <f t="shared" si="6"/>
        <v>0</v>
      </c>
      <c r="U27" s="465">
        <f t="shared" si="7"/>
        <v>0</v>
      </c>
      <c r="V27" s="465">
        <f t="shared" si="7"/>
        <v>0</v>
      </c>
      <c r="W27" s="465">
        <f t="shared" si="7"/>
        <v>0</v>
      </c>
      <c r="X27" s="465">
        <f t="shared" si="7"/>
        <v>0</v>
      </c>
      <c r="Y27" s="465">
        <f t="shared" si="7"/>
        <v>0</v>
      </c>
      <c r="Z27" s="465">
        <f t="shared" si="7"/>
        <v>0</v>
      </c>
      <c r="AA27" s="465">
        <f t="shared" si="7"/>
        <v>0</v>
      </c>
      <c r="AB27" s="465">
        <f t="shared" si="7"/>
        <v>0</v>
      </c>
      <c r="AC27" s="465">
        <f t="shared" si="7"/>
        <v>0</v>
      </c>
      <c r="AD27" s="465">
        <f t="shared" si="7"/>
        <v>0</v>
      </c>
      <c r="AE27" s="465">
        <f t="shared" si="7"/>
        <v>0</v>
      </c>
      <c r="AF27" s="465">
        <f t="shared" si="7"/>
        <v>0</v>
      </c>
      <c r="AG27" s="465">
        <f t="shared" si="7"/>
        <v>0</v>
      </c>
      <c r="AH27" s="465">
        <f t="shared" si="7"/>
        <v>0</v>
      </c>
      <c r="AI27" s="465">
        <f t="shared" si="7"/>
        <v>0</v>
      </c>
      <c r="AJ27" s="465">
        <f t="shared" si="7"/>
        <v>0</v>
      </c>
      <c r="AK27" s="465">
        <f t="shared" si="8"/>
        <v>0</v>
      </c>
      <c r="AL27" s="465">
        <f t="shared" si="8"/>
        <v>0</v>
      </c>
      <c r="AM27" s="465">
        <f t="shared" si="8"/>
        <v>0</v>
      </c>
      <c r="AN27" s="465">
        <f t="shared" si="8"/>
        <v>0</v>
      </c>
      <c r="AO27" s="465">
        <f t="shared" si="8"/>
        <v>0</v>
      </c>
      <c r="AP27" s="465">
        <f t="shared" si="8"/>
        <v>0</v>
      </c>
      <c r="AQ27" s="465">
        <f t="shared" si="8"/>
        <v>0</v>
      </c>
      <c r="AR27" s="465">
        <f t="shared" si="8"/>
        <v>0</v>
      </c>
      <c r="AS27" s="465">
        <f t="shared" si="8"/>
        <v>0</v>
      </c>
      <c r="AT27" s="465">
        <f t="shared" si="8"/>
        <v>0</v>
      </c>
      <c r="AU27" s="465">
        <f t="shared" si="8"/>
        <v>0</v>
      </c>
      <c r="AV27" s="465">
        <f t="shared" si="8"/>
        <v>0</v>
      </c>
      <c r="AW27" s="465">
        <f t="shared" si="8"/>
        <v>0</v>
      </c>
      <c r="AX27" s="465">
        <f t="shared" si="8"/>
        <v>0</v>
      </c>
      <c r="AY27" s="465">
        <f t="shared" si="8"/>
        <v>0</v>
      </c>
      <c r="AZ27" s="465">
        <f t="shared" si="8"/>
        <v>0</v>
      </c>
      <c r="BA27" s="465">
        <f t="shared" si="9"/>
        <v>0</v>
      </c>
      <c r="BB27" s="465">
        <f t="shared" si="9"/>
        <v>0</v>
      </c>
      <c r="BC27" s="465">
        <f t="shared" si="9"/>
        <v>0</v>
      </c>
      <c r="BD27" s="465">
        <f t="shared" si="9"/>
        <v>0</v>
      </c>
      <c r="BE27" s="465">
        <f t="shared" si="9"/>
        <v>0</v>
      </c>
      <c r="BF27" s="465">
        <f t="shared" si="9"/>
        <v>0</v>
      </c>
      <c r="BG27" s="465">
        <f t="shared" si="9"/>
        <v>0</v>
      </c>
      <c r="BH27" s="465">
        <f t="shared" si="9"/>
        <v>0</v>
      </c>
      <c r="BI27" s="465">
        <f t="shared" si="9"/>
        <v>0</v>
      </c>
      <c r="BJ27" s="465">
        <f t="shared" si="9"/>
        <v>0</v>
      </c>
      <c r="BK27" s="465">
        <f t="shared" si="9"/>
        <v>0</v>
      </c>
      <c r="BL27" s="465">
        <f t="shared" si="9"/>
        <v>0</v>
      </c>
      <c r="BM27" s="465">
        <f t="shared" si="9"/>
        <v>0</v>
      </c>
      <c r="BN27" s="465">
        <f t="shared" si="9"/>
        <v>0</v>
      </c>
      <c r="BO27" s="465">
        <f t="shared" si="9"/>
        <v>0</v>
      </c>
      <c r="BP27" s="465">
        <f t="shared" si="9"/>
        <v>0</v>
      </c>
      <c r="BQ27" s="465">
        <f t="shared" si="10"/>
        <v>0</v>
      </c>
      <c r="BR27" s="465">
        <f t="shared" si="5"/>
        <v>0</v>
      </c>
      <c r="BS27" s="465">
        <f t="shared" si="5"/>
        <v>0</v>
      </c>
      <c r="BT27" s="465">
        <f t="shared" si="5"/>
        <v>0</v>
      </c>
      <c r="BU27" s="465">
        <f t="shared" si="5"/>
        <v>0</v>
      </c>
      <c r="BV27" s="465">
        <f t="shared" si="5"/>
        <v>0</v>
      </c>
      <c r="BW27" s="465">
        <f t="shared" si="5"/>
        <v>0</v>
      </c>
      <c r="CE27" s="381" t="s">
        <v>117</v>
      </c>
      <c r="CF27" s="381" t="s">
        <v>1</v>
      </c>
      <c r="CG27" s="466">
        <f>+SUMIFS(H27建設IOデータ!I:I,H27建設IOデータ!$A:$A,H27建設io!$CE27)/H27建設IOデータ!I$122</f>
        <v>3.3040827402272101E-3</v>
      </c>
      <c r="CH27" s="466">
        <f>+SUMIFS(H27建設IOデータ!J:J,H27建設IOデータ!$A:$A,H27建設io!$CE27)/H27建設IOデータ!J$122</f>
        <v>2.0369215905934822E-3</v>
      </c>
      <c r="CI27" s="466">
        <f>+SUMIFS(H27建設IOデータ!K:K,H27建設IOデータ!$A:$A,H27建設io!$CE27)/H27建設IOデータ!K$122</f>
        <v>2.4378399097675762E-3</v>
      </c>
      <c r="CJ27" s="466">
        <f>+SUMIFS(H27建設IOデータ!L:L,H27建設IOデータ!$A:$A,H27建設io!$CE27)/H27建設IOデータ!L$122</f>
        <v>2.5706518318751146E-3</v>
      </c>
      <c r="CK27" s="466">
        <f>+SUMIFS(H27建設IOデータ!M:M,H27建設IOデータ!$A:$A,H27建設io!$CE27)/H27建設IOデータ!M$122</f>
        <v>2.5787685024496101E-3</v>
      </c>
      <c r="CL27" s="466">
        <f>+SUMIFS(H27建設IOデータ!N:N,H27建設IOデータ!$A:$A,H27建設io!$CE27)/H27建設IOデータ!N$122</f>
        <v>2.2941032464917199E-3</v>
      </c>
      <c r="CM27" s="466">
        <f>+SUMIFS(H27建設IOデータ!O:O,H27建設IOデータ!$A:$A,H27建設io!$CE27)/H27建設IOデータ!O$122</f>
        <v>2.277971316724069E-3</v>
      </c>
      <c r="CN27" s="466">
        <f>+SUMIFS(H27建設IOデータ!P:P,H27建設IOデータ!$A:$A,H27建設io!$CE27)/H27建設IOデータ!P$122</f>
        <v>2.1456692913385828E-3</v>
      </c>
      <c r="CO27" s="466">
        <f>+SUMIFS(H27建設IOデータ!Q:Q,H27建設IOデータ!$A:$A,H27建設io!$CE27)/H27建設IOデータ!Q$122</f>
        <v>2.1035416718397093E-3</v>
      </c>
      <c r="CP27" s="466">
        <f>+SUMIFS(H27建設IOデータ!R:R,H27建設IOデータ!$A:$A,H27建設io!$CE27)/H27建設IOデータ!R$122</f>
        <v>2.0994685859635175E-3</v>
      </c>
      <c r="CQ27" s="466">
        <f>+SUMIFS(H27建設IOデータ!S:S,H27建設IOデータ!$A:$A,H27建設io!$CE27)/H27建設IOデータ!S$122</f>
        <v>2.321416727465676E-3</v>
      </c>
      <c r="CR27" s="466">
        <f>+SUMIFS(H27建設IOデータ!T:T,H27建設IOデータ!$A:$A,H27建設io!$CE27)/H27建設IOデータ!T$122</f>
        <v>2.5046876159801716E-3</v>
      </c>
      <c r="CS27" s="466">
        <f>+SUMIFS(H27建設IOデータ!U:U,H27建設IOデータ!$A:$A,H27建設io!$CE27)/H27建設IOデータ!U$122</f>
        <v>2.4090529941207333E-3</v>
      </c>
      <c r="CT27" s="466">
        <f>+SUMIFS(H27建設IOデータ!V:V,H27建設IOデータ!$A:$A,H27建設io!$CE27)/H27建設IOデータ!V$122</f>
        <v>2.5642556588031588E-3</v>
      </c>
      <c r="CU27" s="466">
        <f>+SUMIFS(H27建設IOデータ!W:W,H27建設IOデータ!$A:$A,H27建設io!$CE27)/H27建設IOデータ!W$122</f>
        <v>2.6653504442250742E-3</v>
      </c>
      <c r="CV27" s="466">
        <f>+SUMIFS(H27建設IOデータ!X:X,H27建設IOデータ!$A:$A,H27建設io!$CE27)/H27建設IOデータ!X$122</f>
        <v>1.536005896000622E-3</v>
      </c>
      <c r="CW27" s="466">
        <f>+SUMIFS(H27建設IOデータ!Y:Y,H27建設IOデータ!$A:$A,H27建設io!$CE27)/H27建設IOデータ!Y$122</f>
        <v>1.0996610028492398E-3</v>
      </c>
      <c r="CX27" s="466">
        <f>+SUMIFS(H27建設IOデータ!Z:Z,H27建設IOデータ!$A:$A,H27建設io!$CE27)/H27建設IOデータ!Z$122</f>
        <v>6.9549493158068613E-4</v>
      </c>
      <c r="CY27" s="466">
        <f>+SUMIFS(H27建設IOデータ!AA:AA,H27建設IOデータ!$A:$A,H27建設io!$CE27)/H27建設IOデータ!AA$122</f>
        <v>1.1323166834079079E-3</v>
      </c>
      <c r="CZ27" s="466">
        <f>+SUMIFS(H27建設IOデータ!AB:AB,H27建設IOデータ!$A:$A,H27建設io!$CE27)/H27建設IOデータ!AB$122</f>
        <v>1.5634192080156816E-3</v>
      </c>
      <c r="DA27" s="466">
        <f>+SUMIFS(H27建設IOデータ!AC:AC,H27建設IOデータ!$A:$A,H27建設io!$CE27)/H27建設IOデータ!AC$122</f>
        <v>1.6674258897951817E-3</v>
      </c>
      <c r="DB27" s="466">
        <f>+SUMIFS(H27建設IOデータ!AD:AD,H27建設IOデータ!$A:$A,H27建設io!$CE27)/H27建設IOデータ!AD$122</f>
        <v>1.1823334914308002E-3</v>
      </c>
      <c r="DC27" s="466">
        <f>+SUMIFS(H27建設IOデータ!AE:AE,H27建設IOデータ!$A:$A,H27建設io!$CE27)/H27建設IOデータ!AE$122</f>
        <v>1.534485543530932E-3</v>
      </c>
      <c r="DD27" s="466">
        <f>+SUMIFS(H27建設IOデータ!AF:AF,H27建設IOデータ!$A:$A,H27建設io!$CE27)/H27建設IOデータ!AF$122</f>
        <v>1.5191426406379678E-3</v>
      </c>
      <c r="DE27" s="466">
        <f>+SUMIFS(H27建設IOデータ!AG:AG,H27建設IOデータ!$A:$A,H27建設io!$CE27)/H27建設IOデータ!AG$122</f>
        <v>1.8150358623027865E-3</v>
      </c>
      <c r="DF27" s="466">
        <f>+SUMIFS(H27建設IOデータ!AH:AH,H27建設IOデータ!$A:$A,H27建設io!$CE27)/H27建設IOデータ!AH$122</f>
        <v>1.3154225821370416E-3</v>
      </c>
      <c r="DG27" s="466">
        <f>+SUMIFS(H27建設IOデータ!AI:AI,H27建設IOデータ!$A:$A,H27建設io!$CE27)/H27建設IOデータ!AI$122</f>
        <v>1.6186785142508681E-3</v>
      </c>
      <c r="DH27" s="466">
        <f>+SUMIFS(H27建設IOデータ!AJ:AJ,H27建設IOデータ!$A:$A,H27建設io!$CE27)/H27建設IOデータ!AJ$122</f>
        <v>1.6027396470513625E-3</v>
      </c>
      <c r="DI27" s="466">
        <f>+SUMIFS(H27建設IOデータ!AK:AK,H27建設IOデータ!$A:$A,H27建設io!$CE27)/H27建設IOデータ!AK$122</f>
        <v>6.4550030983694211E-3</v>
      </c>
      <c r="DJ27" s="466">
        <f>+SUMIFS(H27建設IOデータ!AL:AL,H27建設IOデータ!$A:$A,H27建設io!$CE27)/H27建設IOデータ!AL$122</f>
        <v>3.9673024394787622E-3</v>
      </c>
      <c r="DK27" s="466">
        <f>+SUMIFS(H27建設IOデータ!AM:AM,H27建設IOデータ!$A:$A,H27建設io!$CE27)/H27建設IOデータ!AM$122</f>
        <v>3.937053525277282E-3</v>
      </c>
      <c r="DL27" s="466">
        <f>+SUMIFS(H27建設IOデータ!AN:AN,H27建設IOデータ!$A:$A,H27建設io!$CE27)/H27建設IOデータ!AN$122</f>
        <v>5.4861088433087925E-3</v>
      </c>
      <c r="DM27" s="466">
        <f>+SUMIFS(H27建設IOデータ!AO:AO,H27建設IOデータ!$A:$A,H27建設io!$CE27)/H27建設IOデータ!AO$122</f>
        <v>5.5513836349982805E-3</v>
      </c>
      <c r="DN27" s="466">
        <f>+SUMIFS(H27建設IOデータ!AP:AP,H27建設IOデータ!$A:$A,H27建設io!$CE27)/H27建設IOデータ!AP$122</f>
        <v>5.4421583758779875E-3</v>
      </c>
      <c r="DO27" s="466">
        <f>+SUMIFS(H27建設IOデータ!AQ:AQ,H27建設IOデータ!$A:$A,H27建設io!$CE27)/H27建設IOデータ!AQ$122</f>
        <v>3.8875831563190727E-3</v>
      </c>
      <c r="DP27" s="466">
        <f>+SUMIFS(H27建設IOデータ!AR:AR,H27建設IOデータ!$A:$A,H27建設io!$CE27)/H27建設IOデータ!AR$122</f>
        <v>2.7288581264852852E-3</v>
      </c>
      <c r="DQ27" s="466">
        <f>+SUMIFS(H27建設IOデータ!AS:AS,H27建設IOデータ!$A:$A,H27建設io!$CE27)/H27建設IOデータ!AS$122</f>
        <v>2.6477020969044797E-3</v>
      </c>
      <c r="DR27" s="466">
        <f>+SUMIFS(H27建設IOデータ!AT:AT,H27建設IOデータ!$A:$A,H27建設io!$CE27)/H27建設IOデータ!AT$122</f>
        <v>8.9109942282464567E-3</v>
      </c>
      <c r="DS27" s="466">
        <f>+SUMIFS(H27建設IOデータ!AU:AU,H27建設IOデータ!$A:$A,H27建設io!$CE27)/H27建設IOデータ!AU$122</f>
        <v>3.2953139904791898E-3</v>
      </c>
      <c r="DT27" s="466">
        <f>+SUMIFS(H27建設IOデータ!AV:AV,H27建設IOデータ!$A:$A,H27建設io!$CE27)/H27建設IOデータ!AV$122</f>
        <v>9.0985149550303276E-3</v>
      </c>
      <c r="DU27" s="466">
        <f>+SUMIFS(H27建設IOデータ!AW:AW,H27建設IOデータ!$A:$A,H27建設io!$CE27)/H27建設IOデータ!AW$122</f>
        <v>3.3408153677506915E-3</v>
      </c>
      <c r="DV27" s="466">
        <f>+SUMIFS(H27建設IOデータ!AX:AX,H27建設IOデータ!$A:$A,H27建設io!$CE27)/H27建設IOデータ!AX$122</f>
        <v>6.0006776843226249E-3</v>
      </c>
      <c r="DW27" s="466">
        <f>+SUMIFS(H27建設IOデータ!AY:AY,H27建設IOデータ!$A:$A,H27建設io!$CE27)/H27建設IOデータ!AY$122</f>
        <v>6.0848231858585304E-3</v>
      </c>
      <c r="DX27" s="466">
        <f>+SUMIFS(H27建設IOデータ!AZ:AZ,H27建設IOデータ!$A:$A,H27建設io!$CE27)/H27建設IOデータ!AZ$122</f>
        <v>5.658657958862774E-3</v>
      </c>
      <c r="DY27" s="466">
        <f>+SUMIFS(H27建設IOデータ!BA:BA,H27建設IOデータ!$A:$A,H27建設io!$CE27)/H27建設IOデータ!BA$122</f>
        <v>7.5246963180034977E-3</v>
      </c>
      <c r="DZ27" s="466">
        <f>+SUMIFS(H27建設IOデータ!BB:BB,H27建設IOデータ!$A:$A,H27建設io!$CE27)/H27建設IOデータ!BB$122</f>
        <v>5.697404515720616E-3</v>
      </c>
      <c r="EA27" s="466">
        <f>+SUMIFS(H27建設IOデータ!BC:BC,H27建設IOデータ!$A:$A,H27建設io!$CE27)/H27建設IOデータ!BC$122</f>
        <v>1.887638210977189E-2</v>
      </c>
      <c r="EB27" s="466">
        <f>+SUMIFS(H27建設IOデータ!BD:BD,H27建設IOデータ!$A:$A,H27建設io!$CE27)/H27建設IOデータ!BD$122</f>
        <v>5.1319370936035082E-3</v>
      </c>
      <c r="EC27" s="466">
        <f>+SUMIFS(H27建設IOデータ!BE:BE,H27建設IOデータ!$A:$A,H27建設io!$CE27)/H27建設IOデータ!BE$122</f>
        <v>4.9517883437039849E-3</v>
      </c>
      <c r="ED27" s="466">
        <f>+SUMIFS(H27建設IOデータ!BF:BF,H27建設IOデータ!$A:$A,H27建設io!$CE27)/H27建設IOデータ!BF$122</f>
        <v>5.8344137803296907E-3</v>
      </c>
      <c r="EE27" s="466">
        <f>+SUMIFS(H27建設IOデータ!BG:BG,H27建設IOデータ!$A:$A,H27建設io!$CE27)/H27建設IOデータ!BG$122</f>
        <v>3.278634233577851E-3</v>
      </c>
      <c r="EF27" s="466">
        <f>+SUMIFS(H27建設IOデータ!BH:BH,H27建設IOデータ!$A:$A,H27建設io!$CE27)/H27建設IOデータ!BH$122</f>
        <v>2.4325073224563238E-3</v>
      </c>
      <c r="EG27" s="466">
        <f>+SUMIFS(H27建設IOデータ!BI:BI,H27建設IOデータ!$A:$A,H27建設io!$CE27)/H27建設IOデータ!BI$122</f>
        <v>1.458498659883954E-3</v>
      </c>
      <c r="EH27" s="466">
        <f>+SUMIFS(H27建設IOデータ!BJ:BJ,H27建設IOデータ!$A:$A,H27建設io!$CE27)/H27建設IOデータ!BJ$122</f>
        <v>1.0137133469470508E-3</v>
      </c>
      <c r="EI27" s="466">
        <f>+SUMIFS(H27建設IOデータ!BK:BK,H27建設IOデータ!$A:$A,H27建設io!$CE27)/H27建設IOデータ!BK$122</f>
        <v>1.9671030010315295E-3</v>
      </c>
      <c r="EJ27" s="466">
        <f>+SUMIFS(H27建設IOデータ!BL:BL,H27建設IOデータ!$A:$A,H27建設io!$CE27)/H27建設IOデータ!BL$122</f>
        <v>5.9830408769387493E-3</v>
      </c>
      <c r="EK27" s="466">
        <f>+SUMIFS(H27建設IOデータ!BM:BM,H27建設IOデータ!$A:$A,H27建設io!$CE27)/H27建設IOデータ!BM$122</f>
        <v>1.4075187969924813E-3</v>
      </c>
      <c r="EL27" s="466">
        <f>+SUMIFS(H27建設IOデータ!BN:BN,H27建設IOデータ!$A:$A,H27建設io!$CE27)/H27建設IOデータ!BN$122</f>
        <v>4.8929193206687033E-3</v>
      </c>
      <c r="EM27" s="466">
        <f>+SUMIFS(H27建設IOデータ!BO:BO,H27建設IOデータ!$A:$A,H27建設io!$CE27)/H27建設IOデータ!BO$122</f>
        <v>2.1303454618630986E-3</v>
      </c>
      <c r="EN27" s="466">
        <f>+SUMIFS(H27建設IOデータ!BP:BP,H27建設IOデータ!$A:$A,H27建設io!$CE27)/H27建設IOデータ!BP$122</f>
        <v>4.2037713834697417E-4</v>
      </c>
      <c r="EO27" s="466">
        <f>+SUMIFS(H27建設IOデータ!BQ:BQ,H27建設IOデータ!$A:$A,H27建設io!$CE27)/H27建設IOデータ!BQ$122</f>
        <v>2.3664767537207219E-3</v>
      </c>
      <c r="EP27" s="466">
        <f>+SUMIFS(H27建設IOデータ!BR:BR,H27建設IOデータ!$A:$A,H27建設io!$CE27)/H27建設IOデータ!BR$122</f>
        <v>1.2508539183544876E-3</v>
      </c>
      <c r="EQ27" s="466">
        <f>+SUMIFS(H27建設IOデータ!BS:BS,H27建設IOデータ!$A:$A,H27建設io!$CE27)/H27建設IOデータ!BS$122</f>
        <v>6.6464730109612328E-4</v>
      </c>
      <c r="ER27" s="466">
        <f>+SUMIFS(H27建設IOデータ!BT:BT,H27建設IOデータ!$A:$A,H27建設io!$CE27)/H27建設IOデータ!BT$122</f>
        <v>1.5646987385005006E-3</v>
      </c>
      <c r="ES27" s="466">
        <f>+SUMIFS(H27建設IOデータ!BU:BU,H27建設IOデータ!$A:$A,H27建設io!$CE27)/H27建設IOデータ!BU$122</f>
        <v>4.0128643876673484E-3</v>
      </c>
      <c r="ET27" s="466">
        <f>+SUMIFS(H27建設IOデータ!BV:BV,H27建設IOデータ!$A:$A,H27建設io!$CE27)/H27建設IOデータ!BV$122</f>
        <v>3.5448555464153981E-3</v>
      </c>
      <c r="EU27" s="466">
        <f>+SUMIFS(H27建設IOデータ!BW:BW,H27建設IOデータ!$A:$A,H27建設io!$CE27)/H27建設IOデータ!BW$122</f>
        <v>2.7804142841651629E-3</v>
      </c>
      <c r="EV27" s="466">
        <f>+SUMIFS(H27建設IOデータ!BX:BX,H27建設IOデータ!$A:$A,H27建設io!$CE27)/H27建設IOデータ!BX$122</f>
        <v>2.8525117789564803E-3</v>
      </c>
      <c r="EW27" s="466">
        <f>+SUMIFS(H27建設IOデータ!BY:BY,H27建設IOデータ!$A:$A,H27建設io!$CE27)/H27建設IOデータ!BY$122</f>
        <v>2.9803189760209642E-3</v>
      </c>
      <c r="EX27" s="466">
        <f>+SUMIFS(H27建設IOデータ!BZ:BZ,H27建設IOデータ!$A:$A,H27建設io!$CE27)/H27建設IOデータ!BZ$122</f>
        <v>6.1851164852971905E-3</v>
      </c>
      <c r="EY27" s="466">
        <f>+SUMIFS(H27建設IOデータ!CA:CA,H27建設IOデータ!$A:$A,H27建設io!$CE27)/H27建設IOデータ!CA$122</f>
        <v>4.1988048587676277E-3</v>
      </c>
    </row>
    <row r="28" spans="1:155" x14ac:dyDescent="0.15">
      <c r="A28" s="464">
        <f t="shared" si="0"/>
        <v>0</v>
      </c>
      <c r="C28" s="381" t="s">
        <v>118</v>
      </c>
      <c r="D28" s="381" t="s">
        <v>24</v>
      </c>
      <c r="E28" s="465">
        <f t="shared" si="6"/>
        <v>0</v>
      </c>
      <c r="F28" s="465">
        <f t="shared" si="6"/>
        <v>0</v>
      </c>
      <c r="G28" s="465">
        <f t="shared" si="6"/>
        <v>0</v>
      </c>
      <c r="H28" s="465">
        <f t="shared" si="6"/>
        <v>0</v>
      </c>
      <c r="I28" s="465">
        <f t="shared" si="6"/>
        <v>0</v>
      </c>
      <c r="J28" s="465">
        <f t="shared" si="6"/>
        <v>0</v>
      </c>
      <c r="K28" s="465">
        <f t="shared" si="6"/>
        <v>0</v>
      </c>
      <c r="L28" s="465">
        <f t="shared" si="6"/>
        <v>0</v>
      </c>
      <c r="M28" s="465">
        <f t="shared" si="6"/>
        <v>0</v>
      </c>
      <c r="N28" s="465">
        <f t="shared" si="6"/>
        <v>0</v>
      </c>
      <c r="O28" s="465">
        <f t="shared" si="6"/>
        <v>0</v>
      </c>
      <c r="P28" s="465">
        <f t="shared" si="6"/>
        <v>0</v>
      </c>
      <c r="Q28" s="465">
        <f t="shared" si="6"/>
        <v>0</v>
      </c>
      <c r="R28" s="465">
        <f t="shared" si="6"/>
        <v>0</v>
      </c>
      <c r="S28" s="465">
        <f t="shared" si="6"/>
        <v>0</v>
      </c>
      <c r="T28" s="465">
        <f t="shared" si="6"/>
        <v>0</v>
      </c>
      <c r="U28" s="465">
        <f t="shared" si="7"/>
        <v>0</v>
      </c>
      <c r="V28" s="465">
        <f t="shared" si="7"/>
        <v>0</v>
      </c>
      <c r="W28" s="465">
        <f t="shared" si="7"/>
        <v>0</v>
      </c>
      <c r="X28" s="465">
        <f t="shared" si="7"/>
        <v>0</v>
      </c>
      <c r="Y28" s="465">
        <f t="shared" si="7"/>
        <v>0</v>
      </c>
      <c r="Z28" s="465">
        <f t="shared" si="7"/>
        <v>0</v>
      </c>
      <c r="AA28" s="465">
        <f t="shared" si="7"/>
        <v>0</v>
      </c>
      <c r="AB28" s="465">
        <f t="shared" si="7"/>
        <v>0</v>
      </c>
      <c r="AC28" s="465">
        <f t="shared" si="7"/>
        <v>0</v>
      </c>
      <c r="AD28" s="465">
        <f t="shared" si="7"/>
        <v>0</v>
      </c>
      <c r="AE28" s="465">
        <f t="shared" si="7"/>
        <v>0</v>
      </c>
      <c r="AF28" s="465">
        <f t="shared" si="7"/>
        <v>0</v>
      </c>
      <c r="AG28" s="465">
        <f t="shared" si="7"/>
        <v>0</v>
      </c>
      <c r="AH28" s="465">
        <f t="shared" si="7"/>
        <v>0</v>
      </c>
      <c r="AI28" s="465">
        <f t="shared" si="7"/>
        <v>0</v>
      </c>
      <c r="AJ28" s="465">
        <f t="shared" si="7"/>
        <v>0</v>
      </c>
      <c r="AK28" s="465">
        <f t="shared" si="8"/>
        <v>0</v>
      </c>
      <c r="AL28" s="465">
        <f t="shared" si="8"/>
        <v>0</v>
      </c>
      <c r="AM28" s="465">
        <f t="shared" si="8"/>
        <v>0</v>
      </c>
      <c r="AN28" s="465">
        <f t="shared" si="8"/>
        <v>0</v>
      </c>
      <c r="AO28" s="465">
        <f t="shared" si="8"/>
        <v>0</v>
      </c>
      <c r="AP28" s="465">
        <f t="shared" si="8"/>
        <v>0</v>
      </c>
      <c r="AQ28" s="465">
        <f t="shared" si="8"/>
        <v>0</v>
      </c>
      <c r="AR28" s="465">
        <f t="shared" si="8"/>
        <v>0</v>
      </c>
      <c r="AS28" s="465">
        <f t="shared" si="8"/>
        <v>0</v>
      </c>
      <c r="AT28" s="465">
        <f t="shared" si="8"/>
        <v>0</v>
      </c>
      <c r="AU28" s="465">
        <f t="shared" si="8"/>
        <v>0</v>
      </c>
      <c r="AV28" s="465">
        <f t="shared" si="8"/>
        <v>0</v>
      </c>
      <c r="AW28" s="465">
        <f t="shared" si="8"/>
        <v>0</v>
      </c>
      <c r="AX28" s="465">
        <f t="shared" si="8"/>
        <v>0</v>
      </c>
      <c r="AY28" s="465">
        <f t="shared" si="8"/>
        <v>0</v>
      </c>
      <c r="AZ28" s="465">
        <f t="shared" si="8"/>
        <v>0</v>
      </c>
      <c r="BA28" s="465">
        <f t="shared" si="9"/>
        <v>0</v>
      </c>
      <c r="BB28" s="465">
        <f t="shared" si="9"/>
        <v>0</v>
      </c>
      <c r="BC28" s="465">
        <f t="shared" si="9"/>
        <v>0</v>
      </c>
      <c r="BD28" s="465">
        <f t="shared" si="9"/>
        <v>0</v>
      </c>
      <c r="BE28" s="465">
        <f t="shared" si="9"/>
        <v>0</v>
      </c>
      <c r="BF28" s="465">
        <f t="shared" si="9"/>
        <v>0</v>
      </c>
      <c r="BG28" s="465">
        <f t="shared" si="9"/>
        <v>0</v>
      </c>
      <c r="BH28" s="465">
        <f t="shared" si="9"/>
        <v>0</v>
      </c>
      <c r="BI28" s="465">
        <f t="shared" si="9"/>
        <v>0</v>
      </c>
      <c r="BJ28" s="465">
        <f t="shared" si="9"/>
        <v>0</v>
      </c>
      <c r="BK28" s="465">
        <f t="shared" si="9"/>
        <v>0</v>
      </c>
      <c r="BL28" s="465">
        <f t="shared" si="9"/>
        <v>0</v>
      </c>
      <c r="BM28" s="465">
        <f t="shared" si="9"/>
        <v>0</v>
      </c>
      <c r="BN28" s="465">
        <f t="shared" si="9"/>
        <v>0</v>
      </c>
      <c r="BO28" s="465">
        <f t="shared" si="9"/>
        <v>0</v>
      </c>
      <c r="BP28" s="465">
        <f t="shared" si="9"/>
        <v>0</v>
      </c>
      <c r="BQ28" s="465">
        <f t="shared" si="10"/>
        <v>0</v>
      </c>
      <c r="BR28" s="465">
        <f t="shared" si="5"/>
        <v>0</v>
      </c>
      <c r="BS28" s="465">
        <f t="shared" si="5"/>
        <v>0</v>
      </c>
      <c r="BT28" s="465">
        <f t="shared" si="5"/>
        <v>0</v>
      </c>
      <c r="BU28" s="465">
        <f t="shared" si="5"/>
        <v>0</v>
      </c>
      <c r="BV28" s="465">
        <f t="shared" si="5"/>
        <v>0</v>
      </c>
      <c r="BW28" s="465">
        <f t="shared" si="5"/>
        <v>0</v>
      </c>
      <c r="CE28" s="381" t="s">
        <v>118</v>
      </c>
      <c r="CF28" s="381" t="s">
        <v>24</v>
      </c>
      <c r="CG28" s="466">
        <f>+SUMIFS(H27建設IOデータ!I:I,H27建設IOデータ!$A:$A,H27建設io!$CE28)/H27建設IOデータ!I$122</f>
        <v>6.0543755486466096E-4</v>
      </c>
      <c r="CH28" s="466">
        <f>+SUMIFS(H27建設IOデータ!J:J,H27建設IOデータ!$A:$A,H27建設io!$CE28)/H27建設IOデータ!J$122</f>
        <v>6.3680058379478289E-4</v>
      </c>
      <c r="CI28" s="466">
        <f>+SUMIFS(H27建設IOデータ!K:K,H27建設IOデータ!$A:$A,H27建設io!$CE28)/H27建設IOデータ!K$122</f>
        <v>5.7659015675245431E-4</v>
      </c>
      <c r="CJ28" s="466">
        <f>+SUMIFS(H27建設IOデータ!L:L,H27建設IOデータ!$A:$A,H27建設io!$CE28)/H27建設IOデータ!L$122</f>
        <v>6.2822393999313012E-4</v>
      </c>
      <c r="CK28" s="466">
        <f>+SUMIFS(H27建設IOデータ!M:M,H27建設IOデータ!$A:$A,H27建設io!$CE28)/H27建設IOデータ!M$122</f>
        <v>6.3495742517173344E-4</v>
      </c>
      <c r="CL28" s="466">
        <f>+SUMIFS(H27建設IOデータ!N:N,H27建設IOデータ!$A:$A,H27建設io!$CE28)/H27建設IOデータ!N$122</f>
        <v>3.9880280188582393E-4</v>
      </c>
      <c r="CM28" s="466">
        <f>+SUMIFS(H27建設IOデータ!O:O,H27建設IOデータ!$A:$A,H27建設io!$CE28)/H27建設IOデータ!O$122</f>
        <v>5.144374512632855E-4</v>
      </c>
      <c r="CN28" s="466">
        <f>+SUMIFS(H27建設IOデータ!P:P,H27建設IOデータ!$A:$A,H27建設io!$CE28)/H27建設IOデータ!P$122</f>
        <v>6.5944881889763783E-4</v>
      </c>
      <c r="CO28" s="466">
        <f>+SUMIFS(H27建設IOデータ!Q:Q,H27建設IOデータ!$A:$A,H27建設io!$CE28)/H27建設IOデータ!Q$122</f>
        <v>5.9033544198718838E-4</v>
      </c>
      <c r="CP28" s="466">
        <f>+SUMIFS(H27建設IOデータ!R:R,H27建設IOデータ!$A:$A,H27建設io!$CE28)/H27建設IOデータ!R$122</f>
        <v>5.9467584090958125E-4</v>
      </c>
      <c r="CQ28" s="466">
        <f>+SUMIFS(H27建設IOデータ!S:S,H27建設IOデータ!$A:$A,H27建設io!$CE28)/H27建設IOデータ!S$122</f>
        <v>3.5816143795184717E-4</v>
      </c>
      <c r="CR28" s="466">
        <f>+SUMIFS(H27建設IOデータ!T:T,H27建設IOデータ!$A:$A,H27建設io!$CE28)/H27建設IOデータ!T$122</f>
        <v>4.1212293333419396E-4</v>
      </c>
      <c r="CS28" s="466">
        <f>+SUMIFS(H27建設IOデータ!U:U,H27建設IOデータ!$A:$A,H27建設io!$CE28)/H27建設IOデータ!U$122</f>
        <v>6.0205303448183077E-4</v>
      </c>
      <c r="CT28" s="466">
        <f>+SUMIFS(H27建設IOデータ!V:V,H27建設IOデータ!$A:$A,H27建設io!$CE28)/H27建設IOデータ!V$122</f>
        <v>2.9382096090452861E-4</v>
      </c>
      <c r="CU28" s="466">
        <f>+SUMIFS(H27建設IOデータ!W:W,H27建設IOデータ!$A:$A,H27建設io!$CE28)/H27建設IOデータ!W$122</f>
        <v>3.8076434917501059E-4</v>
      </c>
      <c r="CV28" s="466">
        <f>+SUMIFS(H27建設IOデータ!X:X,H27建設IOデータ!$A:$A,H27建設io!$CE28)/H27建設IOデータ!X$122</f>
        <v>7.1202874484706941E-4</v>
      </c>
      <c r="CW28" s="466">
        <f>+SUMIFS(H27建設IOデータ!Y:Y,H27建設IOデータ!$A:$A,H27建設io!$CE28)/H27建設IOデータ!Y$122</f>
        <v>6.1092277936068879E-4</v>
      </c>
      <c r="CX28" s="466">
        <f>+SUMIFS(H27建設IOデータ!Z:Z,H27建設IOデータ!$A:$A,H27建設io!$CE28)/H27建設IOデータ!Z$122</f>
        <v>5.2162119868551455E-4</v>
      </c>
      <c r="CY28" s="466">
        <f>+SUMIFS(H27建設IOデータ!AA:AA,H27建設IOデータ!$A:$A,H27建設io!$CE28)/H27建設IOデータ!AA$122</f>
        <v>6.1813813982565698E-4</v>
      </c>
      <c r="CZ28" s="466">
        <f>+SUMIFS(H27建設IOデータ!AB:AB,H27建設IOデータ!$A:$A,H27建設io!$CE28)/H27建設IOデータ!AB$122</f>
        <v>7.1838071417675378E-4</v>
      </c>
      <c r="DA28" s="466">
        <f>+SUMIFS(H27建設IOデータ!AC:AC,H27建設IOデータ!$A:$A,H27建設io!$CE28)/H27建設IOデータ!AC$122</f>
        <v>1.1087522669256621E-3</v>
      </c>
      <c r="DB28" s="466">
        <f>+SUMIFS(H27建設IOデータ!AD:AD,H27建設IOデータ!$A:$A,H27建設io!$CE28)/H27建設IOデータ!AD$122</f>
        <v>5.6262766143948424E-4</v>
      </c>
      <c r="DC28" s="466">
        <f>+SUMIFS(H27建設IOデータ!AE:AE,H27建設IOデータ!$A:$A,H27建設io!$CE28)/H27建設IOデータ!AE$122</f>
        <v>6.2994669681796156E-4</v>
      </c>
      <c r="DD28" s="466">
        <f>+SUMIFS(H27建設IOデータ!AF:AF,H27建設IOデータ!$A:$A,H27建設io!$CE28)/H27建設IOデータ!AF$122</f>
        <v>1.0091533456019438E-3</v>
      </c>
      <c r="DE28" s="466">
        <f>+SUMIFS(H27建設IOデータ!AG:AG,H27建設IOデータ!$A:$A,H27建設io!$CE28)/H27建設IOデータ!AG$122</f>
        <v>8.4634867561254846E-4</v>
      </c>
      <c r="DF28" s="466">
        <f>+SUMIFS(H27建設IOデータ!AH:AH,H27建設IOデータ!$A:$A,H27建設io!$CE28)/H27建設IOデータ!AH$122</f>
        <v>5.9347755947201139E-4</v>
      </c>
      <c r="DG28" s="466">
        <f>+SUMIFS(H27建設IOデータ!AI:AI,H27建設IOデータ!$A:$A,H27建設io!$CE28)/H27建設IOデータ!AI$122</f>
        <v>6.9606001031660377E-4</v>
      </c>
      <c r="DH28" s="466">
        <f>+SUMIFS(H27建設IOデータ!AJ:AJ,H27建設IOデータ!$A:$A,H27建設io!$CE28)/H27建設IOデータ!AJ$122</f>
        <v>5.0734204654863282E-4</v>
      </c>
      <c r="DI28" s="466">
        <f>+SUMIFS(H27建設IOデータ!AK:AK,H27建設IOデータ!$A:$A,H27建設io!$CE28)/H27建設IOデータ!AK$122</f>
        <v>1.1953907379196327E-3</v>
      </c>
      <c r="DJ28" s="466">
        <f>+SUMIFS(H27建設IOデータ!AL:AL,H27建設IOデータ!$A:$A,H27建設io!$CE28)/H27建設IOデータ!AL$122</f>
        <v>3.436791066757765E-4</v>
      </c>
      <c r="DK28" s="466">
        <f>+SUMIFS(H27建設IOデータ!AM:AM,H27建設IOデータ!$A:$A,H27建設io!$CE28)/H27建設IOデータ!AM$122</f>
        <v>4.0779950440193187E-4</v>
      </c>
      <c r="DL28" s="466">
        <f>+SUMIFS(H27建設IOデータ!AN:AN,H27建設IOデータ!$A:$A,H27建設io!$CE28)/H27建設IOデータ!AN$122</f>
        <v>4.8826004095677407E-4</v>
      </c>
      <c r="DM28" s="466">
        <f>+SUMIFS(H27建設IOデータ!AO:AO,H27建設IOデータ!$A:$A,H27建設io!$CE28)/H27建設IOデータ!AO$122</f>
        <v>4.9323145106179415E-4</v>
      </c>
      <c r="DN28" s="466">
        <f>+SUMIFS(H27建設IOデータ!AP:AP,H27建設IOデータ!$A:$A,H27建設io!$CE28)/H27建設IOデータ!AP$122</f>
        <v>5.2548895326861233E-4</v>
      </c>
      <c r="DO28" s="466">
        <f>+SUMIFS(H27建設IOデータ!AQ:AQ,H27建設IOデータ!$A:$A,H27建設io!$CE28)/H27建設IOデータ!AQ$122</f>
        <v>5.2992101888421335E-4</v>
      </c>
      <c r="DP28" s="466">
        <f>+SUMIFS(H27建設IOデータ!AR:AR,H27建設IOデータ!$A:$A,H27建設io!$CE28)/H27建設IOデータ!AR$122</f>
        <v>4.9697747336652546E-4</v>
      </c>
      <c r="DQ28" s="466">
        <f>+SUMIFS(H27建設IOデータ!AS:AS,H27建設IOデータ!$A:$A,H27建設io!$CE28)/H27建設IOデータ!AS$122</f>
        <v>3.8262956262134318E-4</v>
      </c>
      <c r="DR28" s="466">
        <f>+SUMIFS(H27建設IOデータ!AT:AT,H27建設IOデータ!$A:$A,H27建設io!$CE28)/H27建設IOデータ!AT$122</f>
        <v>5.461596092604657E-4</v>
      </c>
      <c r="DS28" s="466">
        <f>+SUMIFS(H27建設IOデータ!AU:AU,H27建設IOデータ!$A:$A,H27建設io!$CE28)/H27建設IOデータ!AU$122</f>
        <v>5.6823627675160542E-4</v>
      </c>
      <c r="DT28" s="466">
        <f>+SUMIFS(H27建設IOデータ!AV:AV,H27建設IOデータ!$A:$A,H27建設io!$CE28)/H27建設IOデータ!AV$122</f>
        <v>5.229031583350763E-4</v>
      </c>
      <c r="DU28" s="466">
        <f>+SUMIFS(H27建設IOデータ!AW:AW,H27建設IOデータ!$A:$A,H27建設io!$CE28)/H27建設IOデータ!AW$122</f>
        <v>5.2200240121104554E-4</v>
      </c>
      <c r="DV28" s="466">
        <f>+SUMIFS(H27建設IOデータ!AX:AX,H27建設IOデータ!$A:$A,H27建設io!$CE28)/H27建設IOデータ!AX$122</f>
        <v>3.6054141302188788E-4</v>
      </c>
      <c r="DW28" s="466">
        <f>+SUMIFS(H27建設IOデータ!AY:AY,H27建設IOデータ!$A:$A,H27建設io!$CE28)/H27建設IOデータ!AY$122</f>
        <v>3.4969195983119582E-4</v>
      </c>
      <c r="DX28" s="466">
        <f>+SUMIFS(H27建設IOデータ!AZ:AZ,H27建設IOデータ!$A:$A,H27建設io!$CE28)/H27建設IOデータ!AZ$122</f>
        <v>3.4061390910857431E-4</v>
      </c>
      <c r="DY28" s="466">
        <f>+SUMIFS(H27建設IOデータ!BA:BA,H27建設IOデータ!$A:$A,H27建設io!$CE28)/H27建設IOデータ!BA$122</f>
        <v>3.8757857919364749E-4</v>
      </c>
      <c r="DZ28" s="466">
        <f>+SUMIFS(H27建設IOデータ!BB:BB,H27建設IOデータ!$A:$A,H27建設io!$CE28)/H27建設IOデータ!BB$122</f>
        <v>3.9389463318562285E-4</v>
      </c>
      <c r="EA28" s="466">
        <f>+SUMIFS(H27建設IOデータ!BC:BC,H27建設IOデータ!$A:$A,H27建設io!$CE28)/H27建設IOデータ!BC$122</f>
        <v>3.9844606036457814E-4</v>
      </c>
      <c r="EB28" s="466">
        <f>+SUMIFS(H27建設IOデータ!BD:BD,H27建設IOデータ!$A:$A,H27建設io!$CE28)/H27建設IOデータ!BD$122</f>
        <v>4.7255406018448508E-4</v>
      </c>
      <c r="EC28" s="466">
        <f>+SUMIFS(H27建設IOデータ!BE:BE,H27建設IOデータ!$A:$A,H27建設io!$CE28)/H27建設IOデータ!BE$122</f>
        <v>4.749916876454662E-4</v>
      </c>
      <c r="ED28" s="466">
        <f>+SUMIFS(H27建設IOデータ!BF:BF,H27建設IOデータ!$A:$A,H27建設io!$CE28)/H27建設IOデータ!BF$122</f>
        <v>4.630487127245786E-4</v>
      </c>
      <c r="EE28" s="466">
        <f>+SUMIFS(H27建設IOデータ!BG:BG,H27建設IOデータ!$A:$A,H27建設io!$CE28)/H27建設IOデータ!BG$122</f>
        <v>3.2013600260524469E-4</v>
      </c>
      <c r="EF28" s="466">
        <f>+SUMIFS(H27建設IOデータ!BH:BH,H27建設IOデータ!$A:$A,H27建設io!$CE28)/H27建設IOデータ!BH$122</f>
        <v>3.4324956596122548E-4</v>
      </c>
      <c r="EG28" s="466">
        <f>+SUMIFS(H27建設IOデータ!BI:BI,H27建設IOデータ!$A:$A,H27建設io!$CE28)/H27建設IOデータ!BI$122</f>
        <v>3.4800138454836566E-4</v>
      </c>
      <c r="EH28" s="466">
        <f>+SUMIFS(H27建設IOデータ!BJ:BJ,H27建設IOデータ!$A:$A,H27建設io!$CE28)/H27建設IOデータ!BJ$122</f>
        <v>3.6681792245197404E-4</v>
      </c>
      <c r="EI28" s="466">
        <f>+SUMIFS(H27建設IOデータ!BK:BK,H27建設IOデータ!$A:$A,H27建設io!$CE28)/H27建設IOデータ!BK$122</f>
        <v>2.6387967087008324E-4</v>
      </c>
      <c r="EJ28" s="466">
        <f>+SUMIFS(H27建設IOデータ!BL:BL,H27建設IOデータ!$A:$A,H27建設io!$CE28)/H27建設IOデータ!BL$122</f>
        <v>4.0173895576567142E-4</v>
      </c>
      <c r="EK28" s="466">
        <f>+SUMIFS(H27建設IOデータ!BM:BM,H27建設IOデータ!$A:$A,H27建設io!$CE28)/H27建設IOデータ!BM$122</f>
        <v>3.4586466165413532E-4</v>
      </c>
      <c r="EL28" s="466">
        <f>+SUMIFS(H27建設IOデータ!BN:BN,H27建設IOデータ!$A:$A,H27建設io!$CE28)/H27建設IOデータ!BN$122</f>
        <v>3.9713892171189247E-4</v>
      </c>
      <c r="EM28" s="466">
        <f>+SUMIFS(H27建設IOデータ!BO:BO,H27建設IOデータ!$A:$A,H27建設io!$CE28)/H27建設IOデータ!BO$122</f>
        <v>4.1540120159242513E-4</v>
      </c>
      <c r="EN28" s="466">
        <f>+SUMIFS(H27建設IOデータ!BP:BP,H27建設IOデータ!$A:$A,H27建設io!$CE28)/H27建設IOデータ!BP$122</f>
        <v>2.7453200871639129E-4</v>
      </c>
      <c r="EO28" s="466">
        <f>+SUMIFS(H27建設IOデータ!BQ:BQ,H27建設IOデータ!$A:$A,H27建設io!$CE28)/H27建設IOデータ!BQ$122</f>
        <v>2.1243058830527125E-4</v>
      </c>
      <c r="EP28" s="466">
        <f>+SUMIFS(H27建設IOデータ!BR:BR,H27建設IOデータ!$A:$A,H27建設io!$CE28)/H27建設IOデータ!BR$122</f>
        <v>2.0587620601345683E-4</v>
      </c>
      <c r="EQ28" s="466">
        <f>+SUMIFS(H27建設IOデータ!BS:BS,H27建設IOデータ!$A:$A,H27建設io!$CE28)/H27建設IOデータ!BS$122</f>
        <v>2.7083988381902913E-4</v>
      </c>
      <c r="ER28" s="466">
        <f>+SUMIFS(H27建設IOデータ!BT:BT,H27建設IOデータ!$A:$A,H27建設io!$CE28)/H27建設IOデータ!BT$122</f>
        <v>2.1449843633748584E-4</v>
      </c>
      <c r="ES28" s="466">
        <f>+SUMIFS(H27建設IOデータ!BU:BU,H27建設IOデータ!$A:$A,H27建設io!$CE28)/H27建設IOデータ!BU$122</f>
        <v>2.4709877259926756E-4</v>
      </c>
      <c r="ET28" s="466">
        <f>+SUMIFS(H27建設IOデータ!BV:BV,H27建設IOデータ!$A:$A,H27建設io!$CE28)/H27建設IOデータ!BV$122</f>
        <v>2.688206158876445E-4</v>
      </c>
      <c r="EU28" s="466">
        <f>+SUMIFS(H27建設IOデータ!BW:BW,H27建設IOデータ!$A:$A,H27建設io!$CE28)/H27建設IOデータ!BW$122</f>
        <v>3.8136269541792111E-4</v>
      </c>
      <c r="EV28" s="466">
        <f>+SUMIFS(H27建設IOデータ!BX:BX,H27建設IOデータ!$A:$A,H27建設io!$CE28)/H27建設IOデータ!BX$122</f>
        <v>2.5562223681076403E-4</v>
      </c>
      <c r="EW28" s="466">
        <f>+SUMIFS(H27建設IOデータ!BY:BY,H27建設IOデータ!$A:$A,H27建設io!$CE28)/H27建設IOデータ!BY$122</f>
        <v>1.7784306962101228E-4</v>
      </c>
      <c r="EX28" s="466">
        <f>+SUMIFS(H27建設IOデータ!BZ:BZ,H27建設IOデータ!$A:$A,H27建設io!$CE28)/H27建設IOデータ!BZ$122</f>
        <v>1.6188481775597339E-4</v>
      </c>
      <c r="EY28" s="466">
        <f>+SUMIFS(H27建設IOデータ!CA:CA,H27建設IOデータ!$A:$A,H27建設io!$CE28)/H27建設IOデータ!CA$122</f>
        <v>2.6112900895080882E-4</v>
      </c>
    </row>
    <row r="29" spans="1:155" x14ac:dyDescent="0.15">
      <c r="A29" s="464">
        <f t="shared" si="0"/>
        <v>0</v>
      </c>
      <c r="C29" s="381" t="s">
        <v>120</v>
      </c>
      <c r="D29" s="381" t="s">
        <v>80</v>
      </c>
      <c r="E29" s="465">
        <f t="shared" si="6"/>
        <v>0</v>
      </c>
      <c r="F29" s="465">
        <f t="shared" si="6"/>
        <v>0</v>
      </c>
      <c r="G29" s="465">
        <f t="shared" si="6"/>
        <v>0</v>
      </c>
      <c r="H29" s="465">
        <f t="shared" si="6"/>
        <v>0</v>
      </c>
      <c r="I29" s="465">
        <f t="shared" si="6"/>
        <v>0</v>
      </c>
      <c r="J29" s="465">
        <f t="shared" si="6"/>
        <v>0</v>
      </c>
      <c r="K29" s="465">
        <f t="shared" si="6"/>
        <v>0</v>
      </c>
      <c r="L29" s="465">
        <f t="shared" si="6"/>
        <v>0</v>
      </c>
      <c r="M29" s="465">
        <f t="shared" si="6"/>
        <v>0</v>
      </c>
      <c r="N29" s="465">
        <f t="shared" si="6"/>
        <v>0</v>
      </c>
      <c r="O29" s="465">
        <f t="shared" si="6"/>
        <v>0</v>
      </c>
      <c r="P29" s="465">
        <f t="shared" si="6"/>
        <v>0</v>
      </c>
      <c r="Q29" s="465">
        <f t="shared" si="6"/>
        <v>0</v>
      </c>
      <c r="R29" s="465">
        <f t="shared" si="6"/>
        <v>0</v>
      </c>
      <c r="S29" s="465">
        <f t="shared" si="6"/>
        <v>0</v>
      </c>
      <c r="T29" s="465">
        <f t="shared" si="6"/>
        <v>0</v>
      </c>
      <c r="U29" s="465">
        <f t="shared" si="7"/>
        <v>0</v>
      </c>
      <c r="V29" s="465">
        <f t="shared" si="7"/>
        <v>0</v>
      </c>
      <c r="W29" s="465">
        <f t="shared" si="7"/>
        <v>0</v>
      </c>
      <c r="X29" s="465">
        <f t="shared" si="7"/>
        <v>0</v>
      </c>
      <c r="Y29" s="465">
        <f t="shared" si="7"/>
        <v>0</v>
      </c>
      <c r="Z29" s="465">
        <f t="shared" si="7"/>
        <v>0</v>
      </c>
      <c r="AA29" s="465">
        <f t="shared" si="7"/>
        <v>0</v>
      </c>
      <c r="AB29" s="465">
        <f t="shared" si="7"/>
        <v>0</v>
      </c>
      <c r="AC29" s="465">
        <f t="shared" si="7"/>
        <v>0</v>
      </c>
      <c r="AD29" s="465">
        <f t="shared" si="7"/>
        <v>0</v>
      </c>
      <c r="AE29" s="465">
        <f t="shared" si="7"/>
        <v>0</v>
      </c>
      <c r="AF29" s="465">
        <f t="shared" si="7"/>
        <v>0</v>
      </c>
      <c r="AG29" s="465">
        <f t="shared" si="7"/>
        <v>0</v>
      </c>
      <c r="AH29" s="465">
        <f t="shared" si="7"/>
        <v>0</v>
      </c>
      <c r="AI29" s="465">
        <f t="shared" si="7"/>
        <v>0</v>
      </c>
      <c r="AJ29" s="465">
        <f t="shared" si="7"/>
        <v>0</v>
      </c>
      <c r="AK29" s="465">
        <f t="shared" si="8"/>
        <v>0</v>
      </c>
      <c r="AL29" s="465">
        <f t="shared" si="8"/>
        <v>0</v>
      </c>
      <c r="AM29" s="465">
        <f t="shared" si="8"/>
        <v>0</v>
      </c>
      <c r="AN29" s="465">
        <f t="shared" si="8"/>
        <v>0</v>
      </c>
      <c r="AO29" s="465">
        <f t="shared" si="8"/>
        <v>0</v>
      </c>
      <c r="AP29" s="465">
        <f t="shared" si="8"/>
        <v>0</v>
      </c>
      <c r="AQ29" s="465">
        <f t="shared" si="8"/>
        <v>0</v>
      </c>
      <c r="AR29" s="465">
        <f t="shared" si="8"/>
        <v>0</v>
      </c>
      <c r="AS29" s="465">
        <f t="shared" si="8"/>
        <v>0</v>
      </c>
      <c r="AT29" s="465">
        <f t="shared" si="8"/>
        <v>0</v>
      </c>
      <c r="AU29" s="465">
        <f t="shared" si="8"/>
        <v>0</v>
      </c>
      <c r="AV29" s="465">
        <f t="shared" si="8"/>
        <v>0</v>
      </c>
      <c r="AW29" s="465">
        <f t="shared" si="8"/>
        <v>0</v>
      </c>
      <c r="AX29" s="465">
        <f t="shared" si="8"/>
        <v>0</v>
      </c>
      <c r="AY29" s="465">
        <f t="shared" si="8"/>
        <v>0</v>
      </c>
      <c r="AZ29" s="465">
        <f t="shared" si="8"/>
        <v>0</v>
      </c>
      <c r="BA29" s="465">
        <f t="shared" si="9"/>
        <v>0</v>
      </c>
      <c r="BB29" s="465">
        <f t="shared" si="9"/>
        <v>0</v>
      </c>
      <c r="BC29" s="465">
        <f t="shared" si="9"/>
        <v>0</v>
      </c>
      <c r="BD29" s="465">
        <f t="shared" si="9"/>
        <v>0</v>
      </c>
      <c r="BE29" s="465">
        <f t="shared" si="9"/>
        <v>0</v>
      </c>
      <c r="BF29" s="465">
        <f t="shared" si="9"/>
        <v>0</v>
      </c>
      <c r="BG29" s="465">
        <f t="shared" si="9"/>
        <v>0</v>
      </c>
      <c r="BH29" s="465">
        <f t="shared" si="9"/>
        <v>0</v>
      </c>
      <c r="BI29" s="465">
        <f t="shared" si="9"/>
        <v>0</v>
      </c>
      <c r="BJ29" s="465">
        <f t="shared" si="9"/>
        <v>0</v>
      </c>
      <c r="BK29" s="465">
        <f t="shared" si="9"/>
        <v>0</v>
      </c>
      <c r="BL29" s="465">
        <f t="shared" si="9"/>
        <v>0</v>
      </c>
      <c r="BM29" s="465">
        <f t="shared" si="9"/>
        <v>0</v>
      </c>
      <c r="BN29" s="465">
        <f t="shared" si="9"/>
        <v>0</v>
      </c>
      <c r="BO29" s="465">
        <f t="shared" si="9"/>
        <v>0</v>
      </c>
      <c r="BP29" s="465">
        <f t="shared" si="9"/>
        <v>0</v>
      </c>
      <c r="BQ29" s="465">
        <f t="shared" si="10"/>
        <v>0</v>
      </c>
      <c r="BR29" s="465">
        <f t="shared" si="5"/>
        <v>0</v>
      </c>
      <c r="BS29" s="465">
        <f t="shared" si="5"/>
        <v>0</v>
      </c>
      <c r="BT29" s="465">
        <f t="shared" si="5"/>
        <v>0</v>
      </c>
      <c r="BU29" s="465">
        <f t="shared" si="5"/>
        <v>0</v>
      </c>
      <c r="BV29" s="465">
        <f t="shared" si="5"/>
        <v>0</v>
      </c>
      <c r="BW29" s="465">
        <f t="shared" si="5"/>
        <v>0</v>
      </c>
      <c r="CE29" s="381" t="s">
        <v>120</v>
      </c>
      <c r="CF29" s="381" t="s">
        <v>80</v>
      </c>
      <c r="CG29" s="466">
        <f>+SUMIFS(H27建設IOデータ!I:I,H27建設IOデータ!$A:$A,H27建設io!$CE29)/H27建設IOデータ!I$122</f>
        <v>3.2805254035160884E-3</v>
      </c>
      <c r="CH29" s="466">
        <f>+SUMIFS(H27建設IOデータ!J:J,H27建設IOデータ!$A:$A,H27建設io!$CE29)/H27建設IOデータ!J$122</f>
        <v>3.6891258623391052E-3</v>
      </c>
      <c r="CI29" s="466">
        <f>+SUMIFS(H27建設IOデータ!K:K,H27建設IOデータ!$A:$A,H27建設io!$CE29)/H27建設IOデータ!K$122</f>
        <v>5.3440363291156444E-3</v>
      </c>
      <c r="CJ29" s="466">
        <f>+SUMIFS(H27建設IOデータ!L:L,H27建設IOデータ!$A:$A,H27建設io!$CE29)/H27建設IOデータ!L$122</f>
        <v>3.9234724166345141E-3</v>
      </c>
      <c r="CK29" s="466">
        <f>+SUMIFS(H27建設IOデータ!M:M,H27建設IOデータ!$A:$A,H27建設io!$CE29)/H27建設IOデータ!M$122</f>
        <v>3.8980521907421841E-3</v>
      </c>
      <c r="CL29" s="466">
        <f>+SUMIFS(H27建設IOデータ!N:N,H27建設IOデータ!$A:$A,H27建設io!$CE29)/H27建設IOデータ!N$122</f>
        <v>4.789582165222816E-3</v>
      </c>
      <c r="CM29" s="466">
        <f>+SUMIFS(H27建設IOデータ!O:O,H27建設IOデータ!$A:$A,H27建設io!$CE29)/H27建設IOデータ!O$122</f>
        <v>7.0539999409128746E-3</v>
      </c>
      <c r="CN29" s="466">
        <f>+SUMIFS(H27建設IOデータ!P:P,H27建設IOデータ!$A:$A,H27建設io!$CE29)/H27建設IOデータ!P$122</f>
        <v>8.2677165354330708E-3</v>
      </c>
      <c r="CO29" s="466">
        <f>+SUMIFS(H27建設IOデータ!Q:Q,H27建設IOデータ!$A:$A,H27建設io!$CE29)/H27建設IOデータ!Q$122</f>
        <v>7.4021978492801802E-3</v>
      </c>
      <c r="CP29" s="466">
        <f>+SUMIFS(H27建設IOデータ!R:R,H27建設IOデータ!$A:$A,H27建設io!$CE29)/H27建設IOデータ!R$122</f>
        <v>7.3994736201251398E-3</v>
      </c>
      <c r="CQ29" s="466">
        <f>+SUMIFS(H27建設IOデータ!S:S,H27建設IOデータ!$A:$A,H27建設io!$CE29)/H27建設IOデータ!S$122</f>
        <v>7.5479206738741133E-3</v>
      </c>
      <c r="CR29" s="466">
        <f>+SUMIFS(H27建設IOデータ!T:T,H27建設IOデータ!$A:$A,H27建設io!$CE29)/H27建設IOデータ!T$122</f>
        <v>6.5655669191470962E-3</v>
      </c>
      <c r="CS29" s="466">
        <f>+SUMIFS(H27建設IOデータ!U:U,H27建設IOデータ!$A:$A,H27建設io!$CE29)/H27建設IOデータ!U$122</f>
        <v>6.4434810101037278E-3</v>
      </c>
      <c r="CT29" s="466">
        <f>+SUMIFS(H27建設IOデータ!V:V,H27建設IOデータ!$A:$A,H27建設io!$CE29)/H27建設IOデータ!V$122</f>
        <v>6.6416107045103876E-3</v>
      </c>
      <c r="CU29" s="466">
        <f>+SUMIFS(H27建設IOデータ!W:W,H27建設IOデータ!$A:$A,H27建設io!$CE29)/H27建設IOデータ!W$122</f>
        <v>6.4870963192779577E-3</v>
      </c>
      <c r="CV29" s="466">
        <f>+SUMIFS(H27建設IOデータ!X:X,H27建設IOデータ!$A:$A,H27建設io!$CE29)/H27建設IOデータ!X$122</f>
        <v>1.6214462719874507E-3</v>
      </c>
      <c r="CW29" s="466">
        <f>+SUMIFS(H27建設IOデータ!Y:Y,H27建設IOデータ!$A:$A,H27建設io!$CE29)/H27建設IOデータ!Y$122</f>
        <v>1.5481043196140009E-3</v>
      </c>
      <c r="CX29" s="466">
        <f>+SUMIFS(H27建設IOデータ!Z:Z,H27建設IOデータ!$A:$A,H27建設io!$CE29)/H27建設IOデータ!Z$122</f>
        <v>1.6691878357936467E-3</v>
      </c>
      <c r="CY29" s="466">
        <f>+SUMIFS(H27建設IOデータ!AA:AA,H27建設IOデータ!$A:$A,H27建設io!$CE29)/H27建設IOデータ!AA$122</f>
        <v>1.5383210525206691E-3</v>
      </c>
      <c r="CZ29" s="466">
        <f>+SUMIFS(H27建設IOデータ!AB:AB,H27建設IOデータ!$A:$A,H27建設io!$CE29)/H27建設IOデータ!AB$122</f>
        <v>1.626053970749974E-3</v>
      </c>
      <c r="DA29" s="466">
        <f>+SUMIFS(H27建設IOデータ!AC:AC,H27建設IOデータ!$A:$A,H27建設io!$CE29)/H27建設IOデータ!AC$122</f>
        <v>2.2862643643583418E-3</v>
      </c>
      <c r="DB29" s="466">
        <f>+SUMIFS(H27建設IOデータ!AD:AD,H27建設IOデータ!$A:$A,H27建設io!$CE29)/H27建設IOデータ!AD$122</f>
        <v>1.284258792416214E-3</v>
      </c>
      <c r="DC29" s="466">
        <f>+SUMIFS(H27建設IOデータ!AE:AE,H27建設IOデータ!$A:$A,H27建設io!$CE29)/H27建設IOデータ!AE$122</f>
        <v>1.8575351316427072E-3</v>
      </c>
      <c r="DD29" s="466">
        <f>+SUMIFS(H27建設IOデータ!AF:AF,H27建設IOデータ!$A:$A,H27建設io!$CE29)/H27建設IOデータ!AF$122</f>
        <v>2.5138623269464391E-3</v>
      </c>
      <c r="DE29" s="466">
        <f>+SUMIFS(H27建設IOデータ!AG:AG,H27建設IOデータ!$A:$A,H27建設io!$CE29)/H27建設IOデータ!AG$122</f>
        <v>1.878919112114686E-3</v>
      </c>
      <c r="DF29" s="466">
        <f>+SUMIFS(H27建設IOデータ!AH:AH,H27建設IOデータ!$A:$A,H27建設io!$CE29)/H27建設IOデータ!AH$122</f>
        <v>1.3571218570751034E-3</v>
      </c>
      <c r="DG29" s="466">
        <f>+SUMIFS(H27建設IOデータ!AI:AI,H27建設IOデータ!$A:$A,H27建設io!$CE29)/H27建設IOデータ!AI$122</f>
        <v>1.4992786098837886E-3</v>
      </c>
      <c r="DH29" s="466">
        <f>+SUMIFS(H27建設IOデータ!AJ:AJ,H27建設IOデータ!$A:$A,H27建設io!$CE29)/H27建設IOデータ!AJ$122</f>
        <v>2.0351334367234926E-3</v>
      </c>
      <c r="DI29" s="466">
        <f>+SUMIFS(H27建設IOデータ!AK:AK,H27建設IOデータ!$A:$A,H27建設io!$CE29)/H27建設IOデータ!AK$122</f>
        <v>2.5572570385360197E-3</v>
      </c>
      <c r="DJ29" s="466">
        <f>+SUMIFS(H27建設IOデータ!AL:AL,H27建設IOデータ!$A:$A,H27建設io!$CE29)/H27建設IOデータ!AL$122</f>
        <v>2.9591345273781659E-3</v>
      </c>
      <c r="DK29" s="466">
        <f>+SUMIFS(H27建設IOデータ!AM:AM,H27建設IOデータ!$A:$A,H27建設io!$CE29)/H27建設IOデータ!AM$122</f>
        <v>2.2427339584299277E-3</v>
      </c>
      <c r="DL29" s="466">
        <f>+SUMIFS(H27建設IOデータ!AN:AN,H27建設IOデータ!$A:$A,H27建設io!$CE29)/H27建設IOデータ!AN$122</f>
        <v>2.2933954586109254E-3</v>
      </c>
      <c r="DM29" s="466">
        <f>+SUMIFS(H27建設IOデータ!AO:AO,H27建設IOデータ!$A:$A,H27建設io!$CE29)/H27建設IOデータ!AO$122</f>
        <v>2.3517445328753777E-3</v>
      </c>
      <c r="DN29" s="466">
        <f>+SUMIFS(H27建設IOデータ!AP:AP,H27建設IOデータ!$A:$A,H27建設io!$CE29)/H27建設IOデータ!AP$122</f>
        <v>2.4432192954674243E-3</v>
      </c>
      <c r="DO29" s="466">
        <f>+SUMIFS(H27建設IOデータ!AQ:AQ,H27建設IOデータ!$A:$A,H27建設io!$CE29)/H27建設IOデータ!AQ$122</f>
        <v>2.6863989331581588E-3</v>
      </c>
      <c r="DP29" s="466">
        <f>+SUMIFS(H27建設IOデータ!AR:AR,H27建設IOデータ!$A:$A,H27建設io!$CE29)/H27建設IOデータ!AR$122</f>
        <v>2.3583840099756933E-3</v>
      </c>
      <c r="DQ29" s="466">
        <f>+SUMIFS(H27建設IOデータ!AS:AS,H27建設IOデータ!$A:$A,H27建設io!$CE29)/H27建設IOデータ!AS$122</f>
        <v>1.7336425861979375E-3</v>
      </c>
      <c r="DR29" s="466">
        <f>+SUMIFS(H27建設IOデータ!AT:AT,H27建設IOデータ!$A:$A,H27建設io!$CE29)/H27建設IOデータ!AT$122</f>
        <v>2.6848923894894879E-3</v>
      </c>
      <c r="DS29" s="466">
        <f>+SUMIFS(H27建設IOデータ!AU:AU,H27建設IOデータ!$A:$A,H27建設io!$CE29)/H27建設IOデータ!AU$122</f>
        <v>1.0680103514849452E-3</v>
      </c>
      <c r="DT29" s="466">
        <f>+SUMIFS(H27建設IOデータ!AV:AV,H27建設IOデータ!$A:$A,H27建設io!$CE29)/H27建設IOデータ!AV$122</f>
        <v>8.366450533361222E-4</v>
      </c>
      <c r="DU29" s="466">
        <f>+SUMIFS(H27建設IOデータ!AW:AW,H27建設IOデータ!$A:$A,H27建設io!$CE29)/H27建設IOデータ!AW$122</f>
        <v>1.1484052826643003E-3</v>
      </c>
      <c r="DV29" s="466">
        <f>+SUMIFS(H27建設IOデータ!AX:AX,H27建設IOデータ!$A:$A,H27建設io!$CE29)/H27建設IOデータ!AX$122</f>
        <v>1.9754664921824271E-3</v>
      </c>
      <c r="DW29" s="466">
        <f>+SUMIFS(H27建設IOデータ!AY:AY,H27建設IOデータ!$A:$A,H27建設io!$CE29)/H27建設IOデータ!AY$122</f>
        <v>1.9132361153068043E-3</v>
      </c>
      <c r="DX29" s="466">
        <f>+SUMIFS(H27建設IOデータ!AZ:AZ,H27建設IOデータ!$A:$A,H27建設io!$CE29)/H27建設IOデータ!AZ$122</f>
        <v>1.9007372895173556E-3</v>
      </c>
      <c r="DY29" s="466">
        <f>+SUMIFS(H27建設IOデータ!BA:BA,H27建設IOデータ!$A:$A,H27建設io!$CE29)/H27建設IOデータ!BA$122</f>
        <v>2.0796899371366452E-3</v>
      </c>
      <c r="DZ29" s="466">
        <f>+SUMIFS(H27建設IOデータ!BB:BB,H27建設IOデータ!$A:$A,H27建設io!$CE29)/H27建設IOデータ!BB$122</f>
        <v>1.674052191038897E-3</v>
      </c>
      <c r="EA29" s="466">
        <f>+SUMIFS(H27建設IOデータ!BC:BC,H27建設IOデータ!$A:$A,H27建設io!$CE29)/H27建設IOデータ!BC$122</f>
        <v>2.4404821197330411E-3</v>
      </c>
      <c r="EB29" s="466">
        <f>+SUMIFS(H27建設IOデータ!BD:BD,H27建設IOデータ!$A:$A,H27建設io!$CE29)/H27建設IOデータ!BD$122</f>
        <v>2.6179494934220476E-3</v>
      </c>
      <c r="EC29" s="466">
        <f>+SUMIFS(H27建設IOデータ!BE:BE,H27建設IOデータ!$A:$A,H27建設io!$CE29)/H27建設IOデータ!BE$122</f>
        <v>2.5412055289032441E-3</v>
      </c>
      <c r="ED29" s="466">
        <f>+SUMIFS(H27建設IOデータ!BF:BF,H27建設IOデータ!$A:$A,H27建設io!$CE29)/H27建設IOデータ!BF$122</f>
        <v>2.9172068901648454E-3</v>
      </c>
      <c r="EE29" s="466">
        <f>+SUMIFS(H27建設IOデータ!BG:BG,H27建設IOデータ!$A:$A,H27建設io!$CE29)/H27建設IOデータ!BG$122</f>
        <v>3.2013600260524469E-4</v>
      </c>
      <c r="EF29" s="466">
        <f>+SUMIFS(H27建設IOデータ!BH:BH,H27建設IOデータ!$A:$A,H27建設io!$CE29)/H27建設IOデータ!BH$122</f>
        <v>2.0639212331728285E-3</v>
      </c>
      <c r="EG29" s="466">
        <f>+SUMIFS(H27建設IOデータ!BI:BI,H27建設IOデータ!$A:$A,H27建設io!$CE29)/H27建設IOデータ!BI$122</f>
        <v>2.4335239676632143E-3</v>
      </c>
      <c r="EH29" s="466">
        <f>+SUMIFS(H27建設IOデータ!BJ:BJ,H27建設IOデータ!$A:$A,H27建設io!$CE29)/H27建設IOデータ!BJ$122</f>
        <v>2.3587123959376223E-3</v>
      </c>
      <c r="EI29" s="466">
        <f>+SUMIFS(H27建設IOデータ!BK:BK,H27建設IOデータ!$A:$A,H27建設io!$CE29)/H27建設IOデータ!BK$122</f>
        <v>2.9586508552100241E-3</v>
      </c>
      <c r="EJ29" s="466">
        <f>+SUMIFS(H27建設IOデータ!BL:BL,H27建設IOデータ!$A:$A,H27建設io!$CE29)/H27建設IOデータ!BL$122</f>
        <v>2.1378251574673229E-3</v>
      </c>
      <c r="EK29" s="466">
        <f>+SUMIFS(H27建設IOデータ!BM:BM,H27建設IOデータ!$A:$A,H27建設io!$CE29)/H27建設IOデータ!BM$122</f>
        <v>2.3157894736842107E-3</v>
      </c>
      <c r="EL29" s="466">
        <f>+SUMIFS(H27建設IOデータ!BN:BN,H27建設IOデータ!$A:$A,H27建設io!$CE29)/H27建設IOデータ!BN$122</f>
        <v>1.6270110401823484E-3</v>
      </c>
      <c r="EM29" s="466">
        <f>+SUMIFS(H27建設IOデータ!BO:BO,H27建設IOデータ!$A:$A,H27建設io!$CE29)/H27建設IOデータ!BO$122</f>
        <v>2.2855147823022926E-3</v>
      </c>
      <c r="EN29" s="466">
        <f>+SUMIFS(H27建設IOデータ!BP:BP,H27建設IOデータ!$A:$A,H27建設io!$CE29)/H27建設IOデータ!BP$122</f>
        <v>1.4241347952162798E-3</v>
      </c>
      <c r="EO29" s="466">
        <f>+SUMIFS(H27建設IOデータ!BQ:BQ,H27建設IOデータ!$A:$A,H27建設io!$CE29)/H27建設IOデータ!BQ$122</f>
        <v>2.6128962361548365E-3</v>
      </c>
      <c r="EP29" s="466">
        <f>+SUMIFS(H27建設IOデータ!BR:BR,H27建設IOデータ!$A:$A,H27建設io!$CE29)/H27建設IOデータ!BR$122</f>
        <v>7.3304406686609629E-4</v>
      </c>
      <c r="EQ29" s="466">
        <f>+SUMIFS(H27建設IOデータ!BS:BS,H27建設IOデータ!$A:$A,H27建設io!$CE29)/H27建設IOデータ!BS$122</f>
        <v>2.4764727307820425E-3</v>
      </c>
      <c r="ER29" s="466">
        <f>+SUMIFS(H27建設IOデータ!BT:BT,H27建設IOデータ!$A:$A,H27建設io!$CE29)/H27建設IOデータ!BT$122</f>
        <v>2.8330373185830255E-3</v>
      </c>
      <c r="ES29" s="466">
        <f>+SUMIFS(H27建設IOデータ!BU:BU,H27建設IOデータ!$A:$A,H27建設io!$CE29)/H27建設IOデータ!BU$122</f>
        <v>4.03820154404139E-3</v>
      </c>
      <c r="ET29" s="466">
        <f>+SUMIFS(H27建設IOデータ!BV:BV,H27建設IOデータ!$A:$A,H27建設io!$CE29)/H27建設IOデータ!BV$122</f>
        <v>3.7807946706601334E-3</v>
      </c>
      <c r="EU29" s="466">
        <f>+SUMIFS(H27建設IOデータ!BW:BW,H27建設IOデータ!$A:$A,H27建設io!$CE29)/H27建設IOデータ!BW$122</f>
        <v>2.7365514821362648E-3</v>
      </c>
      <c r="EV29" s="466">
        <f>+SUMIFS(H27建設IOデータ!BX:BX,H27建設IOデータ!$A:$A,H27建設io!$CE29)/H27建設IOデータ!BX$122</f>
        <v>5.850263465191804E-3</v>
      </c>
      <c r="EW29" s="466">
        <f>+SUMIFS(H27建設IOデータ!BY:BY,H27建設IOデータ!$A:$A,H27建設io!$CE29)/H27建設IOデータ!BY$122</f>
        <v>6.0516274295224458E-3</v>
      </c>
      <c r="EX29" s="466">
        <f>+SUMIFS(H27建設IOデータ!BZ:BZ,H27建設IOデータ!$A:$A,H27建設io!$CE29)/H27建設IOデータ!BZ$122</f>
        <v>2.2416661217341933E-3</v>
      </c>
      <c r="EY29" s="466">
        <f>+SUMIFS(H27建設IOデータ!CA:CA,H27建設IOデータ!$A:$A,H27建設io!$CE29)/H27建設IOデータ!CA$122</f>
        <v>4.385471298759807E-3</v>
      </c>
    </row>
    <row r="30" spans="1:155" x14ac:dyDescent="0.15">
      <c r="A30" s="464">
        <f t="shared" si="0"/>
        <v>0</v>
      </c>
      <c r="C30" s="381" t="s">
        <v>121</v>
      </c>
      <c r="D30" s="381" t="s">
        <v>367</v>
      </c>
      <c r="E30" s="465">
        <f t="shared" si="6"/>
        <v>0</v>
      </c>
      <c r="F30" s="465">
        <f t="shared" si="6"/>
        <v>0</v>
      </c>
      <c r="G30" s="465">
        <f t="shared" si="6"/>
        <v>0</v>
      </c>
      <c r="H30" s="465">
        <f t="shared" si="6"/>
        <v>0</v>
      </c>
      <c r="I30" s="465">
        <f t="shared" si="6"/>
        <v>0</v>
      </c>
      <c r="J30" s="465">
        <f t="shared" si="6"/>
        <v>0</v>
      </c>
      <c r="K30" s="465">
        <f t="shared" si="6"/>
        <v>0</v>
      </c>
      <c r="L30" s="465">
        <f t="shared" si="6"/>
        <v>0</v>
      </c>
      <c r="M30" s="465">
        <f t="shared" si="6"/>
        <v>0</v>
      </c>
      <c r="N30" s="465">
        <f t="shared" si="6"/>
        <v>0</v>
      </c>
      <c r="O30" s="465">
        <f t="shared" si="6"/>
        <v>0</v>
      </c>
      <c r="P30" s="465">
        <f t="shared" si="6"/>
        <v>0</v>
      </c>
      <c r="Q30" s="465">
        <f t="shared" si="6"/>
        <v>0</v>
      </c>
      <c r="R30" s="465">
        <f t="shared" si="6"/>
        <v>0</v>
      </c>
      <c r="S30" s="465">
        <f t="shared" si="6"/>
        <v>0</v>
      </c>
      <c r="T30" s="465">
        <f t="shared" si="6"/>
        <v>0</v>
      </c>
      <c r="U30" s="465">
        <f t="shared" si="7"/>
        <v>0</v>
      </c>
      <c r="V30" s="465">
        <f t="shared" si="7"/>
        <v>0</v>
      </c>
      <c r="W30" s="465">
        <f t="shared" si="7"/>
        <v>0</v>
      </c>
      <c r="X30" s="465">
        <f t="shared" si="7"/>
        <v>0</v>
      </c>
      <c r="Y30" s="465">
        <f t="shared" si="7"/>
        <v>0</v>
      </c>
      <c r="Z30" s="465">
        <f t="shared" si="7"/>
        <v>0</v>
      </c>
      <c r="AA30" s="465">
        <f t="shared" si="7"/>
        <v>0</v>
      </c>
      <c r="AB30" s="465">
        <f t="shared" si="7"/>
        <v>0</v>
      </c>
      <c r="AC30" s="465">
        <f t="shared" si="7"/>
        <v>0</v>
      </c>
      <c r="AD30" s="465">
        <f t="shared" si="7"/>
        <v>0</v>
      </c>
      <c r="AE30" s="465">
        <f t="shared" si="7"/>
        <v>0</v>
      </c>
      <c r="AF30" s="465">
        <f t="shared" si="7"/>
        <v>0</v>
      </c>
      <c r="AG30" s="465">
        <f t="shared" si="7"/>
        <v>0</v>
      </c>
      <c r="AH30" s="465">
        <f t="shared" si="7"/>
        <v>0</v>
      </c>
      <c r="AI30" s="465">
        <f t="shared" si="7"/>
        <v>0</v>
      </c>
      <c r="AJ30" s="465">
        <f t="shared" si="7"/>
        <v>0</v>
      </c>
      <c r="AK30" s="465">
        <f t="shared" si="8"/>
        <v>0</v>
      </c>
      <c r="AL30" s="465">
        <f t="shared" si="8"/>
        <v>0</v>
      </c>
      <c r="AM30" s="465">
        <f t="shared" si="8"/>
        <v>0</v>
      </c>
      <c r="AN30" s="465">
        <f t="shared" si="8"/>
        <v>0</v>
      </c>
      <c r="AO30" s="465">
        <f t="shared" si="8"/>
        <v>0</v>
      </c>
      <c r="AP30" s="465">
        <f t="shared" si="8"/>
        <v>0</v>
      </c>
      <c r="AQ30" s="465">
        <f t="shared" si="8"/>
        <v>0</v>
      </c>
      <c r="AR30" s="465">
        <f t="shared" si="8"/>
        <v>0</v>
      </c>
      <c r="AS30" s="465">
        <f t="shared" si="8"/>
        <v>0</v>
      </c>
      <c r="AT30" s="465">
        <f t="shared" si="8"/>
        <v>0</v>
      </c>
      <c r="AU30" s="465">
        <f t="shared" si="8"/>
        <v>0</v>
      </c>
      <c r="AV30" s="465">
        <f t="shared" si="8"/>
        <v>0</v>
      </c>
      <c r="AW30" s="465">
        <f t="shared" si="8"/>
        <v>0</v>
      </c>
      <c r="AX30" s="465">
        <f t="shared" si="8"/>
        <v>0</v>
      </c>
      <c r="AY30" s="465">
        <f t="shared" si="8"/>
        <v>0</v>
      </c>
      <c r="AZ30" s="465">
        <f t="shared" si="8"/>
        <v>0</v>
      </c>
      <c r="BA30" s="465">
        <f t="shared" si="9"/>
        <v>0</v>
      </c>
      <c r="BB30" s="465">
        <f t="shared" si="9"/>
        <v>0</v>
      </c>
      <c r="BC30" s="465">
        <f t="shared" si="9"/>
        <v>0</v>
      </c>
      <c r="BD30" s="465">
        <f t="shared" si="9"/>
        <v>0</v>
      </c>
      <c r="BE30" s="465">
        <f t="shared" si="9"/>
        <v>0</v>
      </c>
      <c r="BF30" s="465">
        <f t="shared" si="9"/>
        <v>0</v>
      </c>
      <c r="BG30" s="465">
        <f t="shared" si="9"/>
        <v>0</v>
      </c>
      <c r="BH30" s="465">
        <f t="shared" si="9"/>
        <v>0</v>
      </c>
      <c r="BI30" s="465">
        <f t="shared" si="9"/>
        <v>0</v>
      </c>
      <c r="BJ30" s="465">
        <f t="shared" si="9"/>
        <v>0</v>
      </c>
      <c r="BK30" s="465">
        <f t="shared" si="9"/>
        <v>0</v>
      </c>
      <c r="BL30" s="465">
        <f t="shared" si="9"/>
        <v>0</v>
      </c>
      <c r="BM30" s="465">
        <f t="shared" si="9"/>
        <v>0</v>
      </c>
      <c r="BN30" s="465">
        <f t="shared" si="9"/>
        <v>0</v>
      </c>
      <c r="BO30" s="465">
        <f t="shared" si="9"/>
        <v>0</v>
      </c>
      <c r="BP30" s="465">
        <f t="shared" si="9"/>
        <v>0</v>
      </c>
      <c r="BQ30" s="465">
        <f t="shared" si="10"/>
        <v>0</v>
      </c>
      <c r="BR30" s="465">
        <f t="shared" si="5"/>
        <v>0</v>
      </c>
      <c r="BS30" s="465">
        <f t="shared" si="5"/>
        <v>0</v>
      </c>
      <c r="BT30" s="465">
        <f t="shared" si="5"/>
        <v>0</v>
      </c>
      <c r="BU30" s="465">
        <f t="shared" si="5"/>
        <v>0</v>
      </c>
      <c r="BV30" s="465">
        <f t="shared" si="5"/>
        <v>0</v>
      </c>
      <c r="BW30" s="465">
        <f t="shared" si="5"/>
        <v>0</v>
      </c>
      <c r="CE30" s="381" t="s">
        <v>121</v>
      </c>
      <c r="CF30" s="381" t="s">
        <v>367</v>
      </c>
      <c r="CG30" s="466">
        <f>+SUMIFS(H27建設IOデータ!I:I,H27建設IOデータ!$A:$A,H27建設io!$CE30)/H27建設IOデータ!I$122</f>
        <v>6.7276673341420414E-4</v>
      </c>
      <c r="CH30" s="466">
        <f>+SUMIFS(H27建設IOデータ!J:J,H27建設IOデータ!$A:$A,H27建設io!$CE30)/H27建設IOデータ!J$122</f>
        <v>6.4937058941815255E-4</v>
      </c>
      <c r="CI30" s="466">
        <f>+SUMIFS(H27建設IOデータ!K:K,H27建設IOデータ!$A:$A,H27建設io!$CE30)/H27建設IOデータ!K$122</f>
        <v>6.974920603547715E-4</v>
      </c>
      <c r="CJ30" s="466">
        <f>+SUMIFS(H27建設IOデータ!L:L,H27建設IOデータ!$A:$A,H27建設io!$CE30)/H27建設IOデータ!L$122</f>
        <v>8.098234409266281E-4</v>
      </c>
      <c r="CK30" s="466">
        <f>+SUMIFS(H27建設IOデータ!M:M,H27建設IOデータ!$A:$A,H27建設io!$CE30)/H27建設IOデータ!M$122</f>
        <v>8.0577824004728288E-4</v>
      </c>
      <c r="CL30" s="466">
        <f>+SUMIFS(H27建設IOデータ!N:N,H27建設IOデータ!$A:$A,H27建設io!$CE30)/H27建設IOデータ!N$122</f>
        <v>9.4765022230294794E-4</v>
      </c>
      <c r="CM30" s="466">
        <f>+SUMIFS(H27建設IOデータ!O:O,H27建設IOデータ!$A:$A,H27建設io!$CE30)/H27建設IOデータ!O$122</f>
        <v>5.622763396447237E-4</v>
      </c>
      <c r="CN30" s="466">
        <f>+SUMIFS(H27建設IOデータ!P:P,H27建設IOデータ!$A:$A,H27建設io!$CE30)/H27建設IOデータ!P$122</f>
        <v>5.6102362204724413E-4</v>
      </c>
      <c r="CO30" s="466">
        <f>+SUMIFS(H27建設IOデータ!Q:Q,H27建設IOデータ!$A:$A,H27建設io!$CE30)/H27建設IOデータ!Q$122</f>
        <v>5.1267894467011083E-4</v>
      </c>
      <c r="CP30" s="466">
        <f>+SUMIFS(H27建設IOデータ!R:R,H27建設IOデータ!$A:$A,H27建設io!$CE30)/H27建設IOデータ!R$122</f>
        <v>5.0192823269432541E-4</v>
      </c>
      <c r="CQ30" s="466">
        <f>+SUMIFS(H27建設IOデータ!S:S,H27建設IOデータ!$A:$A,H27建設io!$CE30)/H27建設IOデータ!S$122</f>
        <v>1.0877495522982027E-3</v>
      </c>
      <c r="CR30" s="466">
        <f>+SUMIFS(H27建設IOデータ!T:T,H27建設IOデータ!$A:$A,H27建設io!$CE30)/H27建設IOデータ!T$122</f>
        <v>6.3093213364788503E-4</v>
      </c>
      <c r="CS30" s="466">
        <f>+SUMIFS(H27建設IOデータ!U:U,H27建設IOデータ!$A:$A,H27建設io!$CE30)/H27建設IOデータ!U$122</f>
        <v>4.2883665863929288E-4</v>
      </c>
      <c r="CT30" s="466">
        <f>+SUMIFS(H27建設IOデータ!V:V,H27建設IOデータ!$A:$A,H27建設io!$CE30)/H27建設IOデータ!V$122</f>
        <v>7.5681156596621002E-4</v>
      </c>
      <c r="CU30" s="466">
        <f>+SUMIFS(H27建設IOデータ!W:W,H27建設IOデータ!$A:$A,H27建設io!$CE30)/H27建設IOデータ!W$122</f>
        <v>4.3717388238612327E-4</v>
      </c>
      <c r="CV30" s="466">
        <f>+SUMIFS(H27建設IOデータ!X:X,H27建設IOデータ!$A:$A,H27建設io!$CE30)/H27建設IOデータ!X$122</f>
        <v>5.8924662180124914E-4</v>
      </c>
      <c r="CW30" s="466">
        <f>+SUMIFS(H27建設IOデータ!Y:Y,H27建設IOデータ!$A:$A,H27建設io!$CE30)/H27建設IOデータ!Y$122</f>
        <v>1.5637023480232098E-3</v>
      </c>
      <c r="CX30" s="466">
        <f>+SUMIFS(H27建設IOデータ!Z:Z,H27建設IOデータ!$A:$A,H27建設io!$CE30)/H27建設IOデータ!Z$122</f>
        <v>1.9647731817154382E-3</v>
      </c>
      <c r="CY30" s="466">
        <f>+SUMIFS(H27建設IOデータ!AA:AA,H27建設IOデータ!$A:$A,H27建設io!$CE30)/H27建設IOデータ!AA$122</f>
        <v>1.5312967554771957E-3</v>
      </c>
      <c r="CZ30" s="466">
        <f>+SUMIFS(H27建設IOデータ!AB:AB,H27建設IOデータ!$A:$A,H27建設io!$CE30)/H27建設IOデータ!AB$122</f>
        <v>5.2802656563224852E-4</v>
      </c>
      <c r="DA30" s="466">
        <f>+SUMIFS(H27建設IOデータ!AC:AC,H27建設IOデータ!$A:$A,H27建設io!$CE30)/H27建設IOデータ!AC$122</f>
        <v>7.0478826269693249E-4</v>
      </c>
      <c r="DB30" s="466">
        <f>+SUMIFS(H27建設IOデータ!AD:AD,H27建設IOデータ!$A:$A,H27建設io!$CE30)/H27建設IOデータ!AD$122</f>
        <v>4.2944526815187688E-4</v>
      </c>
      <c r="DC30" s="466">
        <f>+SUMIFS(H27建設IOデータ!AE:AE,H27建設IOデータ!$A:$A,H27建設io!$CE30)/H27建設IOデータ!AE$122</f>
        <v>6.5256016798578582E-4</v>
      </c>
      <c r="DD30" s="466">
        <f>+SUMIFS(H27建設IOデータ!AF:AF,H27建設IOデータ!$A:$A,H27建設io!$CE30)/H27建設IOデータ!AF$122</f>
        <v>8.4557187360925681E-4</v>
      </c>
      <c r="DE30" s="466">
        <f>+SUMIFS(H27建設IOデータ!AG:AG,H27建設IOデータ!$A:$A,H27建設io!$CE30)/H27建設IOデータ!AG$122</f>
        <v>6.070996420032785E-4</v>
      </c>
      <c r="DF30" s="466">
        <f>+SUMIFS(H27建設IOデータ!AH:AH,H27建設IOデータ!$A:$A,H27建設io!$CE30)/H27建設IOデータ!AH$122</f>
        <v>4.4394985641128457E-4</v>
      </c>
      <c r="DG30" s="466">
        <f>+SUMIFS(H27建設IOデータ!AI:AI,H27建設IOデータ!$A:$A,H27建設io!$CE30)/H27建設IOデータ!AI$122</f>
        <v>4.7741128954344978E-4</v>
      </c>
      <c r="DH30" s="466">
        <f>+SUMIFS(H27建設IOデータ!AJ:AJ,H27建設IOデータ!$A:$A,H27建設io!$CE30)/H27建設IOデータ!AJ$122</f>
        <v>6.9183006347540836E-4</v>
      </c>
      <c r="DI30" s="466">
        <f>+SUMIFS(H27建設IOデータ!AK:AK,H27建設IOデータ!$A:$A,H27建設io!$CE30)/H27建設IOデータ!AK$122</f>
        <v>1.0612483101928739E-3</v>
      </c>
      <c r="DJ30" s="466">
        <f>+SUMIFS(H27建設IOデータ!AL:AL,H27建設IOデータ!$A:$A,H27建設io!$CE30)/H27建設IOデータ!AL$122</f>
        <v>5.6368673700956285E-4</v>
      </c>
      <c r="DK30" s="466">
        <f>+SUMIFS(H27建設IOデータ!AM:AM,H27建設IOデータ!$A:$A,H27建設io!$CE30)/H27建設IOデータ!AM$122</f>
        <v>4.9207044724189862E-4</v>
      </c>
      <c r="DL30" s="466">
        <f>+SUMIFS(H27建設IOデータ!AN:AN,H27建設IOデータ!$A:$A,H27建設io!$CE30)/H27建設IOデータ!AN$122</f>
        <v>6.2459239005509411E-4</v>
      </c>
      <c r="DM30" s="466">
        <f>+SUMIFS(H27建設IOデータ!AO:AO,H27建設IOデータ!$A:$A,H27建設io!$CE30)/H27建設IOデータ!AO$122</f>
        <v>6.4110295822988991E-4</v>
      </c>
      <c r="DN30" s="466">
        <f>+SUMIFS(H27建設IOデータ!AP:AP,H27建設IOデータ!$A:$A,H27建設io!$CE30)/H27建設IOデータ!AP$122</f>
        <v>6.7400552230051358E-4</v>
      </c>
      <c r="DO30" s="466">
        <f>+SUMIFS(H27建設IOデータ!AQ:AQ,H27建設IOデータ!$A:$A,H27建設io!$CE30)/H27建設IOデータ!AQ$122</f>
        <v>6.4793052605317879E-4</v>
      </c>
      <c r="DP30" s="466">
        <f>+SUMIFS(H27建設IOデータ!AR:AR,H27建設IOデータ!$A:$A,H27建設io!$CE30)/H27建設IOデータ!AR$122</f>
        <v>6.2348083022345914E-4</v>
      </c>
      <c r="DQ30" s="466">
        <f>+SUMIFS(H27建設IOデータ!AS:AS,H27建設IOデータ!$A:$A,H27建設io!$CE30)/H27建設IOデータ!AS$122</f>
        <v>4.2986778022891642E-4</v>
      </c>
      <c r="DR30" s="466">
        <f>+SUMIFS(H27建設IOデータ!AT:AT,H27建設IOデータ!$A:$A,H27建設io!$CE30)/H27建設IOデータ!AT$122</f>
        <v>8.7926988818441362E-4</v>
      </c>
      <c r="DS30" s="466">
        <f>+SUMIFS(H27建設IOデータ!AU:AU,H27建設IOデータ!$A:$A,H27建設io!$CE30)/H27建設IOデータ!AU$122</f>
        <v>2.761308814736717E-4</v>
      </c>
      <c r="DT30" s="466">
        <f>+SUMIFS(H27建設IOデータ!AV:AV,H27建設IOデータ!$A:$A,H27建設io!$CE30)/H27建設IOデータ!AV$122</f>
        <v>2.0916126333403055E-4</v>
      </c>
      <c r="DU30" s="466">
        <f>+SUMIFS(H27建設IOデータ!AW:AW,H27建設IOデータ!$A:$A,H27建設io!$CE30)/H27建設IOデータ!AW$122</f>
        <v>5.2200240121104554E-4</v>
      </c>
      <c r="DV30" s="466">
        <f>+SUMIFS(H27建設IOデータ!AX:AX,H27建設IOデータ!$A:$A,H27建設io!$CE30)/H27建設IOデータ!AX$122</f>
        <v>5.0575948215570387E-4</v>
      </c>
      <c r="DW30" s="466">
        <f>+SUMIFS(H27建設IOデータ!AY:AY,H27建設IOデータ!$A:$A,H27建設io!$CE30)/H27建設IOデータ!AY$122</f>
        <v>4.9066725253801293E-4</v>
      </c>
      <c r="DX30" s="466">
        <f>+SUMIFS(H27建設IOデータ!AZ:AZ,H27建設IOデータ!$A:$A,H27建設io!$CE30)/H27建設IOデータ!AZ$122</f>
        <v>4.8579360807288468E-4</v>
      </c>
      <c r="DY30" s="466">
        <f>+SUMIFS(H27建設IOデータ!BA:BA,H27建設IOデータ!$A:$A,H27建設io!$CE30)/H27建設IOデータ!BA$122</f>
        <v>5.3882875643994897E-4</v>
      </c>
      <c r="DZ30" s="466">
        <f>+SUMIFS(H27建設IOデータ!BB:BB,H27建設IOデータ!$A:$A,H27建設io!$CE30)/H27建設IOデータ!BB$122</f>
        <v>4.5016529506928323E-4</v>
      </c>
      <c r="EA30" s="466">
        <f>+SUMIFS(H27建設IOデータ!BC:BC,H27建設IOデータ!$A:$A,H27建設io!$CE30)/H27建設IOデータ!BC$122</f>
        <v>5.976690905468672E-4</v>
      </c>
      <c r="EB30" s="466">
        <f>+SUMIFS(H27建設IOデータ!BD:BD,H27建設IOデータ!$A:$A,H27建設io!$CE30)/H27建設IOデータ!BD$122</f>
        <v>6.6157568425827913E-4</v>
      </c>
      <c r="EC30" s="466">
        <f>+SUMIFS(H27建設IOデータ!BE:BE,H27建設IOデータ!$A:$A,H27建設io!$CE30)/H27建設IOデータ!BE$122</f>
        <v>6.5311357051251601E-4</v>
      </c>
      <c r="ED30" s="466">
        <f>+SUMIFS(H27建設IOデータ!BF:BF,H27建設IOデータ!$A:$A,H27建設io!$CE30)/H27建設IOデータ!BF$122</f>
        <v>6.9457306908686793E-4</v>
      </c>
      <c r="EE30" s="466">
        <f>+SUMIFS(H27建設IOデータ!BG:BG,H27建設IOデータ!$A:$A,H27建設io!$CE30)/H27建設IOデータ!BG$122</f>
        <v>6.6235035021774765E-5</v>
      </c>
      <c r="EF30" s="466">
        <f>+SUMIFS(H27建設IOデータ!BH:BH,H27建設IOデータ!$A:$A,H27建設io!$CE30)/H27建設IOデータ!BH$122</f>
        <v>3.8608035538696716E-4</v>
      </c>
      <c r="EG30" s="466">
        <f>+SUMIFS(H27建設IOデータ!BI:BI,H27建設IOデータ!$A:$A,H27建設io!$CE30)/H27建設IOデータ!BI$122</f>
        <v>3.9460871283609323E-4</v>
      </c>
      <c r="EH30" s="466">
        <f>+SUMIFS(H27建設IOデータ!BJ:BJ,H27建設IOデータ!$A:$A,H27建設io!$CE30)/H27建設IOデータ!BJ$122</f>
        <v>3.7413337959489091E-4</v>
      </c>
      <c r="EI30" s="466">
        <f>+SUMIFS(H27建設IOデータ!BK:BK,H27建設IOデータ!$A:$A,H27建設io!$CE30)/H27建設IOデータ!BK$122</f>
        <v>4.2780492095604406E-4</v>
      </c>
      <c r="EJ30" s="466">
        <f>+SUMIFS(H27建設IOデータ!BL:BL,H27建設IOデータ!$A:$A,H27建設io!$CE30)/H27建設IOデータ!BL$122</f>
        <v>4.3043459546321936E-4</v>
      </c>
      <c r="EK30" s="466">
        <f>+SUMIFS(H27建設IOデータ!BM:BM,H27建設IOデータ!$A:$A,H27建設io!$CE30)/H27建設IOデータ!BM$122</f>
        <v>4.2105263157894739E-4</v>
      </c>
      <c r="EL30" s="466">
        <f>+SUMIFS(H27建設IOデータ!BN:BN,H27建設IOデータ!$A:$A,H27建設io!$CE30)/H27建設IOデータ!BN$122</f>
        <v>3.4889493298280693E-4</v>
      </c>
      <c r="EM30" s="466">
        <f>+SUMIFS(H27建設IOデータ!BO:BO,H27建設IOデータ!$A:$A,H27建設io!$CE30)/H27建設IOデータ!BO$122</f>
        <v>4.6065892005385669E-4</v>
      </c>
      <c r="EN30" s="466">
        <f>+SUMIFS(H27建設IOデータ!BP:BP,H27建設IOデータ!$A:$A,H27建設io!$CE30)/H27建設IOデータ!BP$122</f>
        <v>4.1179801307458694E-4</v>
      </c>
      <c r="EO30" s="466">
        <f>+SUMIFS(H27建設IOデータ!BQ:BQ,H27建設IOデータ!$A:$A,H27建設io!$CE30)/H27建設IOデータ!BQ$122</f>
        <v>2.1667920007137668E-4</v>
      </c>
      <c r="EP30" s="466">
        <f>+SUMIFS(H27建設IOデータ!BR:BR,H27建設IOデータ!$A:$A,H27建設io!$CE30)/H27建設IOデータ!BR$122</f>
        <v>2.3395023410620092E-4</v>
      </c>
      <c r="EQ30" s="466">
        <f>+SUMIFS(H27建設IOデータ!BS:BS,H27建設IOデータ!$A:$A,H27建設io!$CE30)/H27建設IOデータ!BS$122</f>
        <v>5.0899219545300306E-4</v>
      </c>
      <c r="ER30" s="466">
        <f>+SUMIFS(H27建設IOデータ!BT:BT,H27建設IOデータ!$A:$A,H27建設io!$CE30)/H27建設IOデータ!BT$122</f>
        <v>1.7201323880204177E-4</v>
      </c>
      <c r="ES30" s="466">
        <f>+SUMIFS(H27建設IOデータ!BU:BU,H27建設IOデータ!$A:$A,H27建設io!$CE30)/H27建設IOデータ!BU$122</f>
        <v>6.7155763981682466E-4</v>
      </c>
      <c r="ET30" s="466">
        <f>+SUMIFS(H27建設IOデータ!BV:BV,H27建設IOデータ!$A:$A,H27建設io!$CE30)/H27建設IOデータ!BV$122</f>
        <v>6.3282449705739496E-4</v>
      </c>
      <c r="EU30" s="466">
        <f>+SUMIFS(H27建設IOデータ!BW:BW,H27建設IOデータ!$A:$A,H27建設io!$CE30)/H27建設IOデータ!BW$122</f>
        <v>5.4219296952388147E-4</v>
      </c>
      <c r="EV30" s="466">
        <f>+SUMIFS(H27建設IOデータ!BX:BX,H27建設IOデータ!$A:$A,H27建設io!$CE30)/H27建設IOデータ!BX$122</f>
        <v>6.8553236235613987E-4</v>
      </c>
      <c r="EW30" s="466">
        <f>+SUMIFS(H27建設IOデータ!BY:BY,H27建設IOデータ!$A:$A,H27建設io!$CE30)/H27建設IOデータ!BY$122</f>
        <v>4.9713341787082971E-4</v>
      </c>
      <c r="EX30" s="466">
        <f>+SUMIFS(H27建設IOデータ!BZ:BZ,H27建設IOデータ!$A:$A,H27建設io!$CE30)/H27建設IOデータ!BZ$122</f>
        <v>5.4945142578258948E-4</v>
      </c>
      <c r="EY30" s="466">
        <f>+SUMIFS(H27建設IOデータ!CA:CA,H27建設IOデータ!$A:$A,H27建設io!$CE30)/H27建設IOデータ!CA$122</f>
        <v>8.534294433157944E-4</v>
      </c>
    </row>
    <row r="31" spans="1:155" x14ac:dyDescent="0.15">
      <c r="A31" s="464">
        <f t="shared" si="0"/>
        <v>0</v>
      </c>
      <c r="C31" s="381" t="s">
        <v>122</v>
      </c>
      <c r="D31" s="381" t="s">
        <v>368</v>
      </c>
      <c r="E31" s="465">
        <f t="shared" si="6"/>
        <v>0</v>
      </c>
      <c r="F31" s="465">
        <f t="shared" si="6"/>
        <v>0</v>
      </c>
      <c r="G31" s="465">
        <f t="shared" si="6"/>
        <v>0</v>
      </c>
      <c r="H31" s="465">
        <f t="shared" si="6"/>
        <v>0</v>
      </c>
      <c r="I31" s="465">
        <f t="shared" si="6"/>
        <v>0</v>
      </c>
      <c r="J31" s="465">
        <f t="shared" si="6"/>
        <v>0</v>
      </c>
      <c r="K31" s="465">
        <f t="shared" si="6"/>
        <v>0</v>
      </c>
      <c r="L31" s="465">
        <f t="shared" si="6"/>
        <v>0</v>
      </c>
      <c r="M31" s="465">
        <f t="shared" si="6"/>
        <v>0</v>
      </c>
      <c r="N31" s="465">
        <f t="shared" si="6"/>
        <v>0</v>
      </c>
      <c r="O31" s="465">
        <f t="shared" si="6"/>
        <v>0</v>
      </c>
      <c r="P31" s="465">
        <f t="shared" si="6"/>
        <v>0</v>
      </c>
      <c r="Q31" s="465">
        <f t="shared" si="6"/>
        <v>0</v>
      </c>
      <c r="R31" s="465">
        <f t="shared" si="6"/>
        <v>0</v>
      </c>
      <c r="S31" s="465">
        <f t="shared" si="6"/>
        <v>0</v>
      </c>
      <c r="T31" s="465">
        <f t="shared" si="6"/>
        <v>0</v>
      </c>
      <c r="U31" s="465">
        <f t="shared" si="7"/>
        <v>0</v>
      </c>
      <c r="V31" s="465">
        <f t="shared" si="7"/>
        <v>0</v>
      </c>
      <c r="W31" s="465">
        <f t="shared" si="7"/>
        <v>0</v>
      </c>
      <c r="X31" s="465">
        <f t="shared" si="7"/>
        <v>0</v>
      </c>
      <c r="Y31" s="465">
        <f t="shared" si="7"/>
        <v>0</v>
      </c>
      <c r="Z31" s="465">
        <f t="shared" si="7"/>
        <v>0</v>
      </c>
      <c r="AA31" s="465">
        <f t="shared" si="7"/>
        <v>0</v>
      </c>
      <c r="AB31" s="465">
        <f t="shared" si="7"/>
        <v>0</v>
      </c>
      <c r="AC31" s="465">
        <f t="shared" si="7"/>
        <v>0</v>
      </c>
      <c r="AD31" s="465">
        <f t="shared" si="7"/>
        <v>0</v>
      </c>
      <c r="AE31" s="465">
        <f t="shared" si="7"/>
        <v>0</v>
      </c>
      <c r="AF31" s="465">
        <f t="shared" si="7"/>
        <v>0</v>
      </c>
      <c r="AG31" s="465">
        <f t="shared" si="7"/>
        <v>0</v>
      </c>
      <c r="AH31" s="465">
        <f t="shared" si="7"/>
        <v>0</v>
      </c>
      <c r="AI31" s="465">
        <f t="shared" si="7"/>
        <v>0</v>
      </c>
      <c r="AJ31" s="465">
        <f t="shared" si="7"/>
        <v>0</v>
      </c>
      <c r="AK31" s="465">
        <f t="shared" si="8"/>
        <v>0</v>
      </c>
      <c r="AL31" s="465">
        <f t="shared" si="8"/>
        <v>0</v>
      </c>
      <c r="AM31" s="465">
        <f t="shared" si="8"/>
        <v>0</v>
      </c>
      <c r="AN31" s="465">
        <f t="shared" si="8"/>
        <v>0</v>
      </c>
      <c r="AO31" s="465">
        <f t="shared" si="8"/>
        <v>0</v>
      </c>
      <c r="AP31" s="465">
        <f t="shared" si="8"/>
        <v>0</v>
      </c>
      <c r="AQ31" s="465">
        <f t="shared" si="8"/>
        <v>0</v>
      </c>
      <c r="AR31" s="465">
        <f t="shared" si="8"/>
        <v>0</v>
      </c>
      <c r="AS31" s="465">
        <f t="shared" si="8"/>
        <v>0</v>
      </c>
      <c r="AT31" s="465">
        <f t="shared" si="8"/>
        <v>0</v>
      </c>
      <c r="AU31" s="465">
        <f t="shared" si="8"/>
        <v>0</v>
      </c>
      <c r="AV31" s="465">
        <f t="shared" si="8"/>
        <v>0</v>
      </c>
      <c r="AW31" s="465">
        <f t="shared" si="8"/>
        <v>0</v>
      </c>
      <c r="AX31" s="465">
        <f t="shared" si="8"/>
        <v>0</v>
      </c>
      <c r="AY31" s="465">
        <f t="shared" si="8"/>
        <v>0</v>
      </c>
      <c r="AZ31" s="465">
        <f t="shared" si="8"/>
        <v>0</v>
      </c>
      <c r="BA31" s="465">
        <f t="shared" si="9"/>
        <v>0</v>
      </c>
      <c r="BB31" s="465">
        <f t="shared" si="9"/>
        <v>0</v>
      </c>
      <c r="BC31" s="465">
        <f t="shared" si="9"/>
        <v>0</v>
      </c>
      <c r="BD31" s="465">
        <f t="shared" si="9"/>
        <v>0</v>
      </c>
      <c r="BE31" s="465">
        <f t="shared" si="9"/>
        <v>0</v>
      </c>
      <c r="BF31" s="465">
        <f t="shared" si="9"/>
        <v>0</v>
      </c>
      <c r="BG31" s="465">
        <f t="shared" si="9"/>
        <v>0</v>
      </c>
      <c r="BH31" s="465">
        <f t="shared" si="9"/>
        <v>0</v>
      </c>
      <c r="BI31" s="465">
        <f t="shared" si="9"/>
        <v>0</v>
      </c>
      <c r="BJ31" s="465">
        <f t="shared" si="9"/>
        <v>0</v>
      </c>
      <c r="BK31" s="465">
        <f t="shared" si="9"/>
        <v>0</v>
      </c>
      <c r="BL31" s="465">
        <f t="shared" si="9"/>
        <v>0</v>
      </c>
      <c r="BM31" s="465">
        <f t="shared" si="9"/>
        <v>0</v>
      </c>
      <c r="BN31" s="465">
        <f t="shared" si="9"/>
        <v>0</v>
      </c>
      <c r="BO31" s="465">
        <f t="shared" si="9"/>
        <v>0</v>
      </c>
      <c r="BP31" s="465">
        <f t="shared" si="9"/>
        <v>0</v>
      </c>
      <c r="BQ31" s="465">
        <f t="shared" si="10"/>
        <v>0</v>
      </c>
      <c r="BR31" s="465">
        <f t="shared" si="5"/>
        <v>0</v>
      </c>
      <c r="BS31" s="465">
        <f t="shared" si="5"/>
        <v>0</v>
      </c>
      <c r="BT31" s="465">
        <f t="shared" si="5"/>
        <v>0</v>
      </c>
      <c r="BU31" s="465">
        <f t="shared" si="5"/>
        <v>0</v>
      </c>
      <c r="BV31" s="465">
        <f t="shared" si="5"/>
        <v>0</v>
      </c>
      <c r="BW31" s="465">
        <f t="shared" si="5"/>
        <v>0</v>
      </c>
      <c r="CE31" s="381" t="s">
        <v>122</v>
      </c>
      <c r="CF31" s="381" t="s">
        <v>368</v>
      </c>
      <c r="CG31" s="466">
        <f>+SUMIFS(H27建設IOデータ!I:I,H27建設IOデータ!$A:$A,H27建設io!$CE31)/H27建設IOデータ!I$122</f>
        <v>2.0191402835725782E-3</v>
      </c>
      <c r="CH31" s="466">
        <f>+SUMIFS(H27建設IOデータ!J:J,H27建設IOデータ!$A:$A,H27建設io!$CE31)/H27建設IOデータ!J$122</f>
        <v>4.2792671317819236E-4</v>
      </c>
      <c r="CI31" s="466">
        <f>+SUMIFS(H27建設IOデータ!K:K,H27建設IOデータ!$A:$A,H27建設io!$CE31)/H27建設IOデータ!K$122</f>
        <v>4.9018772818620025E-4</v>
      </c>
      <c r="CJ31" s="466">
        <f>+SUMIFS(H27建設IOデータ!L:L,H27建設IOデータ!$A:$A,H27建設io!$CE31)/H27建設IOデータ!L$122</f>
        <v>4.1847820518897211E-4</v>
      </c>
      <c r="CK31" s="466">
        <f>+SUMIFS(H27建設IOデータ!M:M,H27建設IOデータ!$A:$A,H27建設io!$CE31)/H27建設IOデータ!M$122</f>
        <v>4.1418832589227509E-4</v>
      </c>
      <c r="CL31" s="466">
        <f>+SUMIFS(H27建設IOデータ!N:N,H27建設IOデータ!$A:$A,H27建設io!$CE31)/H27建設IOデータ!N$122</f>
        <v>5.6464159078883989E-4</v>
      </c>
      <c r="CM31" s="466">
        <f>+SUMIFS(H27建設IOデータ!O:O,H27建設IOデータ!$A:$A,H27建設io!$CE31)/H27建設IOデータ!O$122</f>
        <v>5.765060373219221E-4</v>
      </c>
      <c r="CN31" s="466">
        <f>+SUMIFS(H27建設IOデータ!P:P,H27建設IOデータ!$A:$A,H27建設io!$CE31)/H27建設IOデータ!P$122</f>
        <v>5.7086614173228341E-4</v>
      </c>
      <c r="CO31" s="466">
        <f>+SUMIFS(H27建設IOデータ!Q:Q,H27建設IOデータ!$A:$A,H27建設io!$CE31)/H27建設IOデータ!Q$122</f>
        <v>5.5357641034180054E-4</v>
      </c>
      <c r="CP31" s="466">
        <f>+SUMIFS(H27建設IOデータ!R:R,H27建設IOデータ!$A:$A,H27建設io!$CE31)/H27建設IOデータ!R$122</f>
        <v>5.4978996634551356E-4</v>
      </c>
      <c r="CQ31" s="466">
        <f>+SUMIFS(H27建設IOデータ!S:S,H27建設IOデータ!$A:$A,H27建設io!$CE31)/H27建設IOデータ!S$122</f>
        <v>7.561185912316774E-4</v>
      </c>
      <c r="CR31" s="466">
        <f>+SUMIFS(H27建設IOデータ!T:T,H27建設IOデータ!$A:$A,H27建設io!$CE31)/H27建設IOデータ!T$122</f>
        <v>6.0543666635469679E-4</v>
      </c>
      <c r="CS31" s="466">
        <f>+SUMIFS(H27建設IOデータ!U:U,H27建設IOデータ!$A:$A,H27建設io!$CE31)/H27建設IOデータ!U$122</f>
        <v>3.4895532026530697E-4</v>
      </c>
      <c r="CT31" s="466">
        <f>+SUMIFS(H27建設IOデータ!V:V,H27建設IOデータ!$A:$A,H27建設io!$CE31)/H27建設IOデータ!V$122</f>
        <v>7.6519148641981515E-4</v>
      </c>
      <c r="CU31" s="466">
        <f>+SUMIFS(H27建設IOデータ!W:W,H27建設IOデータ!$A:$A,H27建設io!$CE31)/H27建設IOデータ!W$122</f>
        <v>6.4870963192779582E-4</v>
      </c>
      <c r="CV31" s="466">
        <f>+SUMIFS(H27建設IOデータ!X:X,H27建設IOデータ!$A:$A,H27建設io!$CE31)/H27建設IOデータ!X$122</f>
        <v>3.5013650483091565E-4</v>
      </c>
      <c r="CW31" s="466">
        <f>+SUMIFS(H27建設IOデータ!Y:Y,H27建設IOデータ!$A:$A,H27建設io!$CE31)/H27建設IOデータ!Y$122</f>
        <v>3.2235925379032088E-4</v>
      </c>
      <c r="CX31" s="466">
        <f>+SUMIFS(H27建設IOデータ!Z:Z,H27建設IOデータ!$A:$A,H27建設io!$CE31)/H27建設IOデータ!Z$122</f>
        <v>5.5639594526454893E-4</v>
      </c>
      <c r="CY31" s="466">
        <f>+SUMIFS(H27建設IOデータ!AA:AA,H27建設IOデータ!$A:$A,H27建設io!$CE31)/H27建設IOデータ!AA$122</f>
        <v>3.0344963227804976E-4</v>
      </c>
      <c r="CZ31" s="466">
        <f>+SUMIFS(H27建設IOデータ!AB:AB,H27建設IOデータ!$A:$A,H27建設io!$CE31)/H27建設IOデータ!AB$122</f>
        <v>3.5188160706918633E-4</v>
      </c>
      <c r="DA31" s="466">
        <f>+SUMIFS(H27建設IOデータ!AC:AC,H27建設IOデータ!$A:$A,H27建設io!$CE31)/H27建設IOデータ!AC$122</f>
        <v>3.3520417372171179E-4</v>
      </c>
      <c r="DB31" s="466">
        <f>+SUMIFS(H27建設IOデータ!AD:AD,H27建設IOデータ!$A:$A,H27建設io!$CE31)/H27建設IOデータ!AD$122</f>
        <v>2.5005673841754853E-4</v>
      </c>
      <c r="DC31" s="466">
        <f>+SUMIFS(H27建設IOデータ!AE:AE,H27建設IOデータ!$A:$A,H27建設io!$CE31)/H27建設IOデータ!AE$122</f>
        <v>7.0424810208366984E-4</v>
      </c>
      <c r="DD31" s="466">
        <f>+SUMIFS(H27建設IOデータ!AF:AF,H27建設IOデータ!$A:$A,H27建設io!$CE31)/H27建設IOデータ!AF$122</f>
        <v>5.725351519744043E-4</v>
      </c>
      <c r="DE31" s="466">
        <f>+SUMIFS(H27建設IOデータ!AG:AG,H27建設IOデータ!$A:$A,H27建設io!$CE31)/H27建設IOデータ!AG$122</f>
        <v>3.9206778806126448E-4</v>
      </c>
      <c r="DF31" s="466">
        <f>+SUMIFS(H27建設IOデータ!AH:AH,H27建設IOデータ!$A:$A,H27建設io!$CE31)/H27建設IOデータ!AH$122</f>
        <v>2.9947661091880775E-4</v>
      </c>
      <c r="DG31" s="466">
        <f>+SUMIFS(H27建設IOデータ!AI:AI,H27建設IOデータ!$A:$A,H27建設io!$CE31)/H27建設IOデータ!AI$122</f>
        <v>3.0057136809126072E-4</v>
      </c>
      <c r="DH31" s="466">
        <f>+SUMIFS(H27建設IOデータ!AJ:AJ,H27建設IOデータ!$A:$A,H27建設io!$CE31)/H27建設IOデータ!AJ$122</f>
        <v>8.417265772284135E-4</v>
      </c>
      <c r="DI31" s="466">
        <f>+SUMIFS(H27建設IOデータ!AK:AK,H27建設IOデータ!$A:$A,H27建設io!$CE31)/H27建設IOデータ!AK$122</f>
        <v>2.0041199361567552E-6</v>
      </c>
      <c r="DJ31" s="466">
        <f>+SUMIFS(H27建設IOデータ!AL:AL,H27建設IOデータ!$A:$A,H27建設io!$CE31)/H27建設IOデータ!AL$122</f>
        <v>5.0462379185972749E-3</v>
      </c>
      <c r="DK31" s="466">
        <f>+SUMIFS(H27建設IOデータ!AM:AM,H27建設IOデータ!$A:$A,H27建設io!$CE31)/H27建設IOデータ!AM$122</f>
        <v>4.6388214349349114E-3</v>
      </c>
      <c r="DL31" s="466">
        <f>+SUMIFS(H27建設IOデータ!AN:AN,H27建設IOデータ!$A:$A,H27建設io!$CE31)/H27建設IOデータ!AN$122</f>
        <v>4.2763970340421878E-3</v>
      </c>
      <c r="DM31" s="466">
        <f>+SUMIFS(H27建設IOデータ!AO:AO,H27建設IOデータ!$A:$A,H27建設io!$CE31)/H27建設IOデータ!AO$122</f>
        <v>4.1694542186712751E-3</v>
      </c>
      <c r="DN31" s="466">
        <f>+SUMIFS(H27建設IOデータ!AP:AP,H27建設IOデータ!$A:$A,H27建設io!$CE31)/H27建設IOデータ!AP$122</f>
        <v>4.9164665311216271E-3</v>
      </c>
      <c r="DO31" s="466">
        <f>+SUMIFS(H27建設IOデータ!AQ:AQ,H27建設IOデータ!$A:$A,H27建設io!$CE31)/H27建設IOデータ!AQ$122</f>
        <v>6.9944190028510735E-3</v>
      </c>
      <c r="DP31" s="466">
        <f>+SUMIFS(H27建設IOデータ!AR:AR,H27建設IOデータ!$A:$A,H27建設io!$CE31)/H27建設IOデータ!AR$122</f>
        <v>3.3884827729535822E-3</v>
      </c>
      <c r="DQ31" s="466">
        <f>+SUMIFS(H27建設IOデータ!AS:AS,H27建設IOデータ!$A:$A,H27建設io!$CE31)/H27建設IOデータ!AS$122</f>
        <v>1.5895660224948393E-3</v>
      </c>
      <c r="DR31" s="466">
        <f>+SUMIFS(H27建設IOデータ!AT:AT,H27建設IOデータ!$A:$A,H27建設io!$CE31)/H27建設IOデータ!AT$122</f>
        <v>2.4483016966848465E-3</v>
      </c>
      <c r="DS31" s="466">
        <f>+SUMIFS(H27建設IOデータ!AU:AU,H27建設IOデータ!$A:$A,H27建設io!$CE31)/H27建設IOデータ!AU$122</f>
        <v>7.5856119836238411E-3</v>
      </c>
      <c r="DT31" s="466">
        <f>+SUMIFS(H27建設IOデータ!AV:AV,H27建設IOデータ!$A:$A,H27建設io!$CE31)/H27建設IOデータ!AV$122</f>
        <v>5.8565153733528552E-3</v>
      </c>
      <c r="DU31" s="466">
        <f>+SUMIFS(H27建設IOデータ!AW:AW,H27建設IOデータ!$A:$A,H27建設io!$CE31)/H27建設IOデータ!AW$122</f>
        <v>2.923213446781855E-3</v>
      </c>
      <c r="DV31" s="466">
        <f>+SUMIFS(H27建設IOデータ!AX:AX,H27建設IOデータ!$A:$A,H27建設io!$CE31)/H27建設IOデータ!AX$122</f>
        <v>1.0966467979415756E-3</v>
      </c>
      <c r="DW31" s="466">
        <f>+SUMIFS(H27建設IOデータ!AY:AY,H27建設IOデータ!$A:$A,H27建設io!$CE31)/H27建設IOデータ!AY$122</f>
        <v>8.5866769194152277E-4</v>
      </c>
      <c r="DX31" s="466">
        <f>+SUMIFS(H27建設IOデータ!AZ:AZ,H27建設IOデータ!$A:$A,H27建設io!$CE31)/H27建設IOデータ!AZ$122</f>
        <v>1.3959586438875996E-4</v>
      </c>
      <c r="DY31" s="466">
        <f>+SUMIFS(H27建設IOデータ!BA:BA,H27建設IOデータ!$A:$A,H27建設io!$CE31)/H27建設IOデータ!BA$122</f>
        <v>3.1668005860944369E-3</v>
      </c>
      <c r="DZ31" s="466">
        <f>+SUMIFS(H27建設IOデータ!BB:BB,H27建設IOデータ!$A:$A,H27建設io!$CE31)/H27建設IOデータ!BB$122</f>
        <v>4.023352324681719E-3</v>
      </c>
      <c r="EA31" s="466">
        <f>+SUMIFS(H27建設IOデータ!BC:BC,H27建設IOデータ!$A:$A,H27建設io!$CE31)/H27建設IOデータ!BC$122</f>
        <v>9.5627054487498753E-3</v>
      </c>
      <c r="EB31" s="466">
        <f>+SUMIFS(H27建設IOデータ!BD:BD,H27建設IOデータ!$A:$A,H27建設io!$CE31)/H27建設IOデータ!BD$122</f>
        <v>3.5536065325873279E-3</v>
      </c>
      <c r="EC31" s="466">
        <f>+SUMIFS(H27建設IOデータ!BE:BE,H27建設IOデータ!$A:$A,H27建設io!$CE31)/H27建設IOデータ!BE$122</f>
        <v>3.6218116182966799E-3</v>
      </c>
      <c r="ED31" s="466">
        <f>+SUMIFS(H27建設IOデータ!BF:BF,H27建設IOデータ!$A:$A,H27建設io!$CE31)/H27建設IOデータ!BF$122</f>
        <v>3.2876458603445084E-3</v>
      </c>
      <c r="EE31" s="466">
        <f>+SUMIFS(H27建設IOデータ!BG:BG,H27建設IOデータ!$A:$A,H27建設io!$CE31)/H27建設IOデータ!BG$122</f>
        <v>7.8930083400948273E-3</v>
      </c>
      <c r="EF31" s="466">
        <f>+SUMIFS(H27建設IOデータ!BH:BH,H27建設IOデータ!$A:$A,H27建設io!$CE31)/H27建設IOデータ!BH$122</f>
        <v>4.1350814730091627E-3</v>
      </c>
      <c r="EG31" s="466">
        <f>+SUMIFS(H27建設IOデータ!BI:BI,H27建設IOデータ!$A:$A,H27建設io!$CE31)/H27建設IOデータ!BI$122</f>
        <v>5.6935512236287967E-3</v>
      </c>
      <c r="EH31" s="466">
        <f>+SUMIFS(H27建設IOデータ!BJ:BJ,H27建設IOデータ!$A:$A,H27建設io!$CE31)/H27建設IOデータ!BJ$122</f>
        <v>8.1703205633320026E-3</v>
      </c>
      <c r="EI31" s="466">
        <f>+SUMIFS(H27建設IOデータ!BK:BK,H27建設IOデータ!$A:$A,H27建設io!$CE31)/H27建設IOデータ!BK$122</f>
        <v>1.2754184092054024E-3</v>
      </c>
      <c r="EJ31" s="466">
        <f>+SUMIFS(H27建設IOデータ!BL:BL,H27建設IOデータ!$A:$A,H27建設io!$CE31)/H27建設IOデータ!BL$122</f>
        <v>1.4491298047261719E-3</v>
      </c>
      <c r="EK31" s="466">
        <f>+SUMIFS(H27建設IOデータ!BM:BM,H27建設IOデータ!$A:$A,H27建設io!$CE31)/H27建設IOデータ!BM$122</f>
        <v>2.7789473684210527E-3</v>
      </c>
      <c r="EL31" s="466">
        <f>+SUMIFS(H27建設IOデータ!BN:BN,H27建設IOデータ!$A:$A,H27建設io!$CE31)/H27建設IOデータ!BN$122</f>
        <v>5.3501884312313402E-3</v>
      </c>
      <c r="EM31" s="466">
        <f>+SUMIFS(H27建設IOデータ!BO:BO,H27建設IOデータ!$A:$A,H27建設io!$CE31)/H27建設IOデータ!BO$122</f>
        <v>2.1901503041157045E-3</v>
      </c>
      <c r="EN31" s="466">
        <f>+SUMIFS(H27建設IOデータ!BP:BP,H27建設IOデータ!$A:$A,H27建設io!$CE31)/H27建設IOデータ!BP$122</f>
        <v>2.8568487157049466E-3</v>
      </c>
      <c r="EO31" s="466">
        <f>+SUMIFS(H27建設IOデータ!BQ:BQ,H27建設IOデータ!$A:$A,H27建設io!$CE31)/H27建設IOデータ!BQ$122</f>
        <v>2.0775711536255527E-3</v>
      </c>
      <c r="EP31" s="466">
        <f>+SUMIFS(H27建設IOデータ!BR:BR,H27建設IOデータ!$A:$A,H27建設io!$CE31)/H27建設IOデータ!BR$122</f>
        <v>1.4941621618249365E-3</v>
      </c>
      <c r="EQ31" s="466">
        <f>+SUMIFS(H27建設IOデータ!BS:BS,H27建設IOデータ!$A:$A,H27建設io!$CE31)/H27建設IOデータ!BS$122</f>
        <v>1.702866855735735E-3</v>
      </c>
      <c r="ER31" s="466">
        <f>+SUMIFS(H27建設IOデータ!BT:BT,H27建設IOデータ!$A:$A,H27建設io!$CE31)/H27建設IOデータ!BT$122</f>
        <v>9.6037270916706219E-3</v>
      </c>
      <c r="ES31" s="466">
        <f>+SUMIFS(H27建設IOデータ!BU:BU,H27建設IOデータ!$A:$A,H27建設io!$CE31)/H27建設IOデータ!BU$122</f>
        <v>5.6599025478847658E-3</v>
      </c>
      <c r="ET31" s="466">
        <f>+SUMIFS(H27建設IOデータ!BV:BV,H27建設IOデータ!$A:$A,H27建設io!$CE31)/H27建設IOデータ!BV$122</f>
        <v>7.5673580240646372E-3</v>
      </c>
      <c r="EU31" s="466">
        <f>+SUMIFS(H27建設IOデータ!BW:BW,H27建設IOデータ!$A:$A,H27建設io!$CE31)/H27建設IOデータ!BW$122</f>
        <v>4.7408378526234219E-3</v>
      </c>
      <c r="EV31" s="466">
        <f>+SUMIFS(H27建設IOデータ!BX:BX,H27建設IOデータ!$A:$A,H27建設io!$CE31)/H27建設IOデータ!BX$122</f>
        <v>5.1647311028356641E-3</v>
      </c>
      <c r="EW31" s="466">
        <f>+SUMIFS(H27建設IOデータ!BY:BY,H27建設IOデータ!$A:$A,H27建設io!$CE31)/H27建設IOデータ!BY$122</f>
        <v>2.8537608846162434E-3</v>
      </c>
      <c r="EX31" s="466">
        <f>+SUMIFS(H27建設IOデータ!BZ:BZ,H27建設IOデータ!$A:$A,H27建設io!$CE31)/H27建設IOデータ!BZ$122</f>
        <v>3.4976690181167452E-3</v>
      </c>
      <c r="EY31" s="466">
        <f>+SUMIFS(H27建設IOデータ!CA:CA,H27建設IOデータ!$A:$A,H27建設io!$CE31)/H27建設IOデータ!CA$122</f>
        <v>6.896457927798509E-3</v>
      </c>
    </row>
    <row r="32" spans="1:155" x14ac:dyDescent="0.15">
      <c r="A32" s="464">
        <f t="shared" si="0"/>
        <v>0</v>
      </c>
      <c r="C32" s="381" t="s">
        <v>369</v>
      </c>
      <c r="D32" s="381" t="s">
        <v>5</v>
      </c>
      <c r="E32" s="465">
        <f t="shared" si="6"/>
        <v>0</v>
      </c>
      <c r="F32" s="465">
        <f t="shared" si="6"/>
        <v>0</v>
      </c>
      <c r="G32" s="465">
        <f t="shared" si="6"/>
        <v>0</v>
      </c>
      <c r="H32" s="465">
        <f t="shared" si="6"/>
        <v>0</v>
      </c>
      <c r="I32" s="465">
        <f t="shared" si="6"/>
        <v>0</v>
      </c>
      <c r="J32" s="465">
        <f t="shared" si="6"/>
        <v>0</v>
      </c>
      <c r="K32" s="465">
        <f t="shared" si="6"/>
        <v>0</v>
      </c>
      <c r="L32" s="465">
        <f t="shared" si="6"/>
        <v>0</v>
      </c>
      <c r="M32" s="465">
        <f t="shared" si="6"/>
        <v>0</v>
      </c>
      <c r="N32" s="465">
        <f t="shared" si="6"/>
        <v>0</v>
      </c>
      <c r="O32" s="465">
        <f t="shared" si="6"/>
        <v>0</v>
      </c>
      <c r="P32" s="465">
        <f t="shared" si="6"/>
        <v>0</v>
      </c>
      <c r="Q32" s="465">
        <f t="shared" si="6"/>
        <v>0</v>
      </c>
      <c r="R32" s="465">
        <f t="shared" si="6"/>
        <v>0</v>
      </c>
      <c r="S32" s="465">
        <f t="shared" si="6"/>
        <v>0</v>
      </c>
      <c r="T32" s="465">
        <f t="shared" si="6"/>
        <v>0</v>
      </c>
      <c r="U32" s="465">
        <f t="shared" si="7"/>
        <v>0</v>
      </c>
      <c r="V32" s="465">
        <f t="shared" si="7"/>
        <v>0</v>
      </c>
      <c r="W32" s="465">
        <f t="shared" si="7"/>
        <v>0</v>
      </c>
      <c r="X32" s="465">
        <f t="shared" si="7"/>
        <v>0</v>
      </c>
      <c r="Y32" s="465">
        <f t="shared" si="7"/>
        <v>0</v>
      </c>
      <c r="Z32" s="465">
        <f t="shared" si="7"/>
        <v>0</v>
      </c>
      <c r="AA32" s="465">
        <f t="shared" si="7"/>
        <v>0</v>
      </c>
      <c r="AB32" s="465">
        <f t="shared" si="7"/>
        <v>0</v>
      </c>
      <c r="AC32" s="465">
        <f t="shared" si="7"/>
        <v>0</v>
      </c>
      <c r="AD32" s="465">
        <f t="shared" si="7"/>
        <v>0</v>
      </c>
      <c r="AE32" s="465">
        <f t="shared" si="7"/>
        <v>0</v>
      </c>
      <c r="AF32" s="465">
        <f t="shared" si="7"/>
        <v>0</v>
      </c>
      <c r="AG32" s="465">
        <f t="shared" si="7"/>
        <v>0</v>
      </c>
      <c r="AH32" s="465">
        <f t="shared" si="7"/>
        <v>0</v>
      </c>
      <c r="AI32" s="465">
        <f t="shared" si="7"/>
        <v>0</v>
      </c>
      <c r="AJ32" s="465">
        <f t="shared" si="7"/>
        <v>0</v>
      </c>
      <c r="AK32" s="465">
        <f t="shared" si="8"/>
        <v>0</v>
      </c>
      <c r="AL32" s="465">
        <f t="shared" si="8"/>
        <v>0</v>
      </c>
      <c r="AM32" s="465">
        <f t="shared" si="8"/>
        <v>0</v>
      </c>
      <c r="AN32" s="465">
        <f t="shared" si="8"/>
        <v>0</v>
      </c>
      <c r="AO32" s="465">
        <f t="shared" si="8"/>
        <v>0</v>
      </c>
      <c r="AP32" s="465">
        <f t="shared" si="8"/>
        <v>0</v>
      </c>
      <c r="AQ32" s="465">
        <f t="shared" si="8"/>
        <v>0</v>
      </c>
      <c r="AR32" s="465">
        <f t="shared" si="8"/>
        <v>0</v>
      </c>
      <c r="AS32" s="465">
        <f t="shared" si="8"/>
        <v>0</v>
      </c>
      <c r="AT32" s="465">
        <f t="shared" si="8"/>
        <v>0</v>
      </c>
      <c r="AU32" s="465">
        <f t="shared" si="8"/>
        <v>0</v>
      </c>
      <c r="AV32" s="465">
        <f t="shared" si="8"/>
        <v>0</v>
      </c>
      <c r="AW32" s="465">
        <f t="shared" si="8"/>
        <v>0</v>
      </c>
      <c r="AX32" s="465">
        <f t="shared" si="8"/>
        <v>0</v>
      </c>
      <c r="AY32" s="465">
        <f t="shared" si="8"/>
        <v>0</v>
      </c>
      <c r="AZ32" s="465">
        <f t="shared" si="8"/>
        <v>0</v>
      </c>
      <c r="BA32" s="465">
        <f t="shared" si="9"/>
        <v>0</v>
      </c>
      <c r="BB32" s="465">
        <f t="shared" si="9"/>
        <v>0</v>
      </c>
      <c r="BC32" s="465">
        <f t="shared" si="9"/>
        <v>0</v>
      </c>
      <c r="BD32" s="465">
        <f t="shared" si="9"/>
        <v>0</v>
      </c>
      <c r="BE32" s="465">
        <f t="shared" si="9"/>
        <v>0</v>
      </c>
      <c r="BF32" s="465">
        <f t="shared" si="9"/>
        <v>0</v>
      </c>
      <c r="BG32" s="465">
        <f t="shared" si="9"/>
        <v>0</v>
      </c>
      <c r="BH32" s="465">
        <f t="shared" si="9"/>
        <v>0</v>
      </c>
      <c r="BI32" s="465">
        <f t="shared" si="9"/>
        <v>0</v>
      </c>
      <c r="BJ32" s="465">
        <f t="shared" si="9"/>
        <v>0</v>
      </c>
      <c r="BK32" s="465">
        <f t="shared" si="9"/>
        <v>0</v>
      </c>
      <c r="BL32" s="465">
        <f t="shared" si="9"/>
        <v>0</v>
      </c>
      <c r="BM32" s="465">
        <f t="shared" si="9"/>
        <v>0</v>
      </c>
      <c r="BN32" s="465">
        <f t="shared" si="9"/>
        <v>0</v>
      </c>
      <c r="BO32" s="465">
        <f t="shared" si="9"/>
        <v>0</v>
      </c>
      <c r="BP32" s="465">
        <f t="shared" si="9"/>
        <v>0</v>
      </c>
      <c r="BQ32" s="465">
        <f t="shared" si="10"/>
        <v>0</v>
      </c>
      <c r="BR32" s="465">
        <f t="shared" si="5"/>
        <v>0</v>
      </c>
      <c r="BS32" s="465">
        <f t="shared" si="5"/>
        <v>0</v>
      </c>
      <c r="BT32" s="465">
        <f t="shared" si="5"/>
        <v>0</v>
      </c>
      <c r="BU32" s="465">
        <f t="shared" si="5"/>
        <v>0</v>
      </c>
      <c r="BV32" s="465">
        <f t="shared" si="5"/>
        <v>0</v>
      </c>
      <c r="BW32" s="465">
        <f t="shared" si="5"/>
        <v>0</v>
      </c>
      <c r="CE32" s="381" t="s">
        <v>369</v>
      </c>
      <c r="CF32" s="381" t="s">
        <v>5</v>
      </c>
      <c r="CG32" s="466">
        <f>+SUMIFS(H27建設IOデータ!I:I,H27建設IOデータ!$A:$A,H27建設io!$CE32)/H27建設IOデータ!I$122</f>
        <v>5.4818482582333551E-2</v>
      </c>
      <c r="CH32" s="466">
        <f>+SUMIFS(H27建設IOデータ!J:J,H27建設IOデータ!$A:$A,H27建設io!$CE32)/H27建設IOデータ!J$122</f>
        <v>5.9757294369139596E-2</v>
      </c>
      <c r="CI32" s="466">
        <f>+SUMIFS(H27建設IOデータ!K:K,H27建設IOデータ!$A:$A,H27建設io!$CE32)/H27建設IOデータ!K$122</f>
        <v>6.3801705626987365E-2</v>
      </c>
      <c r="CJ32" s="466">
        <f>+SUMIFS(H27建設IOデータ!L:L,H27建設IOデータ!$A:$A,H27建設io!$CE32)/H27建設IOデータ!L$122</f>
        <v>6.4825505171420134E-2</v>
      </c>
      <c r="CK32" s="466">
        <f>+SUMIFS(H27建設IOデータ!M:M,H27建設IOデータ!$A:$A,H27建設io!$CE32)/H27建設IOデータ!M$122</f>
        <v>6.4496446544615935E-2</v>
      </c>
      <c r="CL32" s="466">
        <f>+SUMIFS(H27建設IOデータ!N:N,H27建設IOデータ!$A:$A,H27建設io!$CE32)/H27建設IOデータ!N$122</f>
        <v>7.6037084712032785E-2</v>
      </c>
      <c r="CM32" s="466">
        <f>+SUMIFS(H27建設IOデータ!O:O,H27建設IOデータ!$A:$A,H27建設io!$CE32)/H27建設IOデータ!O$122</f>
        <v>6.2569335895943781E-2</v>
      </c>
      <c r="CN32" s="466">
        <f>+SUMIFS(H27建設IOデータ!P:P,H27建設IOデータ!$A:$A,H27建設io!$CE32)/H27建設IOデータ!P$122</f>
        <v>5.6594488188976375E-2</v>
      </c>
      <c r="CO32" s="466">
        <f>+SUMIFS(H27建設IOデータ!Q:Q,H27建設IOデータ!$A:$A,H27建設io!$CE32)/H27建設IOデータ!Q$122</f>
        <v>5.5855957178405941E-2</v>
      </c>
      <c r="CP32" s="466">
        <f>+SUMIFS(H27建設IOデータ!R:R,H27建設IOデータ!$A:$A,H27建設io!$CE32)/H27建設IOデータ!R$122</f>
        <v>5.5285758108782036E-2</v>
      </c>
      <c r="CQ32" s="466">
        <f>+SUMIFS(H27建設IOデータ!S:S,H27建設IOデータ!$A:$A,H27建設io!$CE32)/H27建設IOデータ!S$122</f>
        <v>8.6356702261723151E-2</v>
      </c>
      <c r="CR32" s="466">
        <f>+SUMIFS(H27建設IOデータ!T:T,H27建設IOデータ!$A:$A,H27建設io!$CE32)/H27建設IOデータ!T$122</f>
        <v>7.1548349410538337E-2</v>
      </c>
      <c r="CS32" s="466">
        <f>+SUMIFS(H27建設IOデータ!U:U,H27建設IOデータ!$A:$A,H27建設io!$CE32)/H27建設IOデータ!U$122</f>
        <v>5.0183979335118194E-2</v>
      </c>
      <c r="CT32" s="466">
        <f>+SUMIFS(H27建設IOデータ!V:V,H27建設IOデータ!$A:$A,H27建設io!$CE32)/H27建設IOデータ!V$122</f>
        <v>8.4855598258233536E-2</v>
      </c>
      <c r="CU32" s="466">
        <f>+SUMIFS(H27建設IOデータ!W:W,H27建設IOデータ!$A:$A,H27建設io!$CE32)/H27建設IOデータ!W$122</f>
        <v>6.7677337470032434E-2</v>
      </c>
      <c r="CV32" s="466">
        <f>+SUMIFS(H27建設IOデータ!X:X,H27建設IOデータ!$A:$A,H27建設io!$CE32)/H27建設IOデータ!X$122</f>
        <v>5.4704122744012949E-2</v>
      </c>
      <c r="CW32" s="466">
        <f>+SUMIFS(H27建設IOデータ!Y:Y,H27建設IOデータ!$A:$A,H27建設io!$CE32)/H27建設IOデータ!Y$122</f>
        <v>6.2167242060603541E-2</v>
      </c>
      <c r="CX32" s="466">
        <f>+SUMIFS(H27建設IOデータ!Z:Z,H27建設IOデータ!$A:$A,H27建設io!$CE32)/H27建設IOデータ!Z$122</f>
        <v>6.181211204423348E-2</v>
      </c>
      <c r="CY32" s="466">
        <f>+SUMIFS(H27建設IOデータ!AA:AA,H27建設IOデータ!$A:$A,H27建設io!$CE32)/H27建設IOデータ!AA$122</f>
        <v>6.2195935741730643E-2</v>
      </c>
      <c r="CZ32" s="466">
        <f>+SUMIFS(H27建設IOデータ!AB:AB,H27建設IOデータ!$A:$A,H27建設io!$CE32)/H27建設IOデータ!AB$122</f>
        <v>5.4235253228997589E-2</v>
      </c>
      <c r="DA32" s="466">
        <f>+SUMIFS(H27建設IOデータ!AC:AC,H27建設IOデータ!$A:$A,H27建設io!$CE32)/H27建設IOデータ!AC$122</f>
        <v>5.5626702880177403E-2</v>
      </c>
      <c r="DB32" s="466">
        <f>+SUMIFS(H27建設IOデータ!AD:AD,H27建設IOデータ!$A:$A,H27建設io!$CE32)/H27建設IOデータ!AD$122</f>
        <v>5.0723465786394466E-2</v>
      </c>
      <c r="DC32" s="466">
        <f>+SUMIFS(H27建設IOデータ!AE:AE,H27建設IOデータ!$A:$A,H27建設io!$CE32)/H27建設IOデータ!AE$122</f>
        <v>5.7005330318203845E-2</v>
      </c>
      <c r="DD32" s="466">
        <f>+SUMIFS(H27建設IOデータ!AF:AF,H27建設IOデータ!$A:$A,H27建設io!$CE32)/H27建設IOデータ!AF$122</f>
        <v>5.7192172145443171E-2</v>
      </c>
      <c r="DE32" s="466">
        <f>+SUMIFS(H27建設IOデータ!AG:AG,H27建設IOデータ!$A:$A,H27建設io!$CE32)/H27建設IOデータ!AG$122</f>
        <v>6.7419793118479635E-2</v>
      </c>
      <c r="DF32" s="466">
        <f>+SUMIFS(H27建設IOデータ!AH:AH,H27建設IOデータ!$A:$A,H27建設io!$CE32)/H27建設IOデータ!AH$122</f>
        <v>4.6370014935922112E-2</v>
      </c>
      <c r="DG32" s="466">
        <f>+SUMIFS(H27建設IOデータ!AI:AI,H27建設IOデータ!$A:$A,H27建設io!$CE32)/H27建設IOデータ!AI$122</f>
        <v>5.1921820558516595E-2</v>
      </c>
      <c r="DH32" s="466">
        <f>+SUMIFS(H27建設IOデータ!AJ:AJ,H27建設IOデータ!$A:$A,H27建設io!$CE32)/H27建設IOデータ!AJ$122</f>
        <v>4.5510887675623946E-2</v>
      </c>
      <c r="DI32" s="466">
        <f>+SUMIFS(H27建設IOデータ!AK:AK,H27建設IOデータ!$A:$A,H27建設io!$CE32)/H27建設IOデータ!AK$122</f>
        <v>7.5376153270817259E-2</v>
      </c>
      <c r="DJ32" s="466">
        <f>+SUMIFS(H27建設IOデータ!AL:AL,H27建設IOデータ!$A:$A,H27建設io!$CE32)/H27建設IOデータ!AL$122</f>
        <v>4.0171538226804263E-2</v>
      </c>
      <c r="DK32" s="466">
        <f>+SUMIFS(H27建設IOデータ!AM:AM,H27建設IOデータ!$A:$A,H27建設io!$CE32)/H27建設IOデータ!AM$122</f>
        <v>4.0829761753305958E-2</v>
      </c>
      <c r="DL32" s="466">
        <f>+SUMIFS(H27建設IOデータ!AN:AN,H27建設IOデータ!$A:$A,H27建設io!$CE32)/H27建設IOデータ!AN$122</f>
        <v>4.2751446787423313E-2</v>
      </c>
      <c r="DM32" s="466">
        <f>+SUMIFS(H27建設IOデータ!AO:AO,H27建設IOデータ!$A:$A,H27建設io!$CE32)/H27建設IOデータ!AO$122</f>
        <v>4.2641670615075289E-2</v>
      </c>
      <c r="DN32" s="466">
        <f>+SUMIFS(H27建設IOデータ!AP:AP,H27建設IOデータ!$A:$A,H27建設io!$CE32)/H27建設IOデータ!AP$122</f>
        <v>4.0862548524035439E-2</v>
      </c>
      <c r="DO32" s="466">
        <f>+SUMIFS(H27建設IOデータ!AQ:AQ,H27建設IOデータ!$A:$A,H27建設io!$CE32)/H27建設IOデータ!AQ$122</f>
        <v>4.8149673746339688E-2</v>
      </c>
      <c r="DP32" s="466">
        <f>+SUMIFS(H27建設IOデータ!AR:AR,H27建設IOデータ!$A:$A,H27建設io!$CE32)/H27建設IOデータ!AR$122</f>
        <v>4.3309327815377385E-2</v>
      </c>
      <c r="DQ32" s="466">
        <f>+SUMIFS(H27建設IOデータ!AS:AS,H27建設IOデータ!$A:$A,H27建設io!$CE32)/H27建設IOデータ!AS$122</f>
        <v>3.5294034285498342E-2</v>
      </c>
      <c r="DR32" s="466">
        <f>+SUMIFS(H27建設IOデータ!AT:AT,H27建設IOデータ!$A:$A,H27建設io!$CE32)/H27建設IOデータ!AT$122</f>
        <v>3.204862233004166E-2</v>
      </c>
      <c r="DS32" s="466">
        <f>+SUMIFS(H27建設IOデータ!AU:AU,H27建設IOデータ!$A:$A,H27建設io!$CE32)/H27建設IOデータ!AU$122</f>
        <v>4.2245742792071161E-2</v>
      </c>
      <c r="DT32" s="466">
        <f>+SUMIFS(H27建設IOデータ!AV:AV,H27建設IOデータ!$A:$A,H27建設io!$CE32)/H27建設IOデータ!AV$122</f>
        <v>5.3859025308512866E-2</v>
      </c>
      <c r="DU32" s="466">
        <f>+SUMIFS(H27建設IOデータ!AW:AW,H27建設IOデータ!$A:$A,H27建設io!$CE32)/H27建設IOデータ!AW$122</f>
        <v>4.5675210105966486E-2</v>
      </c>
      <c r="DV32" s="466">
        <f>+SUMIFS(H27建設IOデータ!AX:AX,H27建設IOデータ!$A:$A,H27建設io!$CE32)/H27建設IOデータ!AX$122</f>
        <v>4.9960023301657989E-2</v>
      </c>
      <c r="DW32" s="466">
        <f>+SUMIFS(H27建設IOデータ!AY:AY,H27建設IOデータ!$A:$A,H27建設io!$CE32)/H27建設IOデータ!AY$122</f>
        <v>5.0647662464870603E-2</v>
      </c>
      <c r="DX32" s="466">
        <f>+SUMIFS(H27建設IOデータ!AZ:AZ,H27建設IOデータ!$A:$A,H27建設io!$CE32)/H27建設IOデータ!AZ$122</f>
        <v>5.0246693811547817E-2</v>
      </c>
      <c r="DY32" s="466">
        <f>+SUMIFS(H27建設IOデータ!BA:BA,H27建設IOデータ!$A:$A,H27建設io!$CE32)/H27建設IOデータ!BA$122</f>
        <v>5.0224511981849976E-2</v>
      </c>
      <c r="DZ32" s="466">
        <f>+SUMIFS(H27建設IOデータ!BB:BB,H27建設IOデータ!$A:$A,H27建設io!$CE32)/H27建設IOデータ!BB$122</f>
        <v>5.907012731237251E-2</v>
      </c>
      <c r="EA32" s="466">
        <f>+SUMIFS(H27建設IOデータ!BC:BC,H27建設IOデータ!$A:$A,H27建設io!$CE32)/H27建設IOデータ!BC$122</f>
        <v>4.0940332702460405E-2</v>
      </c>
      <c r="EB32" s="466">
        <f>+SUMIFS(H27建設IOデータ!BD:BD,H27建設IOデータ!$A:$A,H27建設io!$CE32)/H27建設IOデータ!BD$122</f>
        <v>4.2860653258732798E-2</v>
      </c>
      <c r="EC32" s="466">
        <f>+SUMIFS(H27建設IOデータ!BE:BE,H27建設IOデータ!$A:$A,H27建設io!$CE32)/H27建設IOデータ!BE$122</f>
        <v>4.3829857977485391E-2</v>
      </c>
      <c r="ED32" s="466">
        <f>+SUMIFS(H27建設IOデータ!BF:BF,H27建設IOデータ!$A:$A,H27建設io!$CE32)/H27建設IOデータ!BF$122</f>
        <v>3.9081311353954436E-2</v>
      </c>
      <c r="EE32" s="466">
        <f>+SUMIFS(H27建設IOデータ!BG:BG,H27建設IOデータ!$A:$A,H27建設io!$CE32)/H27建設IOデータ!BG$122</f>
        <v>4.6463877067775002E-2</v>
      </c>
      <c r="EF32" s="466">
        <f>+SUMIFS(H27建設IOデータ!BH:BH,H27建設IOデータ!$A:$A,H27建設io!$CE32)/H27建設IOデータ!BH$122</f>
        <v>3.808823464355332E-2</v>
      </c>
      <c r="EG32" s="466">
        <f>+SUMIFS(H27建設IOデータ!BI:BI,H27建設IOデータ!$A:$A,H27建設io!$CE32)/H27建設IOデータ!BI$122</f>
        <v>3.6805496433296524E-2</v>
      </c>
      <c r="EH32" s="466">
        <f>+SUMIFS(H27建設IOデータ!BJ:BJ,H27建設IOデータ!$A:$A,H27建設io!$CE32)/H27建設IOデータ!BJ$122</f>
        <v>3.2629028988021461E-2</v>
      </c>
      <c r="EI32" s="466">
        <f>+SUMIFS(H27建設IOデータ!BK:BK,H27建設IOデータ!$A:$A,H27建設io!$CE32)/H27建設IOデータ!BK$122</f>
        <v>3.8330521282295277E-2</v>
      </c>
      <c r="EJ32" s="466">
        <f>+SUMIFS(H27建設IOデータ!BL:BL,H27建設IOデータ!$A:$A,H27建設io!$CE32)/H27建設IOデータ!BL$122</f>
        <v>3.6945636110592997E-2</v>
      </c>
      <c r="EK32" s="466">
        <f>+SUMIFS(H27建設IOデータ!BM:BM,H27建設IOデータ!$A:$A,H27建設io!$CE32)/H27建設IOデータ!BM$122</f>
        <v>4.7648120300751877E-2</v>
      </c>
      <c r="EL32" s="466">
        <f>+SUMIFS(H27建設IOデータ!BN:BN,H27建設IOデータ!$A:$A,H27建設io!$CE32)/H27建設IOデータ!BN$122</f>
        <v>3.843367849926236E-2</v>
      </c>
      <c r="EM32" s="466">
        <f>+SUMIFS(H27建設IOデータ!BO:BO,H27建設IOデータ!$A:$A,H27建設io!$CE32)/H27建設IOデータ!BO$122</f>
        <v>3.5968571747222712E-2</v>
      </c>
      <c r="EN32" s="466">
        <f>+SUMIFS(H27建設IOデータ!BP:BP,H27建設IOデータ!$A:$A,H27建設io!$CE32)/H27建設IOデータ!BP$122</f>
        <v>3.914654861790292E-2</v>
      </c>
      <c r="EO32" s="466">
        <f>+SUMIFS(H27建設IOデータ!BQ:BQ,H27建設IOデータ!$A:$A,H27建設io!$CE32)/H27建設IOデータ!BQ$122</f>
        <v>2.9948464339277142E-2</v>
      </c>
      <c r="EP32" s="466">
        <f>+SUMIFS(H27建設IOデータ!BR:BR,H27建設IOデータ!$A:$A,H27建設io!$CE32)/H27建設IOデータ!BR$122</f>
        <v>3.6592935950664575E-2</v>
      </c>
      <c r="EQ32" s="466">
        <f>+SUMIFS(H27建設IOデータ!BS:BS,H27建設IOデータ!$A:$A,H27建設io!$CE32)/H27建設IOデータ!BS$122</f>
        <v>4.6109711944661499E-2</v>
      </c>
      <c r="ER32" s="466">
        <f>+SUMIFS(H27建設IOデータ!BT:BT,H27建設IOデータ!$A:$A,H27建設io!$CE32)/H27建設IOデータ!BT$122</f>
        <v>4.2396082243052635E-2</v>
      </c>
      <c r="ES32" s="466">
        <f>+SUMIFS(H27建設IOデータ!BU:BU,H27建設IOデータ!$A:$A,H27建設io!$CE32)/H27建設IOデータ!BU$122</f>
        <v>3.9180099459408396E-2</v>
      </c>
      <c r="ET32" s="466">
        <f>+SUMIFS(H27建設IOデータ!BV:BV,H27建設IOデータ!$A:$A,H27建設io!$CE32)/H27建設IOデータ!BV$122</f>
        <v>3.7488361682563233E-2</v>
      </c>
      <c r="EU32" s="466">
        <f>+SUMIFS(H27建設IOデータ!BW:BW,H27建設IOデータ!$A:$A,H27建設io!$CE32)/H27建設IOデータ!BW$122</f>
        <v>2.3397149648914824E-2</v>
      </c>
      <c r="EV32" s="466">
        <f>+SUMIFS(H27建設IOデータ!BX:BX,H27建設IOデータ!$A:$A,H27建設io!$CE32)/H27建設IOデータ!BX$122</f>
        <v>2.4452590789466041E-2</v>
      </c>
      <c r="EW32" s="466">
        <f>+SUMIFS(H27建設IOデータ!BY:BY,H27建設IOデータ!$A:$A,H27建設io!$CE32)/H27建設IOデータ!BY$122</f>
        <v>4.371465368991282E-2</v>
      </c>
      <c r="EX32" s="466">
        <f>+SUMIFS(H27建設IOデータ!BZ:BZ,H27建設IOデータ!$A:$A,H27建設io!$CE32)/H27建設IOデータ!BZ$122</f>
        <v>3.5854696015400589E-2</v>
      </c>
      <c r="EY32" s="466">
        <f>+SUMIFS(H27建設IOデータ!CA:CA,H27建設IOデータ!$A:$A,H27建設io!$CE32)/H27建設IOデータ!CA$122</f>
        <v>4.4997492413488265E-2</v>
      </c>
    </row>
    <row r="33" spans="1:155" x14ac:dyDescent="0.15">
      <c r="A33" s="464">
        <f t="shared" si="0"/>
        <v>0</v>
      </c>
      <c r="C33" s="381" t="s">
        <v>123</v>
      </c>
      <c r="D33" s="381" t="s">
        <v>6</v>
      </c>
      <c r="E33" s="465">
        <f t="shared" si="6"/>
        <v>0</v>
      </c>
      <c r="F33" s="465">
        <f t="shared" si="6"/>
        <v>0</v>
      </c>
      <c r="G33" s="465">
        <f t="shared" si="6"/>
        <v>0</v>
      </c>
      <c r="H33" s="465">
        <f t="shared" si="6"/>
        <v>0</v>
      </c>
      <c r="I33" s="465">
        <f t="shared" si="6"/>
        <v>0</v>
      </c>
      <c r="J33" s="465">
        <f t="shared" si="6"/>
        <v>0</v>
      </c>
      <c r="K33" s="465">
        <f t="shared" si="6"/>
        <v>0</v>
      </c>
      <c r="L33" s="465">
        <f t="shared" si="6"/>
        <v>0</v>
      </c>
      <c r="M33" s="465">
        <f t="shared" si="6"/>
        <v>0</v>
      </c>
      <c r="N33" s="465">
        <f t="shared" si="6"/>
        <v>0</v>
      </c>
      <c r="O33" s="465">
        <f t="shared" si="6"/>
        <v>0</v>
      </c>
      <c r="P33" s="465">
        <f t="shared" si="6"/>
        <v>0</v>
      </c>
      <c r="Q33" s="465">
        <f t="shared" si="6"/>
        <v>0</v>
      </c>
      <c r="R33" s="465">
        <f t="shared" si="6"/>
        <v>0</v>
      </c>
      <c r="S33" s="465">
        <f t="shared" si="6"/>
        <v>0</v>
      </c>
      <c r="T33" s="465">
        <f t="shared" si="6"/>
        <v>0</v>
      </c>
      <c r="U33" s="465">
        <f t="shared" si="7"/>
        <v>0</v>
      </c>
      <c r="V33" s="465">
        <f t="shared" si="7"/>
        <v>0</v>
      </c>
      <c r="W33" s="465">
        <f t="shared" si="7"/>
        <v>0</v>
      </c>
      <c r="X33" s="465">
        <f t="shared" si="7"/>
        <v>0</v>
      </c>
      <c r="Y33" s="465">
        <f t="shared" si="7"/>
        <v>0</v>
      </c>
      <c r="Z33" s="465">
        <f t="shared" si="7"/>
        <v>0</v>
      </c>
      <c r="AA33" s="465">
        <f t="shared" si="7"/>
        <v>0</v>
      </c>
      <c r="AB33" s="465">
        <f t="shared" si="7"/>
        <v>0</v>
      </c>
      <c r="AC33" s="465">
        <f t="shared" si="7"/>
        <v>0</v>
      </c>
      <c r="AD33" s="465">
        <f t="shared" si="7"/>
        <v>0</v>
      </c>
      <c r="AE33" s="465">
        <f t="shared" si="7"/>
        <v>0</v>
      </c>
      <c r="AF33" s="465">
        <f t="shared" si="7"/>
        <v>0</v>
      </c>
      <c r="AG33" s="465">
        <f t="shared" si="7"/>
        <v>0</v>
      </c>
      <c r="AH33" s="465">
        <f t="shared" si="7"/>
        <v>0</v>
      </c>
      <c r="AI33" s="465">
        <f t="shared" si="7"/>
        <v>0</v>
      </c>
      <c r="AJ33" s="465">
        <f t="shared" si="7"/>
        <v>0</v>
      </c>
      <c r="AK33" s="465">
        <f t="shared" si="8"/>
        <v>0</v>
      </c>
      <c r="AL33" s="465">
        <f t="shared" si="8"/>
        <v>0</v>
      </c>
      <c r="AM33" s="465">
        <f t="shared" si="8"/>
        <v>0</v>
      </c>
      <c r="AN33" s="465">
        <f t="shared" si="8"/>
        <v>0</v>
      </c>
      <c r="AO33" s="465">
        <f t="shared" si="8"/>
        <v>0</v>
      </c>
      <c r="AP33" s="465">
        <f t="shared" si="8"/>
        <v>0</v>
      </c>
      <c r="AQ33" s="465">
        <f t="shared" si="8"/>
        <v>0</v>
      </c>
      <c r="AR33" s="465">
        <f t="shared" si="8"/>
        <v>0</v>
      </c>
      <c r="AS33" s="465">
        <f t="shared" si="8"/>
        <v>0</v>
      </c>
      <c r="AT33" s="465">
        <f t="shared" si="8"/>
        <v>0</v>
      </c>
      <c r="AU33" s="465">
        <f t="shared" si="8"/>
        <v>0</v>
      </c>
      <c r="AV33" s="465">
        <f t="shared" si="8"/>
        <v>0</v>
      </c>
      <c r="AW33" s="465">
        <f t="shared" si="8"/>
        <v>0</v>
      </c>
      <c r="AX33" s="465">
        <f t="shared" si="8"/>
        <v>0</v>
      </c>
      <c r="AY33" s="465">
        <f t="shared" si="8"/>
        <v>0</v>
      </c>
      <c r="AZ33" s="465">
        <f t="shared" si="8"/>
        <v>0</v>
      </c>
      <c r="BA33" s="465">
        <f t="shared" si="9"/>
        <v>0</v>
      </c>
      <c r="BB33" s="465">
        <f t="shared" si="9"/>
        <v>0</v>
      </c>
      <c r="BC33" s="465">
        <f t="shared" si="9"/>
        <v>0</v>
      </c>
      <c r="BD33" s="465">
        <f t="shared" si="9"/>
        <v>0</v>
      </c>
      <c r="BE33" s="465">
        <f t="shared" si="9"/>
        <v>0</v>
      </c>
      <c r="BF33" s="465">
        <f t="shared" si="9"/>
        <v>0</v>
      </c>
      <c r="BG33" s="465">
        <f t="shared" si="9"/>
        <v>0</v>
      </c>
      <c r="BH33" s="465">
        <f t="shared" si="9"/>
        <v>0</v>
      </c>
      <c r="BI33" s="465">
        <f t="shared" si="9"/>
        <v>0</v>
      </c>
      <c r="BJ33" s="465">
        <f t="shared" si="9"/>
        <v>0</v>
      </c>
      <c r="BK33" s="465">
        <f t="shared" si="9"/>
        <v>0</v>
      </c>
      <c r="BL33" s="465">
        <f t="shared" si="9"/>
        <v>0</v>
      </c>
      <c r="BM33" s="465">
        <f t="shared" si="9"/>
        <v>0</v>
      </c>
      <c r="BN33" s="465">
        <f t="shared" si="9"/>
        <v>0</v>
      </c>
      <c r="BO33" s="465">
        <f t="shared" si="9"/>
        <v>0</v>
      </c>
      <c r="BP33" s="465">
        <f t="shared" si="9"/>
        <v>0</v>
      </c>
      <c r="BQ33" s="465">
        <f t="shared" si="10"/>
        <v>0</v>
      </c>
      <c r="BR33" s="465">
        <f t="shared" si="5"/>
        <v>0</v>
      </c>
      <c r="BS33" s="465">
        <f t="shared" si="5"/>
        <v>0</v>
      </c>
      <c r="BT33" s="465">
        <f t="shared" si="5"/>
        <v>0</v>
      </c>
      <c r="BU33" s="465">
        <f t="shared" si="5"/>
        <v>0</v>
      </c>
      <c r="BV33" s="465">
        <f t="shared" si="5"/>
        <v>0</v>
      </c>
      <c r="BW33" s="465">
        <f t="shared" si="5"/>
        <v>0</v>
      </c>
      <c r="CE33" s="381" t="s">
        <v>123</v>
      </c>
      <c r="CF33" s="381" t="s">
        <v>6</v>
      </c>
      <c r="CG33" s="466">
        <f>+SUMIFS(H27建設IOデータ!I:I,H27建設IOデータ!$A:$A,H27建設io!$CE33)/H27建設IOデータ!I$122</f>
        <v>1.2811568311489737E-2</v>
      </c>
      <c r="CH33" s="466">
        <f>+SUMIFS(H27建設IOデータ!J:J,H27建設IOデータ!$A:$A,H27建設io!$CE33)/H27建設IOデータ!J$122</f>
        <v>1.1880568141026992E-2</v>
      </c>
      <c r="CI33" s="466">
        <f>+SUMIFS(H27建設IOデータ!K:K,H27建設IOデータ!$A:$A,H27建設io!$CE33)/H27建設IOデータ!K$122</f>
        <v>1.1026733280376741E-2</v>
      </c>
      <c r="CJ33" s="466">
        <f>+SUMIFS(H27建設IOデータ!L:L,H27建設IOデータ!$A:$A,H27建設io!$CE33)/H27建設IOデータ!L$122</f>
        <v>1.2109748245448219E-2</v>
      </c>
      <c r="CK33" s="466">
        <f>+SUMIFS(H27建設IOデータ!M:M,H27建設IOデータ!$A:$A,H27建設io!$CE33)/H27建設IOデータ!M$122</f>
        <v>1.2052022702712099E-2</v>
      </c>
      <c r="CL33" s="466">
        <f>+SUMIFS(H27建設IOデータ!N:N,H27建設IOデータ!$A:$A,H27建設io!$CE33)/H27建設IOデータ!N$122</f>
        <v>1.4076554343791707E-2</v>
      </c>
      <c r="CM33" s="466">
        <f>+SUMIFS(H27建設IOデータ!O:O,H27建設IOデータ!$A:$A,H27建設io!$CE33)/H27建設IOデータ!O$122</f>
        <v>9.7230846623645104E-3</v>
      </c>
      <c r="CN33" s="466">
        <f>+SUMIFS(H27建設IOデータ!P:P,H27建設IOデータ!$A:$A,H27建設io!$CE33)/H27建設IOデータ!P$122</f>
        <v>9.1535433070866149E-3</v>
      </c>
      <c r="CO33" s="466">
        <f>+SUMIFS(H27建設IOデータ!Q:Q,H27建設IOデータ!$A:$A,H27建設io!$CE33)/H27建設IOデータ!Q$122</f>
        <v>9.1968175929212324E-3</v>
      </c>
      <c r="CP33" s="466">
        <f>+SUMIFS(H27建設IOデータ!R:R,H27建設IOデータ!$A:$A,H27建設io!$CE33)/H27建設IOデータ!R$122</f>
        <v>9.1760614951360824E-3</v>
      </c>
      <c r="CQ33" s="466">
        <f>+SUMIFS(H27建設IOデータ!S:S,H27建設IOデータ!$A:$A,H27建設io!$CE33)/H27建設IOデータ!S$122</f>
        <v>1.0307090269947602E-2</v>
      </c>
      <c r="CR33" s="466">
        <f>+SUMIFS(H27建設IOデータ!T:T,H27建設IOデータ!$A:$A,H27建設io!$CE33)/H27建設IOデータ!T$122</f>
        <v>1.0414091570682149E-2</v>
      </c>
      <c r="CS33" s="466">
        <f>+SUMIFS(H27建設IOデータ!U:U,H27建設IOデータ!$A:$A,H27建設io!$CE33)/H27建設IOデータ!U$122</f>
        <v>1.0500612143308804E-2</v>
      </c>
      <c r="CT33" s="466">
        <f>+SUMIFS(H27建設IOデータ!V:V,H27建設IOデータ!$A:$A,H27建設io!$CE33)/H27建設IOデータ!V$122</f>
        <v>1.0360200405797647E-2</v>
      </c>
      <c r="CU33" s="466">
        <f>+SUMIFS(H27建設IOデータ!W:W,H27建設IOデータ!$A:$A,H27建設io!$CE33)/H27建設IOデータ!W$122</f>
        <v>1.0830630376533635E-2</v>
      </c>
      <c r="CV33" s="466">
        <f>+SUMIFS(H27建設IOデータ!X:X,H27建設IOデータ!$A:$A,H27建設io!$CE33)/H27建設IOデータ!X$122</f>
        <v>1.2947367191694703E-2</v>
      </c>
      <c r="CW33" s="466">
        <f>+SUMIFS(H27建設IOデータ!Y:Y,H27建設IOデータ!$A:$A,H27建設io!$CE33)/H27建設IOデータ!Y$122</f>
        <v>1.3747062371316265E-2</v>
      </c>
      <c r="CX33" s="466">
        <f>+SUMIFS(H27建設IOデータ!Z:Z,H27建設IOデータ!$A:$A,H27建設io!$CE33)/H27建設IOデータ!Z$122</f>
        <v>1.4431519830299236E-2</v>
      </c>
      <c r="CY33" s="466">
        <f>+SUMIFS(H27建設IOデータ!AA:AA,H27建設IOデータ!$A:$A,H27建設io!$CE33)/H27建設IOデータ!AA$122</f>
        <v>1.3691759797138301E-2</v>
      </c>
      <c r="CZ33" s="466">
        <f>+SUMIFS(H27建設IOデータ!AB:AB,H27建設IOデータ!$A:$A,H27建設io!$CE33)/H27建設IOデータ!AB$122</f>
        <v>1.2897126444478489E-2</v>
      </c>
      <c r="DA33" s="466">
        <f>+SUMIFS(H27建設IOデータ!AC:AC,H27建設IOデータ!$A:$A,H27建設io!$CE33)/H27建設IOデータ!AC$122</f>
        <v>1.4645843897994792E-2</v>
      </c>
      <c r="DB33" s="466">
        <f>+SUMIFS(H27建設IOデータ!AD:AD,H27建設IOデータ!$A:$A,H27建設io!$CE33)/H27建設IOデータ!AD$122</f>
        <v>9.8283170230201687E-3</v>
      </c>
      <c r="DC33" s="466">
        <f>+SUMIFS(H27建設IOデータ!AE:AE,H27建設IOデータ!$A:$A,H27建設io!$CE33)/H27建設IOデータ!AE$122</f>
        <v>1.2989823937974479E-2</v>
      </c>
      <c r="DD33" s="466">
        <f>+SUMIFS(H27建設IOデータ!AF:AF,H27建設IOデータ!$A:$A,H27建設io!$CE33)/H27建設IOデータ!AF$122</f>
        <v>1.300833543824198E-2</v>
      </c>
      <c r="DE33" s="466">
        <f>+SUMIFS(H27建設IOデータ!AG:AG,H27建設IOデータ!$A:$A,H27建設io!$CE33)/H27建設IOデータ!AG$122</f>
        <v>1.4306090119641218E-2</v>
      </c>
      <c r="DF33" s="466">
        <f>+SUMIFS(H27建設IOデータ!AH:AH,H27建設IOデータ!$A:$A,H27建設io!$CE33)/H27建設IOデータ!AH$122</f>
        <v>1.1326618205650715E-2</v>
      </c>
      <c r="DG33" s="466">
        <f>+SUMIFS(H27建設IOデータ!AI:AI,H27建設IOデータ!$A:$A,H27建設io!$CE33)/H27建設IOデータ!AI$122</f>
        <v>1.3347553347180458E-2</v>
      </c>
      <c r="DH33" s="466">
        <f>+SUMIFS(H27建設IOデータ!AJ:AJ,H27建設IOデータ!$A:$A,H27建設io!$CE33)/H27建設IOデータ!AJ$122</f>
        <v>1.2297279378275383E-2</v>
      </c>
      <c r="DI33" s="466">
        <f>+SUMIFS(H27建設IOデータ!AK:AK,H27建設IOデータ!$A:$A,H27建設io!$CE33)/H27建設IOデータ!AK$122</f>
        <v>6.8014486313330525E-3</v>
      </c>
      <c r="DJ33" s="466">
        <f>+SUMIFS(H27建設IOデータ!AL:AL,H27建設IOデータ!$A:$A,H27建設io!$CE33)/H27建設IOデータ!AL$122</f>
        <v>1.6356779645795076E-2</v>
      </c>
      <c r="DK33" s="466">
        <f>+SUMIFS(H27建設IOデータ!AM:AM,H27建設IOデータ!$A:$A,H27建設io!$CE33)/H27建設IOデータ!AM$122</f>
        <v>1.7356874540980585E-2</v>
      </c>
      <c r="DL33" s="466">
        <f>+SUMIFS(H27建設IOデータ!AN:AN,H27建設IOデータ!$A:$A,H27建設io!$CE33)/H27建設IOデータ!AN$122</f>
        <v>1.6714821577416009E-2</v>
      </c>
      <c r="DM33" s="466">
        <f>+SUMIFS(H27建設IOデータ!AO:AO,H27建設IOデータ!$A:$A,H27建設io!$CE33)/H27建設IOデータ!AO$122</f>
        <v>1.6401333063269255E-2</v>
      </c>
      <c r="DN33" s="466">
        <f>+SUMIFS(H27建設IOデータ!AP:AP,H27建設IOデータ!$A:$A,H27建設io!$CE33)/H27建設IOデータ!AP$122</f>
        <v>1.6072454984972843E-2</v>
      </c>
      <c r="DO33" s="466">
        <f>+SUMIFS(H27建設IOデータ!AQ:AQ,H27建設IOデータ!$A:$A,H27建設io!$CE33)/H27建設IOデータ!AQ$122</f>
        <v>1.5727122533354513E-2</v>
      </c>
      <c r="DP33" s="466">
        <f>+SUMIFS(H27建設IOデータ!AR:AR,H27建設IOデータ!$A:$A,H27建設io!$CE33)/H27建設IOデータ!AR$122</f>
        <v>2.347540865102242E-2</v>
      </c>
      <c r="DQ33" s="466">
        <f>+SUMIFS(H27建設IOデータ!AS:AS,H27建設IOデータ!$A:$A,H27建設io!$CE33)/H27建設IOデータ!AS$122</f>
        <v>1.7818255681576623E-2</v>
      </c>
      <c r="DR33" s="466">
        <f>+SUMIFS(H27建設IOデータ!AT:AT,H27建設IOデータ!$A:$A,H27建設io!$CE33)/H27建設IOデータ!AT$122</f>
        <v>1.5433717234101783E-2</v>
      </c>
      <c r="DS33" s="466">
        <f>+SUMIFS(H27建設IOデータ!AU:AU,H27建設IOデータ!$A:$A,H27建設io!$CE33)/H27建設IOデータ!AU$122</f>
        <v>1.6428646410983162E-2</v>
      </c>
      <c r="DT33" s="466">
        <f>+SUMIFS(H27建設IOデータ!AV:AV,H27建設IOデータ!$A:$A,H27建設io!$CE33)/H27建設IOデータ!AV$122</f>
        <v>2.4053545283413511E-2</v>
      </c>
      <c r="DU33" s="466">
        <f>+SUMIFS(H27建設IOデータ!AW:AW,H27建設IOデータ!$A:$A,H27建設io!$CE33)/H27建設IOデータ!AW$122</f>
        <v>1.9418489325050897E-2</v>
      </c>
      <c r="DV33" s="466">
        <f>+SUMIFS(H27建設IOデータ!AX:AX,H27建設IOデータ!$A:$A,H27建設io!$CE33)/H27建設IOデータ!AX$122</f>
        <v>1.7754160831515327E-2</v>
      </c>
      <c r="DW33" s="466">
        <f>+SUMIFS(H27建設IOデータ!AY:AY,H27建設IOデータ!$A:$A,H27建設io!$CE33)/H27建設IOデータ!AY$122</f>
        <v>1.7680498722983551E-2</v>
      </c>
      <c r="DX33" s="466">
        <f>+SUMIFS(H27建設IOデータ!AZ:AZ,H27建設IOデータ!$A:$A,H27建設io!$CE33)/H27建設IOデータ!AZ$122</f>
        <v>1.5858090194563131E-2</v>
      </c>
      <c r="DY33" s="466">
        <f>+SUMIFS(H27建設IOデータ!BA:BA,H27建設IOデータ!$A:$A,H27建設io!$CE33)/H27建設IOデータ!BA$122</f>
        <v>2.817979864820154E-2</v>
      </c>
      <c r="DZ33" s="466">
        <f>+SUMIFS(H27建設IOデータ!BB:BB,H27建設IOデータ!$A:$A,H27建設io!$CE33)/H27建設IOデータ!BB$122</f>
        <v>2.6179925441373004E-2</v>
      </c>
      <c r="EA33" s="466">
        <f>+SUMIFS(H27建設IOデータ!BC:BC,H27建設IOデータ!$A:$A,H27建設io!$CE33)/H27建設IOデータ!BC$122</f>
        <v>1.3547166052395657E-2</v>
      </c>
      <c r="EB33" s="466">
        <f>+SUMIFS(H27建設IOデータ!BD:BD,H27建設IOデータ!$A:$A,H27建設io!$CE33)/H27建設IOデータ!BD$122</f>
        <v>1.8514668078028127E-2</v>
      </c>
      <c r="EC33" s="466">
        <f>+SUMIFS(H27建設IOデータ!BE:BE,H27建設IOデータ!$A:$A,H27建設io!$CE33)/H27建設IOデータ!BE$122</f>
        <v>1.8762171661995914E-2</v>
      </c>
      <c r="ED33" s="466">
        <f>+SUMIFS(H27建設IOデータ!BF:BF,H27建設IOデータ!$A:$A,H27建設io!$CE33)/H27建設IOデータ!BF$122</f>
        <v>1.754954621226153E-2</v>
      </c>
      <c r="EE33" s="466">
        <f>+SUMIFS(H27建設IOデータ!BG:BG,H27建設IOデータ!$A:$A,H27建設io!$CE33)/H27建設IOデータ!BG$122</f>
        <v>2.7316432360230278E-2</v>
      </c>
      <c r="EF33" s="466">
        <f>+SUMIFS(H27建設IOデータ!BH:BH,H27建設IOデータ!$A:$A,H27建設io!$CE33)/H27建設IOデータ!BH$122</f>
        <v>1.7893617971075342E-2</v>
      </c>
      <c r="EG33" s="466">
        <f>+SUMIFS(H27建設IOデータ!BI:BI,H27建設IOデータ!$A:$A,H27建設io!$CE33)/H27建設IOデータ!BI$122</f>
        <v>1.8184936635783615E-2</v>
      </c>
      <c r="EH33" s="466">
        <f>+SUMIFS(H27建設IOデータ!BJ:BJ,H27建設IOデータ!$A:$A,H27建設io!$CE33)/H27建設IOデータ!BJ$122</f>
        <v>1.7059646057282121E-2</v>
      </c>
      <c r="EI33" s="466">
        <f>+SUMIFS(H27建設IOデータ!BK:BK,H27建設IOデータ!$A:$A,H27建設io!$CE33)/H27建設IOデータ!BK$122</f>
        <v>1.7128189545567222E-2</v>
      </c>
      <c r="EJ33" s="466">
        <f>+SUMIFS(H27建設IOデータ!BL:BL,H27建設IOデータ!$A:$A,H27建設io!$CE33)/H27建設IOデータ!BL$122</f>
        <v>1.8451296325523336E-2</v>
      </c>
      <c r="EK33" s="466">
        <f>+SUMIFS(H27建設IOデータ!BM:BM,H27建設IOデータ!$A:$A,H27建設io!$CE33)/H27建設IOデータ!BM$122</f>
        <v>2.2162406015037595E-2</v>
      </c>
      <c r="EL33" s="466">
        <f>+SUMIFS(H27建設IOデータ!BN:BN,H27建設IOデータ!$A:$A,H27建設io!$CE33)/H27建設IOデータ!BN$122</f>
        <v>1.7403494542835768E-2</v>
      </c>
      <c r="EM33" s="466">
        <f>+SUMIFS(H27建設IOデータ!BO:BO,H27建設IOデータ!$A:$A,H27建設io!$CE33)/H27建設IOデータ!BO$122</f>
        <v>1.5350448293864831E-2</v>
      </c>
      <c r="EN33" s="466">
        <f>+SUMIFS(H27建設IOデータ!BP:BP,H27建設IOデータ!$A:$A,H27建設io!$CE33)/H27建設IOデータ!BP$122</f>
        <v>1.769873543693485E-2</v>
      </c>
      <c r="EO33" s="466">
        <f>+SUMIFS(H27建設IOデータ!BQ:BQ,H27建設IOデータ!$A:$A,H27建設io!$CE33)/H27建設IOデータ!BQ$122</f>
        <v>1.344685623972367E-2</v>
      </c>
      <c r="EP33" s="466">
        <f>+SUMIFS(H27建設IOデータ!BR:BR,H27建設IOデータ!$A:$A,H27建設io!$CE33)/H27建設IOデータ!BR$122</f>
        <v>2.6398944416543713E-2</v>
      </c>
      <c r="EQ33" s="466">
        <f>+SUMIFS(H27建設IOデータ!BS:BS,H27建設IOデータ!$A:$A,H27建設io!$CE33)/H27建設IOデータ!BS$122</f>
        <v>1.8124480501084915E-2</v>
      </c>
      <c r="ER33" s="466">
        <f>+SUMIFS(H27建設IOデータ!BT:BT,H27建設IOデータ!$A:$A,H27建設io!$CE33)/H27建設IOデータ!BT$122</f>
        <v>1.8787783329637466E-2</v>
      </c>
      <c r="ES33" s="466">
        <f>+SUMIFS(H27建設IOデータ!BU:BU,H27建設IOデータ!$A:$A,H27建設io!$CE33)/H27建設IOデータ!BU$122</f>
        <v>1.4850402540996994E-2</v>
      </c>
      <c r="ET33" s="466">
        <f>+SUMIFS(H27建設IOデータ!BV:BV,H27建設IOデータ!$A:$A,H27建設io!$CE33)/H27建設IOデータ!BV$122</f>
        <v>1.5699470088803104E-2</v>
      </c>
      <c r="EU33" s="466">
        <f>+SUMIFS(H27建設IOデータ!BW:BW,H27建設IOデータ!$A:$A,H27建設io!$CE33)/H27建設IOデータ!BW$122</f>
        <v>1.754512081155931E-2</v>
      </c>
      <c r="EV33" s="466">
        <f>+SUMIFS(H27建設IOデータ!BX:BX,H27建設IOデータ!$A:$A,H27建設io!$CE33)/H27建設IOデータ!BX$122</f>
        <v>4.4768749019630627E-2</v>
      </c>
      <c r="EW33" s="466">
        <f>+SUMIFS(H27建設IOデータ!BY:BY,H27建設IOデータ!$A:$A,H27建設io!$CE33)/H27建設IOデータ!BY$122</f>
        <v>1.5821415779726056E-2</v>
      </c>
      <c r="EX33" s="466">
        <f>+SUMIFS(H27建設IOデータ!BZ:BZ,H27建設IOデータ!$A:$A,H27建設io!$CE33)/H27建設IOデータ!BZ$122</f>
        <v>1.0050415557529717E-2</v>
      </c>
      <c r="EY33" s="466">
        <f>+SUMIFS(H27建設IOデータ!CA:CA,H27建設IOデータ!$A:$A,H27建設io!$CE33)/H27建設IOデータ!CA$122</f>
        <v>1.3494385556301692E-2</v>
      </c>
    </row>
    <row r="34" spans="1:155" x14ac:dyDescent="0.15">
      <c r="A34" s="464">
        <f t="shared" si="0"/>
        <v>0</v>
      </c>
      <c r="C34" s="381" t="s">
        <v>372</v>
      </c>
      <c r="D34" s="381" t="s">
        <v>81</v>
      </c>
      <c r="E34" s="465">
        <f t="shared" si="6"/>
        <v>0</v>
      </c>
      <c r="F34" s="465">
        <f t="shared" si="6"/>
        <v>0</v>
      </c>
      <c r="G34" s="465">
        <f t="shared" si="6"/>
        <v>0</v>
      </c>
      <c r="H34" s="465">
        <f t="shared" si="6"/>
        <v>0</v>
      </c>
      <c r="I34" s="465">
        <f t="shared" si="6"/>
        <v>0</v>
      </c>
      <c r="J34" s="465">
        <f t="shared" si="6"/>
        <v>0</v>
      </c>
      <c r="K34" s="465">
        <f t="shared" si="6"/>
        <v>0</v>
      </c>
      <c r="L34" s="465">
        <f t="shared" si="6"/>
        <v>0</v>
      </c>
      <c r="M34" s="465">
        <f t="shared" si="6"/>
        <v>0</v>
      </c>
      <c r="N34" s="465">
        <f t="shared" si="6"/>
        <v>0</v>
      </c>
      <c r="O34" s="465">
        <f t="shared" si="6"/>
        <v>0</v>
      </c>
      <c r="P34" s="465">
        <f t="shared" si="6"/>
        <v>0</v>
      </c>
      <c r="Q34" s="465">
        <f t="shared" si="6"/>
        <v>0</v>
      </c>
      <c r="R34" s="465">
        <f t="shared" si="6"/>
        <v>0</v>
      </c>
      <c r="S34" s="465">
        <f t="shared" si="6"/>
        <v>0</v>
      </c>
      <c r="T34" s="465">
        <f t="shared" si="6"/>
        <v>0</v>
      </c>
      <c r="U34" s="465">
        <f t="shared" si="7"/>
        <v>0</v>
      </c>
      <c r="V34" s="465">
        <f t="shared" si="7"/>
        <v>0</v>
      </c>
      <c r="W34" s="465">
        <f t="shared" si="7"/>
        <v>0</v>
      </c>
      <c r="X34" s="465">
        <f t="shared" si="7"/>
        <v>0</v>
      </c>
      <c r="Y34" s="465">
        <f t="shared" si="7"/>
        <v>0</v>
      </c>
      <c r="Z34" s="465">
        <f t="shared" si="7"/>
        <v>0</v>
      </c>
      <c r="AA34" s="465">
        <f t="shared" si="7"/>
        <v>0</v>
      </c>
      <c r="AB34" s="465">
        <f t="shared" si="7"/>
        <v>0</v>
      </c>
      <c r="AC34" s="465">
        <f t="shared" si="7"/>
        <v>0</v>
      </c>
      <c r="AD34" s="465">
        <f t="shared" si="7"/>
        <v>0</v>
      </c>
      <c r="AE34" s="465">
        <f t="shared" si="7"/>
        <v>0</v>
      </c>
      <c r="AF34" s="465">
        <f t="shared" si="7"/>
        <v>0</v>
      </c>
      <c r="AG34" s="465">
        <f t="shared" si="7"/>
        <v>0</v>
      </c>
      <c r="AH34" s="465">
        <f t="shared" si="7"/>
        <v>0</v>
      </c>
      <c r="AI34" s="465">
        <f t="shared" si="7"/>
        <v>0</v>
      </c>
      <c r="AJ34" s="465">
        <f t="shared" si="7"/>
        <v>0</v>
      </c>
      <c r="AK34" s="465">
        <f t="shared" si="8"/>
        <v>0</v>
      </c>
      <c r="AL34" s="465">
        <f t="shared" si="8"/>
        <v>0</v>
      </c>
      <c r="AM34" s="465">
        <f t="shared" si="8"/>
        <v>0</v>
      </c>
      <c r="AN34" s="465">
        <f t="shared" si="8"/>
        <v>0</v>
      </c>
      <c r="AO34" s="465">
        <f t="shared" si="8"/>
        <v>0</v>
      </c>
      <c r="AP34" s="465">
        <f t="shared" si="8"/>
        <v>0</v>
      </c>
      <c r="AQ34" s="465">
        <f t="shared" si="8"/>
        <v>0</v>
      </c>
      <c r="AR34" s="465">
        <f t="shared" si="8"/>
        <v>0</v>
      </c>
      <c r="AS34" s="465">
        <f t="shared" si="8"/>
        <v>0</v>
      </c>
      <c r="AT34" s="465">
        <f t="shared" si="8"/>
        <v>0</v>
      </c>
      <c r="AU34" s="465">
        <f t="shared" si="8"/>
        <v>0</v>
      </c>
      <c r="AV34" s="465">
        <f t="shared" si="8"/>
        <v>0</v>
      </c>
      <c r="AW34" s="465">
        <f t="shared" si="8"/>
        <v>0</v>
      </c>
      <c r="AX34" s="465">
        <f t="shared" si="8"/>
        <v>0</v>
      </c>
      <c r="AY34" s="465">
        <f t="shared" si="8"/>
        <v>0</v>
      </c>
      <c r="AZ34" s="465">
        <f t="shared" si="8"/>
        <v>0</v>
      </c>
      <c r="BA34" s="465">
        <f t="shared" si="9"/>
        <v>0</v>
      </c>
      <c r="BB34" s="465">
        <f t="shared" si="9"/>
        <v>0</v>
      </c>
      <c r="BC34" s="465">
        <f t="shared" si="9"/>
        <v>0</v>
      </c>
      <c r="BD34" s="465">
        <f t="shared" si="9"/>
        <v>0</v>
      </c>
      <c r="BE34" s="465">
        <f t="shared" si="9"/>
        <v>0</v>
      </c>
      <c r="BF34" s="465">
        <f t="shared" si="9"/>
        <v>0</v>
      </c>
      <c r="BG34" s="465">
        <f t="shared" si="9"/>
        <v>0</v>
      </c>
      <c r="BH34" s="465">
        <f t="shared" si="9"/>
        <v>0</v>
      </c>
      <c r="BI34" s="465">
        <f t="shared" si="9"/>
        <v>0</v>
      </c>
      <c r="BJ34" s="465">
        <f t="shared" si="9"/>
        <v>0</v>
      </c>
      <c r="BK34" s="465">
        <f t="shared" si="9"/>
        <v>0</v>
      </c>
      <c r="BL34" s="465">
        <f t="shared" si="9"/>
        <v>0</v>
      </c>
      <c r="BM34" s="465">
        <f t="shared" si="9"/>
        <v>0</v>
      </c>
      <c r="BN34" s="465">
        <f t="shared" si="9"/>
        <v>0</v>
      </c>
      <c r="BO34" s="465">
        <f t="shared" si="9"/>
        <v>0</v>
      </c>
      <c r="BP34" s="465">
        <f t="shared" si="9"/>
        <v>0</v>
      </c>
      <c r="BQ34" s="465">
        <f t="shared" si="10"/>
        <v>0</v>
      </c>
      <c r="BR34" s="465">
        <f t="shared" si="5"/>
        <v>0</v>
      </c>
      <c r="BS34" s="465">
        <f t="shared" si="5"/>
        <v>0</v>
      </c>
      <c r="BT34" s="465">
        <f t="shared" si="5"/>
        <v>0</v>
      </c>
      <c r="BU34" s="465">
        <f t="shared" si="5"/>
        <v>0</v>
      </c>
      <c r="BV34" s="465">
        <f t="shared" si="5"/>
        <v>0</v>
      </c>
      <c r="BW34" s="465">
        <f t="shared" si="5"/>
        <v>0</v>
      </c>
      <c r="CE34" s="381" t="s">
        <v>372</v>
      </c>
      <c r="CF34" s="381" t="s">
        <v>81</v>
      </c>
      <c r="CG34" s="466">
        <f>+SUMIFS(H27建設IOデータ!I:I,H27建設IOデータ!$A:$A,H27建設io!$CE34)/H27建設IOデータ!I$122</f>
        <v>4.6970284099905578E-3</v>
      </c>
      <c r="CH34" s="466">
        <f>+SUMIFS(H27建設IOデータ!J:J,H27建設IOデータ!$A:$A,H27建設io!$CE34)/H27建設IOデータ!J$122</f>
        <v>7.0554280204758561E-3</v>
      </c>
      <c r="CI34" s="466">
        <f>+SUMIFS(H27建設IOデータ!K:K,H27建設IOデータ!$A:$A,H27建設io!$CE34)/H27建設IOデータ!K$122</f>
        <v>8.9943390727709547E-3</v>
      </c>
      <c r="CJ34" s="466">
        <f>+SUMIFS(H27建設IOデータ!L:L,H27建設IOデータ!$A:$A,H27建設io!$CE34)/H27建設IOデータ!L$122</f>
        <v>6.2271853664802902E-3</v>
      </c>
      <c r="CK34" s="466">
        <f>+SUMIFS(H27建設IOデータ!M:M,H27建設IOデータ!$A:$A,H27建設io!$CE34)/H27建設IOデータ!M$122</f>
        <v>6.0716717319944258E-3</v>
      </c>
      <c r="CL34" s="466">
        <f>+SUMIFS(H27建設IOデータ!N:N,H27建設IOデータ!$A:$A,H27建設io!$CE34)/H27建設IOデータ!N$122</f>
        <v>1.1525795828759604E-2</v>
      </c>
      <c r="CM34" s="466">
        <f>+SUMIFS(H27建設IOデータ!O:O,H27建設IOデータ!$A:$A,H27建設io!$CE34)/H27建設IOデータ!O$122</f>
        <v>1.2325222044268183E-2</v>
      </c>
      <c r="CN34" s="466">
        <f>+SUMIFS(H27建設IOデータ!P:P,H27建設IOデータ!$A:$A,H27建設io!$CE34)/H27建設IOデータ!P$122</f>
        <v>1.2982283464566929E-2</v>
      </c>
      <c r="CO34" s="466">
        <f>+SUMIFS(H27建設IOデータ!Q:Q,H27建設IOデータ!$A:$A,H27建設io!$CE34)/H27建設IOデータ!Q$122</f>
        <v>1.2154093860657465E-2</v>
      </c>
      <c r="CP34" s="466">
        <f>+SUMIFS(H27建設IOデータ!R:R,H27建設IOデータ!$A:$A,H27建設io!$CE34)/H27建設IOデータ!R$122</f>
        <v>1.2017510946821646E-2</v>
      </c>
      <c r="CQ34" s="466">
        <f>+SUMIFS(H27建設IOデータ!S:S,H27建設IOデータ!$A:$A,H27建設io!$CE34)/H27建設IOデータ!S$122</f>
        <v>1.9460104795383695E-2</v>
      </c>
      <c r="CR34" s="466">
        <f>+SUMIFS(H27建設IOデータ!T:T,H27建設IOデータ!$A:$A,H27建設io!$CE34)/H27建設IOデータ!T$122</f>
        <v>1.2482451695771302E-2</v>
      </c>
      <c r="CS34" s="466">
        <f>+SUMIFS(H27建設IOデータ!U:U,H27建設IOデータ!$A:$A,H27建設io!$CE34)/H27建設IOデータ!U$122</f>
        <v>1.1975473906550606E-2</v>
      </c>
      <c r="CT34" s="466">
        <f>+SUMIFS(H27建設IOデータ!V:V,H27建設IOデータ!$A:$A,H27建設io!$CE34)/H27建設IOデータ!V$122</f>
        <v>1.2798233512768381E-2</v>
      </c>
      <c r="CU34" s="466">
        <f>+SUMIFS(H27建設IOデータ!W:W,H27建設IOデータ!$A:$A,H27建設io!$CE34)/H27建設IOデータ!W$122</f>
        <v>1.4426738118742068E-2</v>
      </c>
      <c r="CV34" s="466">
        <f>+SUMIFS(H27建設IOデータ!X:X,H27建設IOデータ!$A:$A,H27建設io!$CE34)/H27建設IOデータ!X$122</f>
        <v>4.632912186041194E-3</v>
      </c>
      <c r="CW34" s="466">
        <f>+SUMIFS(H27建設IOデータ!Y:Y,H27建設IOデータ!$A:$A,H27建設io!$CE34)/H27建設IOデータ!Y$122</f>
        <v>6.9242247779880625E-3</v>
      </c>
      <c r="CX34" s="466">
        <f>+SUMIFS(H27建設IOデータ!Z:Z,H27建設IOデータ!$A:$A,H27建設io!$CE34)/H27建設IOデータ!Z$122</f>
        <v>6.1029680246205203E-3</v>
      </c>
      <c r="CY34" s="466">
        <f>+SUMIFS(H27建設IOデータ!AA:AA,H27建設IOデータ!$A:$A,H27建設io!$CE34)/H27建設IOデータ!AA$122</f>
        <v>6.990580417664702E-3</v>
      </c>
      <c r="CZ34" s="466">
        <f>+SUMIFS(H27建設IOデータ!AB:AB,H27建設IOデータ!$A:$A,H27建設io!$CE34)/H27建設IOデータ!AB$122</f>
        <v>4.4889607659766009E-3</v>
      </c>
      <c r="DA34" s="466">
        <f>+SUMIFS(H27建設IOデータ!AC:AC,H27建設IOデータ!$A:$A,H27建設io!$CE34)/H27建設IOデータ!AC$122</f>
        <v>6.5751587922335776E-3</v>
      </c>
      <c r="DB34" s="466">
        <f>+SUMIFS(H27建設IOデータ!AD:AD,H27建設IOデータ!$A:$A,H27建設io!$CE34)/H27建設IOデータ!AD$122</f>
        <v>3.5048713498850963E-3</v>
      </c>
      <c r="DC34" s="466">
        <f>+SUMIFS(H27建設IOデータ!AE:AE,H27建設IOデータ!$A:$A,H27建設io!$CE34)/H27建設IOデータ!AE$122</f>
        <v>4.0284283637538366E-3</v>
      </c>
      <c r="DD34" s="466">
        <f>+SUMIFS(H27建設IOデータ!AF:AF,H27建設IOデータ!$A:$A,H27建設io!$CE34)/H27建設IOデータ!AF$122</f>
        <v>5.7915057915057912E-3</v>
      </c>
      <c r="DE34" s="466">
        <f>+SUMIFS(H27建設IOデータ!AG:AG,H27建設IOデータ!$A:$A,H27建設io!$CE34)/H27建設IOデータ!AG$122</f>
        <v>5.2050234781381502E-3</v>
      </c>
      <c r="DF34" s="466">
        <f>+SUMIFS(H27建設IOデータ!AH:AH,H27建設IOデータ!$A:$A,H27建設io!$CE34)/H27建設IOデータ!AH$122</f>
        <v>3.7487226964520236E-3</v>
      </c>
      <c r="DG34" s="466">
        <f>+SUMIFS(H27建設IOデータ!AI:AI,H27建設IOデータ!$A:$A,H27建設io!$CE34)/H27建設IOデータ!AI$122</f>
        <v>4.349998408629035E-3</v>
      </c>
      <c r="DH34" s="466">
        <f>+SUMIFS(H27建設IOデータ!AJ:AJ,H27建設IOデータ!$A:$A,H27建設io!$CE34)/H27建設IOデータ!AJ$122</f>
        <v>6.34177558185791E-3</v>
      </c>
      <c r="DI34" s="466">
        <f>+SUMIFS(H27建設IOデータ!AK:AK,H27建設IOデータ!$A:$A,H27建設io!$CE34)/H27建設IOデータ!AK$122</f>
        <v>2.7926743270365664E-3</v>
      </c>
      <c r="DJ34" s="466">
        <f>+SUMIFS(H27建設IOデータ!AL:AL,H27建設IOデータ!$A:$A,H27建設io!$CE34)/H27建設IOデータ!AL$122</f>
        <v>2.0080910591117268E-3</v>
      </c>
      <c r="DK34" s="466">
        <f>+SUMIFS(H27建設IOデータ!AM:AM,H27建設IOデータ!$A:$A,H27建設io!$CE34)/H27建設IOデータ!AM$122</f>
        <v>1.6212357549851733E-3</v>
      </c>
      <c r="DL34" s="466">
        <f>+SUMIFS(H27建設IOデータ!AN:AN,H27建設IOデータ!$A:$A,H27建設io!$CE34)/H27建設IOデータ!AN$122</f>
        <v>1.541189648760311E-3</v>
      </c>
      <c r="DM34" s="466">
        <f>+SUMIFS(H27建設IOデータ!AO:AO,H27建設IOデータ!$A:$A,H27建設io!$CE34)/H27建設IOデータ!AO$122</f>
        <v>1.5786017851322544E-3</v>
      </c>
      <c r="DN34" s="466">
        <f>+SUMIFS(H27建設IOデータ!AP:AP,H27建設IOデータ!$A:$A,H27建設io!$CE34)/H27建設IOデータ!AP$122</f>
        <v>1.6499135783707936E-3</v>
      </c>
      <c r="DO34" s="466">
        <f>+SUMIFS(H27建設IOデータ!AQ:AQ,H27建設IOデータ!$A:$A,H27建設io!$CE34)/H27建設IOデータ!AQ$122</f>
        <v>1.8334100619482607E-3</v>
      </c>
      <c r="DP34" s="466">
        <f>+SUMIFS(H27建設IOデータ!AR:AR,H27建設IOデータ!$A:$A,H27建設io!$CE34)/H27建設IOデータ!AR$122</f>
        <v>2.2860963774860169E-3</v>
      </c>
      <c r="DQ34" s="466">
        <f>+SUMIFS(H27建設IOデータ!AS:AS,H27建設IOデータ!$A:$A,H27建設io!$CE34)/H27建設IOデータ!AS$122</f>
        <v>1.3061367168493998E-3</v>
      </c>
      <c r="DR34" s="466">
        <f>+SUMIFS(H27建設IOデータ!AT:AT,H27建設IOデータ!$A:$A,H27建設io!$CE34)/H27建設IOデータ!AT$122</f>
        <v>1.8279867956497917E-3</v>
      </c>
      <c r="DS34" s="466">
        <f>+SUMIFS(H27建設IOデータ!AU:AU,H27建設IOデータ!$A:$A,H27建設io!$CE34)/H27建設IOデータ!AU$122</f>
        <v>2.8525917507610715E-4</v>
      </c>
      <c r="DT34" s="466">
        <f>+SUMIFS(H27建設IOデータ!AV:AV,H27建設IOデータ!$A:$A,H27建設io!$CE34)/H27建設IOデータ!AV$122</f>
        <v>3.137418950010458E-4</v>
      </c>
      <c r="DU34" s="466">
        <f>+SUMIFS(H27建設IOデータ!AW:AW,H27建設IOデータ!$A:$A,H27建設io!$CE34)/H27建設IOデータ!AW$122</f>
        <v>3.1320144072662732E-4</v>
      </c>
      <c r="DV34" s="466">
        <f>+SUMIFS(H27建設IOデータ!AX:AX,H27建設IOデータ!$A:$A,H27建設io!$CE34)/H27建設IOデータ!AX$122</f>
        <v>1.2852633704946929E-3</v>
      </c>
      <c r="DW34" s="466">
        <f>+SUMIFS(H27建設IOデータ!AY:AY,H27建設IOデータ!$A:$A,H27建設io!$CE34)/H27建設IOデータ!AY$122</f>
        <v>1.2468074588745778E-3</v>
      </c>
      <c r="DX34" s="466">
        <f>+SUMIFS(H27建設IOデータ!AZ:AZ,H27建設IOデータ!$A:$A,H27建設io!$CE34)/H27建設IOデータ!AZ$122</f>
        <v>1.1279345842611806E-3</v>
      </c>
      <c r="DY34" s="466">
        <f>+SUMIFS(H27建設IOデータ!BA:BA,H27建設IOデータ!$A:$A,H27建設io!$CE34)/H27建設IOデータ!BA$122</f>
        <v>1.8244552630335114E-3</v>
      </c>
      <c r="DZ34" s="466">
        <f>+SUMIFS(H27建設IOデータ!BB:BB,H27建設IOデータ!$A:$A,H27建設io!$CE34)/H27建設IOデータ!BB$122</f>
        <v>1.7584581838643878E-3</v>
      </c>
      <c r="EA34" s="466">
        <f>+SUMIFS(H27建設IOデータ!BC:BC,H27建設IOデータ!$A:$A,H27建設io!$CE34)/H27建設IOデータ!BC$122</f>
        <v>1.6933957565494571E-3</v>
      </c>
      <c r="EB34" s="466">
        <f>+SUMIFS(H27建設IOデータ!BD:BD,H27建設IOデータ!$A:$A,H27建設io!$CE34)/H27建設IOデータ!BD$122</f>
        <v>1.6822924542567669E-3</v>
      </c>
      <c r="EC34" s="466">
        <f>+SUMIFS(H27建設IOデータ!BE:BE,H27建設IOデータ!$A:$A,H27建設io!$CE34)/H27建設IOデータ!BE$122</f>
        <v>1.7099700755236783E-3</v>
      </c>
      <c r="ED34" s="466">
        <f>+SUMIFS(H27建設IOデータ!BF:BF,H27建設IOデータ!$A:$A,H27建設io!$CE34)/H27建設IOデータ!BF$122</f>
        <v>1.5743656232635674E-3</v>
      </c>
      <c r="EE34" s="466">
        <f>+SUMIFS(H27建設IOデータ!BG:BG,H27建設IOデータ!$A:$A,H27建設io!$CE34)/H27建設IOデータ!BG$122</f>
        <v>2.7597931259072819E-4</v>
      </c>
      <c r="EF34" s="466">
        <f>+SUMIFS(H27建設IOデータ!BH:BH,H27建設IOデータ!$A:$A,H27建設io!$CE34)/H27建設IOデータ!BH$122</f>
        <v>1.9010435832439517E-3</v>
      </c>
      <c r="EG34" s="466">
        <f>+SUMIFS(H27建設IOデータ!BI:BI,H27建設IOデータ!$A:$A,H27建設io!$CE34)/H27建設IOデータ!BI$122</f>
        <v>3.8839440239772953E-3</v>
      </c>
      <c r="EH34" s="466">
        <f>+SUMIFS(H27建設IOデータ!BJ:BJ,H27建設IOデータ!$A:$A,H27建設io!$CE34)/H27建設IOデータ!BJ$122</f>
        <v>1.837224808178263E-3</v>
      </c>
      <c r="EI34" s="466">
        <f>+SUMIFS(H27建設IOデータ!BK:BK,H27建設IOデータ!$A:$A,H27建設io!$CE34)/H27建設IOデータ!BK$122</f>
        <v>2.5748258793989939E-3</v>
      </c>
      <c r="EJ34" s="466">
        <f>+SUMIFS(H27建設IOデータ!BL:BL,H27建設IOデータ!$A:$A,H27建設io!$CE34)/H27建設IOデータ!BL$122</f>
        <v>4.8782587485831529E-4</v>
      </c>
      <c r="EK34" s="466">
        <f>+SUMIFS(H27建設IOデータ!BM:BM,H27建設IOデータ!$A:$A,H27建設io!$CE34)/H27建設IOデータ!BM$122</f>
        <v>1.1470676691729324E-2</v>
      </c>
      <c r="EL34" s="466">
        <f>+SUMIFS(H27建設IOデータ!BN:BN,H27建設IOデータ!$A:$A,H27建設io!$CE34)/H27建設IOデータ!BN$122</f>
        <v>4.768463813512512E-4</v>
      </c>
      <c r="EM34" s="466">
        <f>+SUMIFS(H27建設IOデータ!BO:BO,H27建設IOデータ!$A:$A,H27建設io!$CE34)/H27建設IOデータ!BO$122</f>
        <v>2.7429410081803328E-3</v>
      </c>
      <c r="EN34" s="466">
        <f>+SUMIFS(H27建設IOデータ!BP:BP,H27建設IOデータ!$A:$A,H27建設io!$CE34)/H27建設IOデータ!BP$122</f>
        <v>1.0123367821416927E-3</v>
      </c>
      <c r="EO34" s="466">
        <f>+SUMIFS(H27建設IOデータ!BQ:BQ,H27建設IOデータ!$A:$A,H27建設io!$CE34)/H27建設IOデータ!BQ$122</f>
        <v>3.0590004715959059E-4</v>
      </c>
      <c r="EP34" s="466">
        <f>+SUMIFS(H27建設IOデータ!BR:BR,H27建設IOデータ!$A:$A,H27建設io!$CE34)/H27建設IOデータ!BR$122</f>
        <v>8.5469818860132074E-4</v>
      </c>
      <c r="EQ34" s="466">
        <f>+SUMIFS(H27建設IOデータ!BS:BS,H27建設IOデータ!$A:$A,H27建設io!$CE34)/H27建設IOデータ!BS$122</f>
        <v>5.6191493137166388E-4</v>
      </c>
      <c r="ER34" s="466">
        <f>+SUMIFS(H27建設IOデータ!BT:BT,H27建設IOデータ!$A:$A,H27建設io!$CE34)/H27建設IOデータ!BT$122</f>
        <v>7.0256009583002607E-4</v>
      </c>
      <c r="ES34" s="466">
        <f>+SUMIFS(H27建設IOデータ!BU:BU,H27建設IOデータ!$A:$A,H27建設io!$CE34)/H27建設IOデータ!BU$122</f>
        <v>2.5907857371980942E-3</v>
      </c>
      <c r="ET34" s="466">
        <f>+SUMIFS(H27建設IOデータ!BV:BV,H27建設IOデータ!$A:$A,H27建設io!$CE34)/H27建設IOデータ!BV$122</f>
        <v>3.6827270640058425E-3</v>
      </c>
      <c r="EU34" s="466">
        <f>+SUMIFS(H27建設IOデータ!BW:BW,H27建設IOデータ!$A:$A,H27建設io!$CE34)/H27建設IOデータ!BW$122</f>
        <v>1.1087541623971508E-3</v>
      </c>
      <c r="EV34" s="466">
        <f>+SUMIFS(H27建設IOデータ!BX:BX,H27建設IOデータ!$A:$A,H27建設io!$CE34)/H27建設IOデータ!BX$122</f>
        <v>1.1561096619395919E-3</v>
      </c>
      <c r="EW34" s="466">
        <f>+SUMIFS(H27建設IOデータ!BY:BY,H27建設IOデータ!$A:$A,H27建設io!$CE34)/H27建設IOデータ!BY$122</f>
        <v>1.0736758342701114E-3</v>
      </c>
      <c r="EX34" s="466">
        <f>+SUMIFS(H27建設IOデータ!BZ:BZ,H27建設IOデータ!$A:$A,H27建設io!$CE34)/H27建設IOデータ!BZ$122</f>
        <v>3.2839491601926031E-3</v>
      </c>
      <c r="EY34" s="466">
        <f>+SUMIFS(H27建設IOデータ!CA:CA,H27建設IOデータ!$A:$A,H27建設io!$CE34)/H27建設IOデータ!CA$122</f>
        <v>2.7727956614503201E-3</v>
      </c>
    </row>
    <row r="35" spans="1:155" x14ac:dyDescent="0.15">
      <c r="A35" s="464">
        <f t="shared" si="0"/>
        <v>0</v>
      </c>
      <c r="C35" s="381" t="s">
        <v>119</v>
      </c>
      <c r="D35" s="381" t="s">
        <v>419</v>
      </c>
      <c r="E35" s="465">
        <f t="shared" si="6"/>
        <v>0</v>
      </c>
      <c r="F35" s="465">
        <f t="shared" si="6"/>
        <v>0</v>
      </c>
      <c r="G35" s="465">
        <f t="shared" si="6"/>
        <v>0</v>
      </c>
      <c r="H35" s="465">
        <f t="shared" si="6"/>
        <v>0</v>
      </c>
      <c r="I35" s="465">
        <f t="shared" si="6"/>
        <v>0</v>
      </c>
      <c r="J35" s="465">
        <f t="shared" si="6"/>
        <v>0</v>
      </c>
      <c r="K35" s="465">
        <f t="shared" si="6"/>
        <v>0</v>
      </c>
      <c r="L35" s="465">
        <f t="shared" si="6"/>
        <v>0</v>
      </c>
      <c r="M35" s="465">
        <f t="shared" si="6"/>
        <v>0</v>
      </c>
      <c r="N35" s="465">
        <f t="shared" si="6"/>
        <v>0</v>
      </c>
      <c r="O35" s="465">
        <f t="shared" si="6"/>
        <v>0</v>
      </c>
      <c r="P35" s="465">
        <f t="shared" si="6"/>
        <v>0</v>
      </c>
      <c r="Q35" s="465">
        <f t="shared" si="6"/>
        <v>0</v>
      </c>
      <c r="R35" s="465">
        <f t="shared" si="6"/>
        <v>0</v>
      </c>
      <c r="S35" s="465">
        <f t="shared" si="6"/>
        <v>0</v>
      </c>
      <c r="T35" s="465">
        <f t="shared" si="6"/>
        <v>0</v>
      </c>
      <c r="U35" s="465">
        <f t="shared" si="7"/>
        <v>0</v>
      </c>
      <c r="V35" s="465">
        <f t="shared" si="7"/>
        <v>0</v>
      </c>
      <c r="W35" s="465">
        <f t="shared" si="7"/>
        <v>0</v>
      </c>
      <c r="X35" s="465">
        <f t="shared" si="7"/>
        <v>0</v>
      </c>
      <c r="Y35" s="465">
        <f t="shared" si="7"/>
        <v>0</v>
      </c>
      <c r="Z35" s="465">
        <f t="shared" si="7"/>
        <v>0</v>
      </c>
      <c r="AA35" s="465">
        <f t="shared" si="7"/>
        <v>0</v>
      </c>
      <c r="AB35" s="465">
        <f t="shared" si="7"/>
        <v>0</v>
      </c>
      <c r="AC35" s="465">
        <f t="shared" si="7"/>
        <v>0</v>
      </c>
      <c r="AD35" s="465">
        <f t="shared" si="7"/>
        <v>0</v>
      </c>
      <c r="AE35" s="465">
        <f t="shared" si="7"/>
        <v>0</v>
      </c>
      <c r="AF35" s="465">
        <f t="shared" si="7"/>
        <v>0</v>
      </c>
      <c r="AG35" s="465">
        <f t="shared" si="7"/>
        <v>0</v>
      </c>
      <c r="AH35" s="465">
        <f t="shared" si="7"/>
        <v>0</v>
      </c>
      <c r="AI35" s="465">
        <f t="shared" si="7"/>
        <v>0</v>
      </c>
      <c r="AJ35" s="465">
        <f t="shared" si="7"/>
        <v>0</v>
      </c>
      <c r="AK35" s="465">
        <f t="shared" si="8"/>
        <v>0</v>
      </c>
      <c r="AL35" s="465">
        <f t="shared" si="8"/>
        <v>0</v>
      </c>
      <c r="AM35" s="465">
        <f t="shared" si="8"/>
        <v>0</v>
      </c>
      <c r="AN35" s="465">
        <f t="shared" si="8"/>
        <v>0</v>
      </c>
      <c r="AO35" s="465">
        <f t="shared" si="8"/>
        <v>0</v>
      </c>
      <c r="AP35" s="465">
        <f t="shared" si="8"/>
        <v>0</v>
      </c>
      <c r="AQ35" s="465">
        <f t="shared" si="8"/>
        <v>0</v>
      </c>
      <c r="AR35" s="465">
        <f t="shared" si="8"/>
        <v>0</v>
      </c>
      <c r="AS35" s="465">
        <f t="shared" si="8"/>
        <v>0</v>
      </c>
      <c r="AT35" s="465">
        <f t="shared" si="8"/>
        <v>0</v>
      </c>
      <c r="AU35" s="465">
        <f t="shared" si="8"/>
        <v>0</v>
      </c>
      <c r="AV35" s="465">
        <f t="shared" si="8"/>
        <v>0</v>
      </c>
      <c r="AW35" s="465">
        <f t="shared" si="8"/>
        <v>0</v>
      </c>
      <c r="AX35" s="465">
        <f t="shared" si="8"/>
        <v>0</v>
      </c>
      <c r="AY35" s="465">
        <f t="shared" si="8"/>
        <v>0</v>
      </c>
      <c r="AZ35" s="465">
        <f t="shared" si="8"/>
        <v>0</v>
      </c>
      <c r="BA35" s="465">
        <f t="shared" si="9"/>
        <v>0</v>
      </c>
      <c r="BB35" s="465">
        <f t="shared" si="9"/>
        <v>0</v>
      </c>
      <c r="BC35" s="465">
        <f t="shared" si="9"/>
        <v>0</v>
      </c>
      <c r="BD35" s="465">
        <f t="shared" si="9"/>
        <v>0</v>
      </c>
      <c r="BE35" s="465">
        <f t="shared" si="9"/>
        <v>0</v>
      </c>
      <c r="BF35" s="465">
        <f t="shared" si="9"/>
        <v>0</v>
      </c>
      <c r="BG35" s="465">
        <f t="shared" si="9"/>
        <v>0</v>
      </c>
      <c r="BH35" s="465">
        <f t="shared" si="9"/>
        <v>0</v>
      </c>
      <c r="BI35" s="465">
        <f t="shared" si="9"/>
        <v>0</v>
      </c>
      <c r="BJ35" s="465">
        <f t="shared" si="9"/>
        <v>0</v>
      </c>
      <c r="BK35" s="465">
        <f t="shared" si="9"/>
        <v>0</v>
      </c>
      <c r="BL35" s="465">
        <f t="shared" si="9"/>
        <v>0</v>
      </c>
      <c r="BM35" s="465">
        <f t="shared" si="9"/>
        <v>0</v>
      </c>
      <c r="BN35" s="465">
        <f t="shared" si="9"/>
        <v>0</v>
      </c>
      <c r="BO35" s="465">
        <f t="shared" si="9"/>
        <v>0</v>
      </c>
      <c r="BP35" s="465">
        <f t="shared" si="9"/>
        <v>0</v>
      </c>
      <c r="BQ35" s="465">
        <f t="shared" si="10"/>
        <v>0</v>
      </c>
      <c r="BR35" s="465">
        <f t="shared" si="5"/>
        <v>0</v>
      </c>
      <c r="BS35" s="465">
        <f t="shared" si="5"/>
        <v>0</v>
      </c>
      <c r="BT35" s="465">
        <f t="shared" si="5"/>
        <v>0</v>
      </c>
      <c r="BU35" s="465">
        <f t="shared" si="5"/>
        <v>0</v>
      </c>
      <c r="BV35" s="465">
        <f t="shared" si="5"/>
        <v>0</v>
      </c>
      <c r="BW35" s="465">
        <f t="shared" si="5"/>
        <v>0</v>
      </c>
      <c r="CE35" s="381" t="s">
        <v>119</v>
      </c>
      <c r="CF35" s="381" t="s">
        <v>419</v>
      </c>
      <c r="CG35" s="466">
        <f>+SUMIFS(H27建設IOデータ!I:I,H27建設IOデータ!$A:$A,H27建設io!$CE35)/H27建設IOデータ!I$122</f>
        <v>4.3740373717019929E-2</v>
      </c>
      <c r="CH35" s="466">
        <f>+SUMIFS(H27建設IOデータ!J:J,H27建設IOデータ!$A:$A,H27建設io!$CE35)/H27建設IOデータ!J$122</f>
        <v>4.2393881057893039E-2</v>
      </c>
      <c r="CI35" s="466">
        <f>+SUMIFS(H27建設IOデータ!K:K,H27建設IOデータ!$A:$A,H27建設io!$CE35)/H27建設IOデータ!K$122</f>
        <v>4.3244876720338464E-2</v>
      </c>
      <c r="CJ35" s="466">
        <f>+SUMIFS(H27建設IOデータ!L:L,H27建設IOデータ!$A:$A,H27建設io!$CE35)/H27建設IOデータ!L$122</f>
        <v>3.9340666590634309E-2</v>
      </c>
      <c r="CK35" s="466">
        <f>+SUMIFS(H27建設IOデータ!M:M,H27建設IOデータ!$A:$A,H27建設io!$CE35)/H27建設IOデータ!M$122</f>
        <v>3.8947029902334299E-2</v>
      </c>
      <c r="CL35" s="466">
        <f>+SUMIFS(H27建設IOデータ!N:N,H27建設IOデータ!$A:$A,H27建設io!$CE35)/H27建設IOデータ!N$122</f>
        <v>5.2752529041530771E-2</v>
      </c>
      <c r="CM35" s="466">
        <f>+SUMIFS(H27建設IOデータ!O:O,H27建設IOデータ!$A:$A,H27建設io!$CE35)/H27建設IOデータ!O$122</f>
        <v>4.7944459186110081E-2</v>
      </c>
      <c r="CN35" s="466">
        <f>+SUMIFS(H27建設IOデータ!P:P,H27建設IOデータ!$A:$A,H27建設io!$CE35)/H27建設IOデータ!P$122</f>
        <v>4.6781496062992124E-2</v>
      </c>
      <c r="CO35" s="466">
        <f>+SUMIFS(H27建設IOデータ!Q:Q,H27建設IOデータ!$A:$A,H27建設io!$CE35)/H27建設IOデータ!Q$122</f>
        <v>4.4249110358402996E-2</v>
      </c>
      <c r="CP35" s="466">
        <f>+SUMIFS(H27建設IOデータ!R:R,H27建設IOデータ!$A:$A,H27建設io!$CE35)/H27建設IOデータ!R$122</f>
        <v>4.4029819100005974E-2</v>
      </c>
      <c r="CQ35" s="466">
        <f>+SUMIFS(H27建設IOデータ!S:S,H27建設IOデータ!$A:$A,H27建設io!$CE35)/H27建設IOデータ!S$122</f>
        <v>5.5979306228029449E-2</v>
      </c>
      <c r="CR35" s="466">
        <f>+SUMIFS(H27建設IOデータ!T:T,H27建設IOデータ!$A:$A,H27建設io!$CE35)/H27建設IOデータ!T$122</f>
        <v>5.2837258236810937E-2</v>
      </c>
      <c r="CS35" s="466">
        <f>+SUMIFS(H27建設IOデータ!U:U,H27建設IOデータ!$A:$A,H27建設io!$CE35)/H27建設IOデータ!U$122</f>
        <v>5.1697520483256869E-2</v>
      </c>
      <c r="CT35" s="466">
        <f>+SUMIFS(H27建設IOデータ!V:V,H27建設IOデータ!$A:$A,H27建設io!$CE35)/H27建設IOデータ!V$122</f>
        <v>5.3547167953508203E-2</v>
      </c>
      <c r="CU35" s="466">
        <f>+SUMIFS(H27建設IOデータ!W:W,H27建設IOデータ!$A:$A,H27建設io!$CE35)/H27建設IOデータ!W$122</f>
        <v>4.9880129741926384E-2</v>
      </c>
      <c r="CV35" s="466">
        <f>+SUMIFS(H27建設IOデータ!X:X,H27建設IOデータ!$A:$A,H27建設io!$CE35)/H27建設IOデータ!X$122</f>
        <v>4.133062936057099E-2</v>
      </c>
      <c r="CW35" s="466">
        <f>+SUMIFS(H27建設IOデータ!Y:Y,H27建設IOデータ!$A:$A,H27建設io!$CE35)/H27建設IOデータ!Y$122</f>
        <v>3.4998076243162861E-2</v>
      </c>
      <c r="CX35" s="466">
        <f>+SUMIFS(H27建設IOデータ!Z:Z,H27建設IOデータ!$A:$A,H27建設io!$CE35)/H27建設IOデータ!Z$122</f>
        <v>3.8982490915097458E-2</v>
      </c>
      <c r="CY35" s="466">
        <f>+SUMIFS(H27建設IOデータ!AA:AA,H27建設IOデータ!$A:$A,H27建設io!$CE35)/H27建設IOデータ!AA$122</f>
        <v>3.467614478481066E-2</v>
      </c>
      <c r="CZ35" s="466">
        <f>+SUMIFS(H27建設IOデータ!AB:AB,H27建設IOデータ!$A:$A,H27建設io!$CE35)/H27建設IOデータ!AB$122</f>
        <v>4.1728471198951851E-2</v>
      </c>
      <c r="DA35" s="466">
        <f>+SUMIFS(H27建設IOデータ!AC:AC,H27建設IOデータ!$A:$A,H27建設io!$CE35)/H27建設IOデータ!AC$122</f>
        <v>5.0787729808246022E-2</v>
      </c>
      <c r="DB35" s="466">
        <f>+SUMIFS(H27建設IOデータ!AD:AD,H27建設IOデータ!$A:$A,H27建設io!$CE35)/H27建設IOデータ!AD$122</f>
        <v>3.405799957327274E-2</v>
      </c>
      <c r="DC35" s="466">
        <f>+SUMIFS(H27建設IOデータ!AE:AE,H27建設IOデータ!$A:$A,H27建設io!$CE35)/H27建設IOデータ!AE$122</f>
        <v>4.1402035212405104E-2</v>
      </c>
      <c r="DD35" s="466">
        <f>+SUMIFS(H27建設IOデータ!AF:AF,H27建設IOデータ!$A:$A,H27建設io!$CE35)/H27建設IOデータ!AF$122</f>
        <v>4.3227606779008651E-2</v>
      </c>
      <c r="DE35" s="466">
        <f>+SUMIFS(H27建設IOデータ!AG:AG,H27建設IOデータ!$A:$A,H27建設io!$CE35)/H27建設IOデータ!AG$122</f>
        <v>4.2973385319545684E-2</v>
      </c>
      <c r="DF35" s="466">
        <f>+SUMIFS(H27建設IOデータ!AH:AH,H27建設IOデータ!$A:$A,H27建設io!$CE35)/H27建設IOデータ!AH$122</f>
        <v>4.2675206453531421E-2</v>
      </c>
      <c r="DG35" s="466">
        <f>+SUMIFS(H27建設IOデータ!AI:AI,H27建設IOデータ!$A:$A,H27建設io!$CE35)/H27建設IOデータ!AI$122</f>
        <v>4.1392971262853615E-2</v>
      </c>
      <c r="DH35" s="466">
        <f>+SUMIFS(H27建設IOデータ!AJ:AJ,H27建設IOデータ!$A:$A,H27建設io!$CE35)/H27建設IOデータ!AJ$122</f>
        <v>4.1711587577038162E-2</v>
      </c>
      <c r="DI35" s="466">
        <f>+SUMIFS(H27建設IOデータ!AK:AK,H27建設IOデータ!$A:$A,H27建設io!$CE35)/H27建設IOデータ!AK$122</f>
        <v>4.4835235955728726E-2</v>
      </c>
      <c r="DJ35" s="466">
        <f>+SUMIFS(H27建設IOデータ!AL:AL,H27建設IOデータ!$A:$A,H27建設io!$CE35)/H27建設IOデータ!AL$122</f>
        <v>4.5272790321980651E-2</v>
      </c>
      <c r="DK35" s="466">
        <f>+SUMIFS(H27建設IOデータ!AM:AM,H27建設IOデータ!$A:$A,H27建設io!$CE35)/H27建設IOデータ!AM$122</f>
        <v>4.7213693962885182E-2</v>
      </c>
      <c r="DL35" s="466">
        <f>+SUMIFS(H27建設IOデータ!AN:AN,H27建設IOデータ!$A:$A,H27建設io!$CE35)/H27建設IOデータ!AN$122</f>
        <v>5.0062031218839738E-2</v>
      </c>
      <c r="DM35" s="466">
        <f>+SUMIFS(H27建設IOデータ!AO:AO,H27建設IOデータ!$A:$A,H27建設io!$CE35)/H27建設IOデータ!AO$122</f>
        <v>5.0719110890736503E-2</v>
      </c>
      <c r="DN35" s="466">
        <f>+SUMIFS(H27建設IOデータ!AP:AP,H27建設IOデータ!$A:$A,H27建設io!$CE35)/H27建設IOデータ!AP$122</f>
        <v>5.3840908320843671E-2</v>
      </c>
      <c r="DO35" s="466">
        <f>+SUMIFS(H27建設IOデータ!AQ:AQ,H27建設IOデータ!$A:$A,H27建設io!$CE35)/H27建設IOデータ!AQ$122</f>
        <v>4.0379891897906972E-2</v>
      </c>
      <c r="DP35" s="466">
        <f>+SUMIFS(H27建設IOデータ!AR:AR,H27建設IOデータ!$A:$A,H27建設io!$CE35)/H27建設IOデータ!AR$122</f>
        <v>6.1715566238061244E-2</v>
      </c>
      <c r="DQ35" s="466">
        <f>+SUMIFS(H27建設IOデータ!AS:AS,H27建設IOデータ!$A:$A,H27建設io!$CE35)/H27建設IOデータ!AS$122</f>
        <v>9.6998956035390868E-2</v>
      </c>
      <c r="DR35" s="466">
        <f>+SUMIFS(H27建設IOデータ!AT:AT,H27建設IOデータ!$A:$A,H27建設io!$CE35)/H27建設IOデータ!AT$122</f>
        <v>6.1723098255173067E-2</v>
      </c>
      <c r="DS35" s="466">
        <f>+SUMIFS(H27建設IOデータ!AU:AU,H27建設IOデータ!$A:$A,H27建設io!$CE35)/H27建設IOデータ!AU$122</f>
        <v>4.8325186331293159E-2</v>
      </c>
      <c r="DT35" s="466">
        <f>+SUMIFS(H27建設IOデータ!AV:AV,H27建設IOデータ!$A:$A,H27建設io!$CE35)/H27建設IOデータ!AV$122</f>
        <v>5.3754444676845849E-2</v>
      </c>
      <c r="DU35" s="466">
        <f>+SUMIFS(H27建設IOデータ!AW:AW,H27建設IOデータ!$A:$A,H27建設io!$CE35)/H27建設IOデータ!AW$122</f>
        <v>4.7606618990447359E-2</v>
      </c>
      <c r="DV35" s="466">
        <f>+SUMIFS(H27建設IOデータ!AX:AX,H27建設IOデータ!$A:$A,H27建設io!$CE35)/H27建設IOデータ!AX$122</f>
        <v>3.7877713032403657E-2</v>
      </c>
      <c r="DW35" s="466">
        <f>+SUMIFS(H27建設IOデータ!AY:AY,H27建設IOデータ!$A:$A,H27建設io!$CE35)/H27建設IOデータ!AY$122</f>
        <v>3.5631962943637345E-2</v>
      </c>
      <c r="DX35" s="466">
        <f>+SUMIFS(H27建設IOデータ!AZ:AZ,H27建設IOデータ!$A:$A,H27建設io!$CE35)/H27建設IOデータ!AZ$122</f>
        <v>3.3667172189823576E-2</v>
      </c>
      <c r="DY35" s="466">
        <f>+SUMIFS(H27建設IOデータ!BA:BA,H27建設IOデータ!$A:$A,H27建設io!$CE35)/H27建設IOデータ!BA$122</f>
        <v>4.3768020040648482E-2</v>
      </c>
      <c r="DZ35" s="466">
        <f>+SUMIFS(H27建設IOデータ!BB:BB,H27建設IOデータ!$A:$A,H27建設io!$CE35)/H27建設IOデータ!BB$122</f>
        <v>4.925089681367377E-2</v>
      </c>
      <c r="EA35" s="466">
        <f>+SUMIFS(H27建設IOデータ!BC:BC,H27建設IOデータ!$A:$A,H27建設io!$CE35)/H27建設IOデータ!BC$122</f>
        <v>3.2174519374439686E-2</v>
      </c>
      <c r="EB35" s="466">
        <f>+SUMIFS(H27建設IOデータ!BD:BD,H27建設IOデータ!$A:$A,H27建設io!$CE35)/H27建設IOデータ!BD$122</f>
        <v>6.1063435657039165E-2</v>
      </c>
      <c r="EC35" s="466">
        <f>+SUMIFS(H27建設IOデータ!BE:BE,H27建設IOデータ!$A:$A,H27建設io!$CE35)/H27建設IOデータ!BE$122</f>
        <v>6.2223911081556074E-2</v>
      </c>
      <c r="ED35" s="466">
        <f>+SUMIFS(H27建設IOデータ!BF:BF,H27建設IOデータ!$A:$A,H27建設io!$CE35)/H27建設IOデータ!BF$122</f>
        <v>5.6538247823671048E-2</v>
      </c>
      <c r="EE35" s="466">
        <f>+SUMIFS(H27建設IOデータ!BG:BG,H27建設IOデータ!$A:$A,H27建設io!$CE35)/H27建設IOデータ!BG$122</f>
        <v>2.7840793054152661E-2</v>
      </c>
      <c r="EF35" s="466">
        <f>+SUMIFS(H27建設IOデータ!BH:BH,H27建設IOデータ!$A:$A,H27建設io!$CE35)/H27建設IOデータ!BH$122</f>
        <v>4.4296085024546267E-2</v>
      </c>
      <c r="EG35" s="466">
        <f>+SUMIFS(H27建設IOデータ!BI:BI,H27建設IOデータ!$A:$A,H27建設io!$CE35)/H27建設IOデータ!BI$122</f>
        <v>5.1126374838505607E-2</v>
      </c>
      <c r="EH35" s="466">
        <f>+SUMIFS(H27建設IOデータ!BJ:BJ,H27建設IOデータ!$A:$A,H27建設io!$CE35)/H27建設IOデータ!BJ$122</f>
        <v>4.460547739628249E-2</v>
      </c>
      <c r="EI35" s="466">
        <f>+SUMIFS(H27建設IOデータ!BK:BK,H27建設IOデータ!$A:$A,H27建設io!$CE35)/H27建設IOデータ!BK$122</f>
        <v>2.0614599742517413E-2</v>
      </c>
      <c r="EJ35" s="466">
        <f>+SUMIFS(H27建設IOデータ!BL:BL,H27建設IOデータ!$A:$A,H27建設io!$CE35)/H27建設IOデータ!BL$122</f>
        <v>6.9156491671090572E-2</v>
      </c>
      <c r="EK35" s="466">
        <f>+SUMIFS(H27建設IOデータ!BM:BM,H27建設IOデータ!$A:$A,H27建設io!$CE35)/H27建設IOデータ!BM$122</f>
        <v>8.9064661654135333E-2</v>
      </c>
      <c r="EL35" s="466">
        <f>+SUMIFS(H27建設IOデータ!BN:BN,H27建設IOデータ!$A:$A,H27建設io!$CE35)/H27建設IOデータ!BN$122</f>
        <v>2.9620410703173616E-2</v>
      </c>
      <c r="EM35" s="466">
        <f>+SUMIFS(H27建設IOデータ!BO:BO,H27建設IOデータ!$A:$A,H27建設io!$CE35)/H27建設IOデータ!BO$122</f>
        <v>5.4459582432893311E-2</v>
      </c>
      <c r="EN35" s="466">
        <f>+SUMIFS(H27建設IOデータ!BP:BP,H27建設IOデータ!$A:$A,H27建設io!$CE35)/H27建設IOデータ!BP$122</f>
        <v>8.8313515553954114E-2</v>
      </c>
      <c r="EO35" s="466">
        <f>+SUMIFS(H27建設IOデータ!BQ:BQ,H27建設IOデータ!$A:$A,H27建設io!$CE35)/H27建設IOデータ!BQ$122</f>
        <v>2.6541077702860589E-2</v>
      </c>
      <c r="EP35" s="466">
        <f>+SUMIFS(H27建設IOデータ!BR:BR,H27建設IOデータ!$A:$A,H27建設io!$CE35)/H27建設IOデータ!BR$122</f>
        <v>7.3323122705338126E-2</v>
      </c>
      <c r="EQ35" s="466">
        <f>+SUMIFS(H27建設IOデータ!BS:BS,H27建設IOデータ!$A:$A,H27建設io!$CE35)/H27建設IOデータ!BS$122</f>
        <v>3.4105590197464064E-2</v>
      </c>
      <c r="ER35" s="466">
        <f>+SUMIFS(H27建設IOデータ!BT:BT,H27建設IOデータ!$A:$A,H27建設io!$CE35)/H27建設IOデータ!BT$122</f>
        <v>4.3630225420240774E-2</v>
      </c>
      <c r="ES35" s="466">
        <f>+SUMIFS(H27建設IOデータ!BU:BU,H27建設IOデータ!$A:$A,H27建設io!$CE35)/H27建設IOデータ!BU$122</f>
        <v>4.2349334936543956E-2</v>
      </c>
      <c r="ET35" s="466">
        <f>+SUMIFS(H27建設IOデータ!BV:BV,H27建設IOデータ!$A:$A,H27建設io!$CE35)/H27建設IOデータ!BV$122</f>
        <v>3.633174079231704E-2</v>
      </c>
      <c r="EU35" s="466">
        <f>+SUMIFS(H27建設IOデータ!BW:BW,H27建設IOデータ!$A:$A,H27建設io!$CE35)/H27建設IOデータ!BW$122</f>
        <v>3.2141686597842681E-2</v>
      </c>
      <c r="EV35" s="466">
        <f>+SUMIFS(H27建設IOデータ!BX:BX,H27建設IOデータ!$A:$A,H27建設io!$CE35)/H27建設IOデータ!BX$122</f>
        <v>3.4892435324669291E-2</v>
      </c>
      <c r="EW35" s="466">
        <f>+SUMIFS(H27建設IOデータ!BY:BY,H27建設IOデータ!$A:$A,H27建設io!$CE35)/H27建設IOデータ!BY$122</f>
        <v>4.2469752202565735E-2</v>
      </c>
      <c r="EX35" s="466">
        <f>+SUMIFS(H27建設IOデータ!BZ:BZ,H27建設IOデータ!$A:$A,H27建設io!$CE35)/H27建設IOデータ!BZ$122</f>
        <v>5.0297533130565286E-2</v>
      </c>
      <c r="EY35" s="466">
        <f>+SUMIFS(H27建設IOデータ!CA:CA,H27建設IOデータ!$A:$A,H27建設io!$CE35)/H27建設IOデータ!CA$122</f>
        <v>4.5742798126535367E-2</v>
      </c>
    </row>
    <row r="36" spans="1:155" x14ac:dyDescent="0.15">
      <c r="A36" s="464">
        <f t="shared" si="0"/>
        <v>0</v>
      </c>
      <c r="C36" s="381" t="s">
        <v>375</v>
      </c>
      <c r="D36" s="381" t="s">
        <v>82</v>
      </c>
      <c r="E36" s="465">
        <f t="shared" si="6"/>
        <v>0</v>
      </c>
      <c r="F36" s="465">
        <f t="shared" si="6"/>
        <v>0</v>
      </c>
      <c r="G36" s="465">
        <f t="shared" si="6"/>
        <v>0</v>
      </c>
      <c r="H36" s="465">
        <f t="shared" si="6"/>
        <v>0</v>
      </c>
      <c r="I36" s="465">
        <f t="shared" si="6"/>
        <v>0</v>
      </c>
      <c r="J36" s="465">
        <f t="shared" si="6"/>
        <v>0</v>
      </c>
      <c r="K36" s="465">
        <f t="shared" si="6"/>
        <v>0</v>
      </c>
      <c r="L36" s="465">
        <f t="shared" si="6"/>
        <v>0</v>
      </c>
      <c r="M36" s="465">
        <f t="shared" si="6"/>
        <v>0</v>
      </c>
      <c r="N36" s="465">
        <f t="shared" si="6"/>
        <v>0</v>
      </c>
      <c r="O36" s="465">
        <f t="shared" si="6"/>
        <v>0</v>
      </c>
      <c r="P36" s="465">
        <f t="shared" si="6"/>
        <v>0</v>
      </c>
      <c r="Q36" s="465">
        <f t="shared" si="6"/>
        <v>0</v>
      </c>
      <c r="R36" s="465">
        <f t="shared" si="6"/>
        <v>0</v>
      </c>
      <c r="S36" s="465">
        <f t="shared" si="6"/>
        <v>0</v>
      </c>
      <c r="T36" s="465">
        <f t="shared" si="6"/>
        <v>0</v>
      </c>
      <c r="U36" s="465">
        <f t="shared" si="7"/>
        <v>0</v>
      </c>
      <c r="V36" s="465">
        <f t="shared" si="7"/>
        <v>0</v>
      </c>
      <c r="W36" s="465">
        <f t="shared" si="7"/>
        <v>0</v>
      </c>
      <c r="X36" s="465">
        <f t="shared" si="7"/>
        <v>0</v>
      </c>
      <c r="Y36" s="465">
        <f t="shared" si="7"/>
        <v>0</v>
      </c>
      <c r="Z36" s="465">
        <f t="shared" si="7"/>
        <v>0</v>
      </c>
      <c r="AA36" s="465">
        <f t="shared" si="7"/>
        <v>0</v>
      </c>
      <c r="AB36" s="465">
        <f t="shared" si="7"/>
        <v>0</v>
      </c>
      <c r="AC36" s="465">
        <f t="shared" si="7"/>
        <v>0</v>
      </c>
      <c r="AD36" s="465">
        <f t="shared" si="7"/>
        <v>0</v>
      </c>
      <c r="AE36" s="465">
        <f t="shared" si="7"/>
        <v>0</v>
      </c>
      <c r="AF36" s="465">
        <f t="shared" si="7"/>
        <v>0</v>
      </c>
      <c r="AG36" s="465">
        <f t="shared" si="7"/>
        <v>0</v>
      </c>
      <c r="AH36" s="465">
        <f t="shared" si="7"/>
        <v>0</v>
      </c>
      <c r="AI36" s="465">
        <f t="shared" si="7"/>
        <v>0</v>
      </c>
      <c r="AJ36" s="465">
        <f t="shared" si="7"/>
        <v>0</v>
      </c>
      <c r="AK36" s="465">
        <f t="shared" si="8"/>
        <v>0</v>
      </c>
      <c r="AL36" s="465">
        <f t="shared" si="8"/>
        <v>0</v>
      </c>
      <c r="AM36" s="465">
        <f t="shared" si="8"/>
        <v>0</v>
      </c>
      <c r="AN36" s="465">
        <f t="shared" si="8"/>
        <v>0</v>
      </c>
      <c r="AO36" s="465">
        <f t="shared" si="8"/>
        <v>0</v>
      </c>
      <c r="AP36" s="465">
        <f t="shared" si="8"/>
        <v>0</v>
      </c>
      <c r="AQ36" s="465">
        <f t="shared" si="8"/>
        <v>0</v>
      </c>
      <c r="AR36" s="465">
        <f t="shared" si="8"/>
        <v>0</v>
      </c>
      <c r="AS36" s="465">
        <f t="shared" si="8"/>
        <v>0</v>
      </c>
      <c r="AT36" s="465">
        <f t="shared" si="8"/>
        <v>0</v>
      </c>
      <c r="AU36" s="465">
        <f t="shared" si="8"/>
        <v>0</v>
      </c>
      <c r="AV36" s="465">
        <f t="shared" si="8"/>
        <v>0</v>
      </c>
      <c r="AW36" s="465">
        <f t="shared" si="8"/>
        <v>0</v>
      </c>
      <c r="AX36" s="465">
        <f t="shared" si="8"/>
        <v>0</v>
      </c>
      <c r="AY36" s="465">
        <f t="shared" si="8"/>
        <v>0</v>
      </c>
      <c r="AZ36" s="465">
        <f t="shared" si="8"/>
        <v>0</v>
      </c>
      <c r="BA36" s="465">
        <f t="shared" si="9"/>
        <v>0</v>
      </c>
      <c r="BB36" s="465">
        <f t="shared" si="9"/>
        <v>0</v>
      </c>
      <c r="BC36" s="465">
        <f t="shared" si="9"/>
        <v>0</v>
      </c>
      <c r="BD36" s="465">
        <f t="shared" si="9"/>
        <v>0</v>
      </c>
      <c r="BE36" s="465">
        <f t="shared" si="9"/>
        <v>0</v>
      </c>
      <c r="BF36" s="465">
        <f t="shared" si="9"/>
        <v>0</v>
      </c>
      <c r="BG36" s="465">
        <f t="shared" si="9"/>
        <v>0</v>
      </c>
      <c r="BH36" s="465">
        <f t="shared" si="9"/>
        <v>0</v>
      </c>
      <c r="BI36" s="465">
        <f t="shared" si="9"/>
        <v>0</v>
      </c>
      <c r="BJ36" s="465">
        <f t="shared" si="9"/>
        <v>0</v>
      </c>
      <c r="BK36" s="465">
        <f t="shared" si="9"/>
        <v>0</v>
      </c>
      <c r="BL36" s="465">
        <f t="shared" si="9"/>
        <v>0</v>
      </c>
      <c r="BM36" s="465">
        <f t="shared" si="9"/>
        <v>0</v>
      </c>
      <c r="BN36" s="465">
        <f t="shared" si="9"/>
        <v>0</v>
      </c>
      <c r="BO36" s="465">
        <f t="shared" si="9"/>
        <v>0</v>
      </c>
      <c r="BP36" s="465">
        <f t="shared" si="9"/>
        <v>0</v>
      </c>
      <c r="BQ36" s="465">
        <f t="shared" si="10"/>
        <v>0</v>
      </c>
      <c r="BR36" s="465">
        <f t="shared" si="5"/>
        <v>0</v>
      </c>
      <c r="BS36" s="465">
        <f t="shared" si="5"/>
        <v>0</v>
      </c>
      <c r="BT36" s="465">
        <f t="shared" si="5"/>
        <v>0</v>
      </c>
      <c r="BU36" s="465">
        <f t="shared" si="5"/>
        <v>0</v>
      </c>
      <c r="BV36" s="465">
        <f t="shared" si="5"/>
        <v>0</v>
      </c>
      <c r="BW36" s="465">
        <f t="shared" si="5"/>
        <v>0</v>
      </c>
      <c r="CE36" s="381" t="s">
        <v>375</v>
      </c>
      <c r="CF36" s="381" t="s">
        <v>82</v>
      </c>
      <c r="CG36" s="466">
        <f>+SUMIFS(H27建設IOデータ!I:I,H27建設IOデータ!$A:$A,H27建設io!$CE36)/H27建設IOデータ!I$122</f>
        <v>6.7260046692181512E-3</v>
      </c>
      <c r="CH36" s="466">
        <f>+SUMIFS(H27建設IOデータ!J:J,H27建設IOデータ!$A:$A,H27建設io!$CE36)/H27建設IOデータ!J$122</f>
        <v>4.4437702488529787E-3</v>
      </c>
      <c r="CI36" s="466">
        <f>+SUMIFS(H27建設IOデータ!K:K,H27建設IOデータ!$A:$A,H27建設io!$CE36)/H27建設IOデータ!K$122</f>
        <v>3.6418777381652194E-3</v>
      </c>
      <c r="CJ36" s="466">
        <f>+SUMIFS(H27建設IOデータ!L:L,H27建設IOデータ!$A:$A,H27建設io!$CE36)/H27建設IOデータ!L$122</f>
        <v>2.948374290419371E-3</v>
      </c>
      <c r="CK36" s="466">
        <f>+SUMIFS(H27建設IOデータ!M:M,H27建設IOデータ!$A:$A,H27建設io!$CE36)/H27建設IOデータ!M$122</f>
        <v>2.6309186833817656E-3</v>
      </c>
      <c r="CL36" s="466">
        <f>+SUMIFS(H27建設IOデータ!N:N,H27建設IOデータ!$A:$A,H27建設io!$CE36)/H27建設IOデータ!N$122</f>
        <v>1.3764619478950319E-2</v>
      </c>
      <c r="CM36" s="466">
        <f>+SUMIFS(H27建設IOデータ!O:O,H27建設IOデータ!$A:$A,H27建設io!$CE36)/H27建設IOデータ!O$122</f>
        <v>4.4766628892466036E-3</v>
      </c>
      <c r="CN36" s="466">
        <f>+SUMIFS(H27建設IOデータ!P:P,H27建設IOデータ!$A:$A,H27建設io!$CE36)/H27建設IOデータ!P$122</f>
        <v>3.700787401574803E-3</v>
      </c>
      <c r="CO36" s="466">
        <f>+SUMIFS(H27建設IOデータ!Q:Q,H27建設IOデータ!$A:$A,H27建設io!$CE36)/H27建設IOデータ!Q$122</f>
        <v>3.6912397141656648E-3</v>
      </c>
      <c r="CP36" s="466">
        <f>+SUMIFS(H27建設IOデータ!R:R,H27建設IOデータ!$A:$A,H27建設io!$CE36)/H27建設IOデータ!R$122</f>
        <v>3.5814464113495298E-3</v>
      </c>
      <c r="CQ36" s="466">
        <f>+SUMIFS(H27建設IOデータ!S:S,H27建設IOデータ!$A:$A,H27建設io!$CE36)/H27建設IOデータ!S$122</f>
        <v>9.5642369171585855E-3</v>
      </c>
      <c r="CR36" s="466">
        <f>+SUMIFS(H27建設IOデータ!T:T,H27建設IOデータ!$A:$A,H27建設io!$CE36)/H27建設IOデータ!T$122</f>
        <v>5.4950800202672829E-3</v>
      </c>
      <c r="CS36" s="466">
        <f>+SUMIFS(H27建設IOデータ!U:U,H27建設IOデータ!$A:$A,H27建設io!$CE36)/H27建設IOデータ!U$122</f>
        <v>3.9049361621977963E-3</v>
      </c>
      <c r="CT36" s="466">
        <f>+SUMIFS(H27建設IOデータ!V:V,H27建設IOデータ!$A:$A,H27建設io!$CE36)/H27建設IOデータ!V$122</f>
        <v>6.4855346860619922E-3</v>
      </c>
      <c r="CU36" s="466">
        <f>+SUMIFS(H27建設IOデータ!W:W,H27建設IOデータ!$A:$A,H27建設io!$CE36)/H27建設IOデータ!W$122</f>
        <v>6.5858130023974054E-3</v>
      </c>
      <c r="CV36" s="466">
        <f>+SUMIFS(H27建設IOデータ!X:X,H27建設IOデータ!$A:$A,H27建設io!$CE36)/H27建設IOデータ!X$122</f>
        <v>5.4456714461029506E-3</v>
      </c>
      <c r="CW36" s="466">
        <f>+SUMIFS(H27建設IOデータ!Y:Y,H27建設IOデータ!$A:$A,H27建設io!$CE36)/H27建設IOデータ!Y$122</f>
        <v>8.6465070815048978E-3</v>
      </c>
      <c r="CX36" s="466">
        <f>+SUMIFS(H27建設IOデータ!Z:Z,H27建設IOデータ!$A:$A,H27建設io!$CE36)/H27建設IOデータ!Z$122</f>
        <v>8.6762992714690592E-3</v>
      </c>
      <c r="CY36" s="466">
        <f>+SUMIFS(H27建設IOデータ!AA:AA,H27建設IOデータ!$A:$A,H27建設io!$CE36)/H27建設IOデータ!AA$122</f>
        <v>8.6440999416983345E-3</v>
      </c>
      <c r="CZ36" s="466">
        <f>+SUMIFS(H27建設IOデータ!AB:AB,H27建設IOデータ!$A:$A,H27建設io!$CE36)/H27建設IOデータ!AB$122</f>
        <v>5.2445793573461024E-3</v>
      </c>
      <c r="DA36" s="466">
        <f>+SUMIFS(H27建設IOデータ!AC:AC,H27建設IOデータ!$A:$A,H27建設io!$CE36)/H27建設IOデータ!AC$122</f>
        <v>6.6868935168074807E-3</v>
      </c>
      <c r="DB36" s="466">
        <f>+SUMIFS(H27建設IOデータ!AD:AD,H27建設IOデータ!$A:$A,H27建設io!$CE36)/H27建設IOデータ!AD$122</f>
        <v>3.947906658168362E-3</v>
      </c>
      <c r="DC36" s="466">
        <f>+SUMIFS(H27建設IOデータ!AE:AE,H27建設IOデータ!$A:$A,H27建設io!$CE36)/H27建設IOデータ!AE$122</f>
        <v>4.9071232434178651E-3</v>
      </c>
      <c r="DD36" s="466">
        <f>+SUMIFS(H27建設IOデータ!AF:AF,H27建設IOデータ!$A:$A,H27建設io!$CE36)/H27建設IOデータ!AF$122</f>
        <v>5.9478704338517419E-3</v>
      </c>
      <c r="DE36" s="466">
        <f>+SUMIFS(H27建設IOデータ!AG:AG,H27建設IOデータ!$A:$A,H27建設io!$CE36)/H27建設IOデータ!AG$122</f>
        <v>5.854294415768891E-3</v>
      </c>
      <c r="DF36" s="466">
        <f>+SUMIFS(H27建設IOデータ!AH:AH,H27建設IOデータ!$A:$A,H27建設io!$CE36)/H27建設IOデータ!AH$122</f>
        <v>4.4041173611350966E-3</v>
      </c>
      <c r="DG36" s="466">
        <f>+SUMIFS(H27建設IOデータ!AI:AI,H27建設IOデータ!$A:$A,H27建設io!$CE36)/H27建設IOデータ!AI$122</f>
        <v>5.1873043625975468E-3</v>
      </c>
      <c r="DH36" s="466">
        <f>+SUMIFS(H27建設IOデータ!AJ:AJ,H27建設IOデータ!$A:$A,H27建設io!$CE36)/H27建設IOデータ!AJ$122</f>
        <v>1.1847589837016368E-2</v>
      </c>
      <c r="DI36" s="466">
        <f>+SUMIFS(H27建設IOデータ!AK:AK,H27建設IOデータ!$A:$A,H27建設io!$CE36)/H27建設IOデータ!AK$122</f>
        <v>7.5719659427874531E-3</v>
      </c>
      <c r="DJ36" s="466">
        <f>+SUMIFS(H27建設IOデータ!AL:AL,H27建設IOデータ!$A:$A,H27建設io!$CE36)/H27建設IOデータ!AL$122</f>
        <v>9.6942733137664119E-3</v>
      </c>
      <c r="DK36" s="466">
        <f>+SUMIFS(H27建設IOデータ!AM:AM,H27建設IOデータ!$A:$A,H27建設io!$CE36)/H27建設IOデータ!AM$122</f>
        <v>9.2974857372245829E-3</v>
      </c>
      <c r="DL36" s="466">
        <f>+SUMIFS(H27建設IOデータ!AN:AN,H27建設IOデータ!$A:$A,H27建設io!$CE36)/H27建設IOデータ!AN$122</f>
        <v>9.9381526713055602E-3</v>
      </c>
      <c r="DM36" s="466">
        <f>+SUMIFS(H27建設IOデータ!AO:AO,H27建設IOデータ!$A:$A,H27建設io!$CE36)/H27建設IOデータ!AO$122</f>
        <v>1.0112713669023417E-2</v>
      </c>
      <c r="DN36" s="466">
        <f>+SUMIFS(H27建設IOデータ!AP:AP,H27建設IOデータ!$A:$A,H27建設io!$CE36)/H27建設IOデータ!AP$122</f>
        <v>1.0665396836475344E-2</v>
      </c>
      <c r="DO36" s="466">
        <f>+SUMIFS(H27建設IOデータ!AQ:AQ,H27建設IOデータ!$A:$A,H27建設io!$CE36)/H27建設IOデータ!AQ$122</f>
        <v>1.0693097206629712E-2</v>
      </c>
      <c r="DP36" s="466">
        <f>+SUMIFS(H27建設IOデータ!AR:AR,H27建設IOデータ!$A:$A,H27建設io!$CE36)/H27建設IOデータ!AR$122</f>
        <v>1.0129304502615909E-2</v>
      </c>
      <c r="DQ36" s="466">
        <f>+SUMIFS(H27建設IOデータ!AS:AS,H27建設IOデータ!$A:$A,H27建設io!$CE36)/H27建設IOデータ!AS$122</f>
        <v>7.5037908669630081E-3</v>
      </c>
      <c r="DR36" s="466">
        <f>+SUMIFS(H27建設IOデータ!AT:AT,H27建設IOデータ!$A:$A,H27建設io!$CE36)/H27建設IOデータ!AT$122</f>
        <v>1.1048549940352074E-2</v>
      </c>
      <c r="DS36" s="466">
        <f>+SUMIFS(H27建設IOデータ!AU:AU,H27建設IOデータ!$A:$A,H27建設io!$CE36)/H27建設IOデータ!AU$122</f>
        <v>1.2190836106052516E-2</v>
      </c>
      <c r="DT36" s="466">
        <f>+SUMIFS(H27建設IOデータ!AV:AV,H27建設IOデータ!$A:$A,H27建設io!$CE36)/H27建設IOデータ!AV$122</f>
        <v>1.0144321271700481E-2</v>
      </c>
      <c r="DU36" s="466">
        <f>+SUMIFS(H27建設IOデータ!AW:AW,H27建設IOデータ!$A:$A,H27建設io!$CE36)/H27建設IOデータ!AW$122</f>
        <v>1.179725426736963E-2</v>
      </c>
      <c r="DV36" s="466">
        <f>+SUMIFS(H27建設IOデータ!AX:AX,H27建設IOデータ!$A:$A,H27建設io!$CE36)/H27建設IOデータ!AX$122</f>
        <v>7.839271973413409E-3</v>
      </c>
      <c r="DW36" s="466">
        <f>+SUMIFS(H27建設IOデータ!AY:AY,H27建設IOデータ!$A:$A,H27建設io!$CE36)/H27建設IOデータ!AY$122</f>
        <v>7.6382976775693666E-3</v>
      </c>
      <c r="DX36" s="466">
        <f>+SUMIFS(H27建設IOデータ!AZ:AZ,H27建設IOデータ!$A:$A,H27建設io!$CE36)/H27建設IOデータ!AZ$122</f>
        <v>7.509140737200176E-3</v>
      </c>
      <c r="DY36" s="466">
        <f>+SUMIFS(H27建設IOデータ!BA:BA,H27建設IOデータ!$A:$A,H27建設io!$CE36)/H27建設IOデータ!BA$122</f>
        <v>8.366025428936049E-3</v>
      </c>
      <c r="DZ36" s="466">
        <f>+SUMIFS(H27建設IOデータ!BB:BB,H27建設IOデータ!$A:$A,H27建設io!$CE36)/H27建設IOデータ!BB$122</f>
        <v>7.596539354294155E-3</v>
      </c>
      <c r="EA36" s="466">
        <f>+SUMIFS(H27建設IOデータ!BC:BC,H27建設IOデータ!$A:$A,H27建設io!$CE36)/H27建設IOデータ!BC$122</f>
        <v>9.7121227213865929E-3</v>
      </c>
      <c r="EB36" s="466">
        <f>+SUMIFS(H27建設IOデータ!BD:BD,H27建設IOデータ!$A:$A,H27建設io!$CE36)/H27建設IOデータ!BD$122</f>
        <v>9.914184182670498E-3</v>
      </c>
      <c r="EC36" s="466">
        <f>+SUMIFS(H27建設IOデータ!BE:BE,H27建設IOデータ!$A:$A,H27建設io!$CE36)/H27建設IOデータ!BE$122</f>
        <v>9.6779556357763745E-3</v>
      </c>
      <c r="ED36" s="466">
        <f>+SUMIFS(H27建設IOデータ!BF:BF,H27建設IOデータ!$A:$A,H27建設io!$CE36)/H27建設IOデータ!BF$122</f>
        <v>1.0835339877755141E-2</v>
      </c>
      <c r="EE36" s="466">
        <f>+SUMIFS(H27建設IOデータ!BG:BG,H27建設IOデータ!$A:$A,H27建設io!$CE36)/H27建設IOデータ!BG$122</f>
        <v>4.0348175500764466E-3</v>
      </c>
      <c r="EF36" s="466">
        <f>+SUMIFS(H27建設IOデータ!BH:BH,H27建設IOデータ!$A:$A,H27建設io!$CE36)/H27建設IOデータ!BH$122</f>
        <v>9.7507408922236586E-3</v>
      </c>
      <c r="EG36" s="466">
        <f>+SUMIFS(H27建設IOデータ!BI:BI,H27建設IOデータ!$A:$A,H27建設io!$CE36)/H27建設IOデータ!BI$122</f>
        <v>1.2979830212610203E-2</v>
      </c>
      <c r="EH36" s="466">
        <f>+SUMIFS(H27建設IOデータ!BJ:BJ,H27建設IOデータ!$A:$A,H27建設io!$CE36)/H27建設IOデータ!BJ$122</f>
        <v>1.2493755734795867E-2</v>
      </c>
      <c r="EI36" s="466">
        <f>+SUMIFS(H27建設IOデータ!BK:BK,H27建設IOデータ!$A:$A,H27建設io!$CE36)/H27建設IOデータ!BK$122</f>
        <v>1.1602709164620932E-2</v>
      </c>
      <c r="EJ36" s="466">
        <f>+SUMIFS(H27建設IOデータ!BL:BL,H27建設IOデータ!$A:$A,H27建設io!$CE36)/H27建設IOデータ!BL$122</f>
        <v>1.2898690044047806E-2</v>
      </c>
      <c r="EK36" s="466">
        <f>+SUMIFS(H27建設IOデータ!BM:BM,H27建設IOデータ!$A:$A,H27建設io!$CE36)/H27建設IOデータ!BM$122</f>
        <v>1.5431578947368421E-2</v>
      </c>
      <c r="EL36" s="466">
        <f>+SUMIFS(H27建設IOデータ!BN:BN,H27建設IOデータ!$A:$A,H27建設io!$CE36)/H27建設IOデータ!BN$122</f>
        <v>8.4797550044398446E-3</v>
      </c>
      <c r="EM36" s="466">
        <f>+SUMIFS(H27建設IOデータ!BO:BO,H27建設IOデータ!$A:$A,H27建設io!$CE36)/H27建設IOデータ!BO$122</f>
        <v>1.2227665720026055E-2</v>
      </c>
      <c r="EN36" s="466">
        <f>+SUMIFS(H27建設IOデータ!BP:BP,H27建設IOデータ!$A:$A,H27建設io!$CE36)/H27建設IOデータ!BP$122</f>
        <v>6.9576705959060415E-3</v>
      </c>
      <c r="EO36" s="466">
        <f>+SUMIFS(H27建設IOデータ!BQ:BQ,H27建設IOデータ!$A:$A,H27建設io!$CE36)/H27建設IOデータ!BQ$122</f>
        <v>4.4270534602818528E-3</v>
      </c>
      <c r="EP36" s="466">
        <f>+SUMIFS(H27建設IOデータ!BR:BR,H27建設IOデータ!$A:$A,H27建設io!$CE36)/H27建設IOデータ!BR$122</f>
        <v>4.7663461028570001E-3</v>
      </c>
      <c r="EQ36" s="466">
        <f>+SUMIFS(H27建設IOデータ!BS:BS,H27建設IOデータ!$A:$A,H27建設io!$CE36)/H27建設IOデータ!BS$122</f>
        <v>7.0511762856333452E-3</v>
      </c>
      <c r="ER36" s="466">
        <f>+SUMIFS(H27建設IOデータ!BT:BT,H27建設IOデータ!$A:$A,H27建設io!$CE36)/H27建設IOデータ!BT$122</f>
        <v>2.7739725317654567E-3</v>
      </c>
      <c r="ES36" s="466">
        <f>+SUMIFS(H27建設IOデータ!BU:BU,H27建設IOデータ!$A:$A,H27建設io!$CE36)/H27建設IOデータ!BU$122</f>
        <v>1.0291928319954659E-2</v>
      </c>
      <c r="ET36" s="466">
        <f>+SUMIFS(H27建設IOデータ!BV:BV,H27建設IOデータ!$A:$A,H27建設io!$CE36)/H27建設IOデータ!BV$122</f>
        <v>8.5013077603781489E-3</v>
      </c>
      <c r="EU36" s="466">
        <f>+SUMIFS(H27建設IOデータ!BW:BW,H27建設IOデータ!$A:$A,H27建設io!$CE36)/H27建設IOデータ!BW$122</f>
        <v>8.9675061925747583E-3</v>
      </c>
      <c r="EV36" s="466">
        <f>+SUMIFS(H27建設IOデータ!BX:BX,H27建設IOデータ!$A:$A,H27建設io!$CE36)/H27建設IOデータ!BX$122</f>
        <v>1.0666418790558244E-2</v>
      </c>
      <c r="EW36" s="466">
        <f>+SUMIFS(H27建設IOデータ!BY:BY,H27建設IOデータ!$A:$A,H27建設io!$CE36)/H27建設IOデータ!BY$122</f>
        <v>7.5562625162230099E-3</v>
      </c>
      <c r="EX36" s="466">
        <f>+SUMIFS(H27建設IOデータ!BZ:BZ,H27建設IOデータ!$A:$A,H27建設io!$CE36)/H27建設IOデータ!BZ$122</f>
        <v>9.5352550044737628E-3</v>
      </c>
      <c r="EY36" s="466">
        <f>+SUMIFS(H27建設IOデータ!CA:CA,H27建設IOデータ!$A:$A,H27建設io!$CE36)/H27建設IOデータ!CA$122</f>
        <v>1.3142133403602424E-2</v>
      </c>
    </row>
    <row r="37" spans="1:155" x14ac:dyDescent="0.15">
      <c r="A37" s="464">
        <f t="shared" si="0"/>
        <v>0</v>
      </c>
      <c r="C37" s="381" t="s">
        <v>376</v>
      </c>
      <c r="D37" s="381" t="s">
        <v>7</v>
      </c>
      <c r="E37" s="465">
        <f t="shared" si="6"/>
        <v>0</v>
      </c>
      <c r="F37" s="465">
        <f t="shared" si="6"/>
        <v>0</v>
      </c>
      <c r="G37" s="465">
        <f t="shared" si="6"/>
        <v>0</v>
      </c>
      <c r="H37" s="465">
        <f t="shared" si="6"/>
        <v>0</v>
      </c>
      <c r="I37" s="465">
        <f t="shared" si="6"/>
        <v>0</v>
      </c>
      <c r="J37" s="465">
        <f t="shared" si="6"/>
        <v>0</v>
      </c>
      <c r="K37" s="465">
        <f t="shared" si="6"/>
        <v>0</v>
      </c>
      <c r="L37" s="465">
        <f t="shared" si="6"/>
        <v>0</v>
      </c>
      <c r="M37" s="465">
        <f t="shared" si="6"/>
        <v>0</v>
      </c>
      <c r="N37" s="465">
        <f t="shared" si="6"/>
        <v>0</v>
      </c>
      <c r="O37" s="465">
        <f t="shared" si="6"/>
        <v>0</v>
      </c>
      <c r="P37" s="465">
        <f t="shared" si="6"/>
        <v>0</v>
      </c>
      <c r="Q37" s="465">
        <f t="shared" si="6"/>
        <v>0</v>
      </c>
      <c r="R37" s="465">
        <f t="shared" si="6"/>
        <v>0</v>
      </c>
      <c r="S37" s="465">
        <f t="shared" si="6"/>
        <v>0</v>
      </c>
      <c r="T37" s="465">
        <f t="shared" si="6"/>
        <v>0</v>
      </c>
      <c r="U37" s="465">
        <f t="shared" si="7"/>
        <v>0</v>
      </c>
      <c r="V37" s="465">
        <f t="shared" si="7"/>
        <v>0</v>
      </c>
      <c r="W37" s="465">
        <f t="shared" si="7"/>
        <v>0</v>
      </c>
      <c r="X37" s="465">
        <f t="shared" si="7"/>
        <v>0</v>
      </c>
      <c r="Y37" s="465">
        <f t="shared" si="7"/>
        <v>0</v>
      </c>
      <c r="Z37" s="465">
        <f t="shared" si="7"/>
        <v>0</v>
      </c>
      <c r="AA37" s="465">
        <f t="shared" si="7"/>
        <v>0</v>
      </c>
      <c r="AB37" s="465">
        <f t="shared" si="7"/>
        <v>0</v>
      </c>
      <c r="AC37" s="465">
        <f t="shared" si="7"/>
        <v>0</v>
      </c>
      <c r="AD37" s="465">
        <f t="shared" si="7"/>
        <v>0</v>
      </c>
      <c r="AE37" s="465">
        <f t="shared" si="7"/>
        <v>0</v>
      </c>
      <c r="AF37" s="465">
        <f t="shared" si="7"/>
        <v>0</v>
      </c>
      <c r="AG37" s="465">
        <f t="shared" si="7"/>
        <v>0</v>
      </c>
      <c r="AH37" s="465">
        <f t="shared" si="7"/>
        <v>0</v>
      </c>
      <c r="AI37" s="465">
        <f t="shared" si="7"/>
        <v>0</v>
      </c>
      <c r="AJ37" s="465">
        <f t="shared" si="7"/>
        <v>0</v>
      </c>
      <c r="AK37" s="465">
        <f t="shared" si="8"/>
        <v>0</v>
      </c>
      <c r="AL37" s="465">
        <f t="shared" si="8"/>
        <v>0</v>
      </c>
      <c r="AM37" s="465">
        <f t="shared" si="8"/>
        <v>0</v>
      </c>
      <c r="AN37" s="465">
        <f t="shared" si="8"/>
        <v>0</v>
      </c>
      <c r="AO37" s="465">
        <f t="shared" si="8"/>
        <v>0</v>
      </c>
      <c r="AP37" s="465">
        <f t="shared" si="8"/>
        <v>0</v>
      </c>
      <c r="AQ37" s="465">
        <f t="shared" si="8"/>
        <v>0</v>
      </c>
      <c r="AR37" s="465">
        <f t="shared" si="8"/>
        <v>0</v>
      </c>
      <c r="AS37" s="465">
        <f t="shared" si="8"/>
        <v>0</v>
      </c>
      <c r="AT37" s="465">
        <f t="shared" si="8"/>
        <v>0</v>
      </c>
      <c r="AU37" s="465">
        <f t="shared" si="8"/>
        <v>0</v>
      </c>
      <c r="AV37" s="465">
        <f t="shared" si="8"/>
        <v>0</v>
      </c>
      <c r="AW37" s="465">
        <f t="shared" si="8"/>
        <v>0</v>
      </c>
      <c r="AX37" s="465">
        <f t="shared" si="8"/>
        <v>0</v>
      </c>
      <c r="AY37" s="465">
        <f t="shared" si="8"/>
        <v>0</v>
      </c>
      <c r="AZ37" s="465">
        <f t="shared" si="8"/>
        <v>0</v>
      </c>
      <c r="BA37" s="465">
        <f t="shared" si="9"/>
        <v>0</v>
      </c>
      <c r="BB37" s="465">
        <f t="shared" si="9"/>
        <v>0</v>
      </c>
      <c r="BC37" s="465">
        <f t="shared" si="9"/>
        <v>0</v>
      </c>
      <c r="BD37" s="465">
        <f t="shared" si="9"/>
        <v>0</v>
      </c>
      <c r="BE37" s="465">
        <f t="shared" si="9"/>
        <v>0</v>
      </c>
      <c r="BF37" s="465">
        <f t="shared" si="9"/>
        <v>0</v>
      </c>
      <c r="BG37" s="465">
        <f t="shared" si="9"/>
        <v>0</v>
      </c>
      <c r="BH37" s="465">
        <f t="shared" si="9"/>
        <v>0</v>
      </c>
      <c r="BI37" s="465">
        <f t="shared" si="9"/>
        <v>0</v>
      </c>
      <c r="BJ37" s="465">
        <f t="shared" si="9"/>
        <v>0</v>
      </c>
      <c r="BK37" s="465">
        <f t="shared" si="9"/>
        <v>0</v>
      </c>
      <c r="BL37" s="465">
        <f t="shared" si="9"/>
        <v>0</v>
      </c>
      <c r="BM37" s="465">
        <f t="shared" si="9"/>
        <v>0</v>
      </c>
      <c r="BN37" s="465">
        <f t="shared" si="9"/>
        <v>0</v>
      </c>
      <c r="BO37" s="465">
        <f t="shared" si="9"/>
        <v>0</v>
      </c>
      <c r="BP37" s="465">
        <f t="shared" si="9"/>
        <v>0</v>
      </c>
      <c r="BQ37" s="465">
        <f t="shared" si="10"/>
        <v>0</v>
      </c>
      <c r="BR37" s="465">
        <f t="shared" si="5"/>
        <v>0</v>
      </c>
      <c r="BS37" s="465">
        <f t="shared" si="5"/>
        <v>0</v>
      </c>
      <c r="BT37" s="465">
        <f t="shared" si="5"/>
        <v>0</v>
      </c>
      <c r="BU37" s="465">
        <f t="shared" si="5"/>
        <v>0</v>
      </c>
      <c r="BV37" s="465">
        <f t="shared" si="5"/>
        <v>0</v>
      </c>
      <c r="BW37" s="465">
        <f t="shared" si="5"/>
        <v>0</v>
      </c>
      <c r="CE37" s="381" t="s">
        <v>376</v>
      </c>
      <c r="CF37" s="381" t="s">
        <v>7</v>
      </c>
      <c r="CG37" s="466">
        <f>+SUMIFS(H27建設IOデータ!I:I,H27建設IOデータ!$A:$A,H27建設io!$CE37)/H27建設IOデータ!I$122</f>
        <v>0</v>
      </c>
      <c r="CH37" s="466">
        <f>+SUMIFS(H27建設IOデータ!J:J,H27建設IOデータ!$A:$A,H27建設io!$CE37)/H27建設IOデータ!J$122</f>
        <v>0</v>
      </c>
      <c r="CI37" s="466">
        <f>+SUMIFS(H27建設IOデータ!K:K,H27建設IOデータ!$A:$A,H27建設io!$CE37)/H27建設IOデータ!K$122</f>
        <v>0</v>
      </c>
      <c r="CJ37" s="466">
        <f>+SUMIFS(H27建設IOデータ!L:L,H27建設IOデータ!$A:$A,H27建設io!$CE37)/H27建設IOデータ!L$122</f>
        <v>0</v>
      </c>
      <c r="CK37" s="466">
        <f>+SUMIFS(H27建設IOデータ!M:M,H27建設IOデータ!$A:$A,H27建設io!$CE37)/H27建設IOデータ!M$122</f>
        <v>0</v>
      </c>
      <c r="CL37" s="466">
        <f>+SUMIFS(H27建設IOデータ!N:N,H27建設IOデータ!$A:$A,H27建設io!$CE37)/H27建設IOデータ!N$122</f>
        <v>0</v>
      </c>
      <c r="CM37" s="466">
        <f>+SUMIFS(H27建設IOデータ!O:O,H27建設IOデータ!$A:$A,H27建設io!$CE37)/H27建設IOデータ!O$122</f>
        <v>0</v>
      </c>
      <c r="CN37" s="466">
        <f>+SUMIFS(H27建設IOデータ!P:P,H27建設IOデータ!$A:$A,H27建設io!$CE37)/H27建設IOデータ!P$122</f>
        <v>0</v>
      </c>
      <c r="CO37" s="466">
        <f>+SUMIFS(H27建設IOデータ!Q:Q,H27建設IOデータ!$A:$A,H27建設io!$CE37)/H27建設IOデータ!Q$122</f>
        <v>0</v>
      </c>
      <c r="CP37" s="466">
        <f>+SUMIFS(H27建設IOデータ!R:R,H27建設IOデータ!$A:$A,H27建設io!$CE37)/H27建設IOデータ!R$122</f>
        <v>0</v>
      </c>
      <c r="CQ37" s="466">
        <f>+SUMIFS(H27建設IOデータ!S:S,H27建設IOデータ!$A:$A,H27建設io!$CE37)/H27建設IOデータ!S$122</f>
        <v>0</v>
      </c>
      <c r="CR37" s="466">
        <f>+SUMIFS(H27建設IOデータ!T:T,H27建設IOデータ!$A:$A,H27建設io!$CE37)/H27建設IOデータ!T$122</f>
        <v>0</v>
      </c>
      <c r="CS37" s="466">
        <f>+SUMIFS(H27建設IOデータ!U:U,H27建設IOデータ!$A:$A,H27建設io!$CE37)/H27建設IOデータ!U$122</f>
        <v>0</v>
      </c>
      <c r="CT37" s="466">
        <f>+SUMIFS(H27建設IOデータ!V:V,H27建設IOデータ!$A:$A,H27建設io!$CE37)/H27建設IOデータ!V$122</f>
        <v>0</v>
      </c>
      <c r="CU37" s="466">
        <f>+SUMIFS(H27建設IOデータ!W:W,H27建設IOデータ!$A:$A,H27建設io!$CE37)/H27建設IOデータ!W$122</f>
        <v>0</v>
      </c>
      <c r="CV37" s="466">
        <f>+SUMIFS(H27建設IOデータ!X:X,H27建設IOデータ!$A:$A,H27建設io!$CE37)/H27建設IOデータ!X$122</f>
        <v>0</v>
      </c>
      <c r="CW37" s="466">
        <f>+SUMIFS(H27建設IOデータ!Y:Y,H27建設IOデータ!$A:$A,H27建設io!$CE37)/H27建設IOデータ!Y$122</f>
        <v>0</v>
      </c>
      <c r="CX37" s="466">
        <f>+SUMIFS(H27建設IOデータ!Z:Z,H27建設IOデータ!$A:$A,H27建設io!$CE37)/H27建設IOデータ!Z$122</f>
        <v>0</v>
      </c>
      <c r="CY37" s="466">
        <f>+SUMIFS(H27建設IOデータ!AA:AA,H27建設IOデータ!$A:$A,H27建設io!$CE37)/H27建設IOデータ!AA$122</f>
        <v>0</v>
      </c>
      <c r="CZ37" s="466">
        <f>+SUMIFS(H27建設IOデータ!AB:AB,H27建設IOデータ!$A:$A,H27建設io!$CE37)/H27建設IOデータ!AB$122</f>
        <v>0</v>
      </c>
      <c r="DA37" s="466">
        <f>+SUMIFS(H27建設IOデータ!AC:AC,H27建設IOデータ!$A:$A,H27建設io!$CE37)/H27建設IOデータ!AC$122</f>
        <v>0</v>
      </c>
      <c r="DB37" s="466">
        <f>+SUMIFS(H27建設IOデータ!AD:AD,H27建設IOデータ!$A:$A,H27建設io!$CE37)/H27建設IOデータ!AD$122</f>
        <v>0</v>
      </c>
      <c r="DC37" s="466">
        <f>+SUMIFS(H27建設IOデータ!AE:AE,H27建設IOデータ!$A:$A,H27建設io!$CE37)/H27建設IOデータ!AE$122</f>
        <v>0</v>
      </c>
      <c r="DD37" s="466">
        <f>+SUMIFS(H27建設IOデータ!AF:AF,H27建設IOデータ!$A:$A,H27建設io!$CE37)/H27建設IOデータ!AF$122</f>
        <v>0</v>
      </c>
      <c r="DE37" s="466">
        <f>+SUMIFS(H27建設IOデータ!AG:AG,H27建設IOデータ!$A:$A,H27建設io!$CE37)/H27建設IOデータ!AG$122</f>
        <v>0</v>
      </c>
      <c r="DF37" s="466">
        <f>+SUMIFS(H27建設IOデータ!AH:AH,H27建設IOデータ!$A:$A,H27建設io!$CE37)/H27建設IOデータ!AH$122</f>
        <v>0</v>
      </c>
      <c r="DG37" s="466">
        <f>+SUMIFS(H27建設IOデータ!AI:AI,H27建設IOデータ!$A:$A,H27建設io!$CE37)/H27建設IOデータ!AI$122</f>
        <v>0</v>
      </c>
      <c r="DH37" s="466">
        <f>+SUMIFS(H27建設IOデータ!AJ:AJ,H27建設IOデータ!$A:$A,H27建設io!$CE37)/H27建設IOデータ!AJ$122</f>
        <v>0</v>
      </c>
      <c r="DI37" s="466">
        <f>+SUMIFS(H27建設IOデータ!AK:AK,H27建設IOデータ!$A:$A,H27建設io!$CE37)/H27建設IOデータ!AK$122</f>
        <v>0</v>
      </c>
      <c r="DJ37" s="466">
        <f>+SUMIFS(H27建設IOデータ!AL:AL,H27建設IOデータ!$A:$A,H27建設io!$CE37)/H27建設IOデータ!AL$122</f>
        <v>0</v>
      </c>
      <c r="DK37" s="466">
        <f>+SUMIFS(H27建設IOデータ!AM:AM,H27建設IOデータ!$A:$A,H27建設io!$CE37)/H27建設IOデータ!AM$122</f>
        <v>0</v>
      </c>
      <c r="DL37" s="466">
        <f>+SUMIFS(H27建設IOデータ!AN:AN,H27建設IOデータ!$A:$A,H27建設io!$CE37)/H27建設IOデータ!AN$122</f>
        <v>0</v>
      </c>
      <c r="DM37" s="466">
        <f>+SUMIFS(H27建設IOデータ!AO:AO,H27建設IOデータ!$A:$A,H27建設io!$CE37)/H27建設IOデータ!AO$122</f>
        <v>0</v>
      </c>
      <c r="DN37" s="466">
        <f>+SUMIFS(H27建設IOデータ!AP:AP,H27建設IOデータ!$A:$A,H27建設io!$CE37)/H27建設IOデータ!AP$122</f>
        <v>0</v>
      </c>
      <c r="DO37" s="466">
        <f>+SUMIFS(H27建設IOデータ!AQ:AQ,H27建設IOデータ!$A:$A,H27建設io!$CE37)/H27建設IOデータ!AQ$122</f>
        <v>0</v>
      </c>
      <c r="DP37" s="466">
        <f>+SUMIFS(H27建設IOデータ!AR:AR,H27建設IOデータ!$A:$A,H27建設io!$CE37)/H27建設IOデータ!AR$122</f>
        <v>0</v>
      </c>
      <c r="DQ37" s="466">
        <f>+SUMIFS(H27建設IOデータ!AS:AS,H27建設IOデータ!$A:$A,H27建設io!$CE37)/H27建設IOデータ!AS$122</f>
        <v>0</v>
      </c>
      <c r="DR37" s="466">
        <f>+SUMIFS(H27建設IOデータ!AT:AT,H27建設IOデータ!$A:$A,H27建設io!$CE37)/H27建設IOデータ!AT$122</f>
        <v>0</v>
      </c>
      <c r="DS37" s="466">
        <f>+SUMIFS(H27建設IOデータ!AU:AU,H27建設IOデータ!$A:$A,H27建設io!$CE37)/H27建設IOデータ!AU$122</f>
        <v>0</v>
      </c>
      <c r="DT37" s="466">
        <f>+SUMIFS(H27建設IOデータ!AV:AV,H27建設IOデータ!$A:$A,H27建設io!$CE37)/H27建設IOデータ!AV$122</f>
        <v>0</v>
      </c>
      <c r="DU37" s="466">
        <f>+SUMIFS(H27建設IOデータ!AW:AW,H27建設IOデータ!$A:$A,H27建設io!$CE37)/H27建設IOデータ!AW$122</f>
        <v>0</v>
      </c>
      <c r="DV37" s="466">
        <f>+SUMIFS(H27建設IOデータ!AX:AX,H27建設IOデータ!$A:$A,H27建設io!$CE37)/H27建設IOデータ!AX$122</f>
        <v>0</v>
      </c>
      <c r="DW37" s="466">
        <f>+SUMIFS(H27建設IOデータ!AY:AY,H27建設IOデータ!$A:$A,H27建設io!$CE37)/H27建設IOデータ!AY$122</f>
        <v>0</v>
      </c>
      <c r="DX37" s="466">
        <f>+SUMIFS(H27建設IOデータ!AZ:AZ,H27建設IOデータ!$A:$A,H27建設io!$CE37)/H27建設IOデータ!AZ$122</f>
        <v>0</v>
      </c>
      <c r="DY37" s="466">
        <f>+SUMIFS(H27建設IOデータ!BA:BA,H27建設IOデータ!$A:$A,H27建設io!$CE37)/H27建設IOデータ!BA$122</f>
        <v>0</v>
      </c>
      <c r="DZ37" s="466">
        <f>+SUMIFS(H27建設IOデータ!BB:BB,H27建設IOデータ!$A:$A,H27建設io!$CE37)/H27建設IOデータ!BB$122</f>
        <v>0</v>
      </c>
      <c r="EA37" s="466">
        <f>+SUMIFS(H27建設IOデータ!BC:BC,H27建設IOデータ!$A:$A,H27建設io!$CE37)/H27建設IOデータ!BC$122</f>
        <v>0</v>
      </c>
      <c r="EB37" s="466">
        <f>+SUMIFS(H27建設IOデータ!BD:BD,H27建設IOデータ!$A:$A,H27建設io!$CE37)/H27建設IOデータ!BD$122</f>
        <v>0</v>
      </c>
      <c r="EC37" s="466">
        <f>+SUMIFS(H27建設IOデータ!BE:BE,H27建設IOデータ!$A:$A,H27建設io!$CE37)/H27建設IOデータ!BE$122</f>
        <v>0</v>
      </c>
      <c r="ED37" s="466">
        <f>+SUMIFS(H27建設IOデータ!BF:BF,H27建設IOデータ!$A:$A,H27建設io!$CE37)/H27建設IOデータ!BF$122</f>
        <v>0</v>
      </c>
      <c r="EE37" s="466">
        <f>+SUMIFS(H27建設IOデータ!BG:BG,H27建設IOデータ!$A:$A,H27建設io!$CE37)/H27建設IOデータ!BG$122</f>
        <v>0</v>
      </c>
      <c r="EF37" s="466">
        <f>+SUMIFS(H27建設IOデータ!BH:BH,H27建設IOデータ!$A:$A,H27建設io!$CE37)/H27建設IOデータ!BH$122</f>
        <v>0</v>
      </c>
      <c r="EG37" s="466">
        <f>+SUMIFS(H27建設IOデータ!BI:BI,H27建設IOデータ!$A:$A,H27建設io!$CE37)/H27建設IOデータ!BI$122</f>
        <v>0</v>
      </c>
      <c r="EH37" s="466">
        <f>+SUMIFS(H27建設IOデータ!BJ:BJ,H27建設IOデータ!$A:$A,H27建設io!$CE37)/H27建設IOデータ!BJ$122</f>
        <v>0</v>
      </c>
      <c r="EI37" s="466">
        <f>+SUMIFS(H27建設IOデータ!BK:BK,H27建設IOデータ!$A:$A,H27建設io!$CE37)/H27建設IOデータ!BK$122</f>
        <v>0</v>
      </c>
      <c r="EJ37" s="466">
        <f>+SUMIFS(H27建設IOデータ!BL:BL,H27建設IOデータ!$A:$A,H27建設io!$CE37)/H27建設IOデータ!BL$122</f>
        <v>0</v>
      </c>
      <c r="EK37" s="466">
        <f>+SUMIFS(H27建設IOデータ!BM:BM,H27建設IOデータ!$A:$A,H27建設io!$CE37)/H27建設IOデータ!BM$122</f>
        <v>0</v>
      </c>
      <c r="EL37" s="466">
        <f>+SUMIFS(H27建設IOデータ!BN:BN,H27建設IOデータ!$A:$A,H27建設io!$CE37)/H27建設IOデータ!BN$122</f>
        <v>0</v>
      </c>
      <c r="EM37" s="466">
        <f>+SUMIFS(H27建設IOデータ!BO:BO,H27建設IOデータ!$A:$A,H27建設io!$CE37)/H27建設IOデータ!BO$122</f>
        <v>0</v>
      </c>
      <c r="EN37" s="466">
        <f>+SUMIFS(H27建設IOデータ!BP:BP,H27建設IOデータ!$A:$A,H27建設io!$CE37)/H27建設IOデータ!BP$122</f>
        <v>0</v>
      </c>
      <c r="EO37" s="466">
        <f>+SUMIFS(H27建設IOデータ!BQ:BQ,H27建設IOデータ!$A:$A,H27建設io!$CE37)/H27建設IOデータ!BQ$122</f>
        <v>0</v>
      </c>
      <c r="EP37" s="466">
        <f>+SUMIFS(H27建設IOデータ!BR:BR,H27建設IOデータ!$A:$A,H27建設io!$CE37)/H27建設IOデータ!BR$122</f>
        <v>0</v>
      </c>
      <c r="EQ37" s="466">
        <f>+SUMIFS(H27建設IOデータ!BS:BS,H27建設IOデータ!$A:$A,H27建設io!$CE37)/H27建設IOデータ!BS$122</f>
        <v>0</v>
      </c>
      <c r="ER37" s="466">
        <f>+SUMIFS(H27建設IOデータ!BT:BT,H27建設IOデータ!$A:$A,H27建設io!$CE37)/H27建設IOデータ!BT$122</f>
        <v>0</v>
      </c>
      <c r="ES37" s="466">
        <f>+SUMIFS(H27建設IOデータ!BU:BU,H27建設IOデータ!$A:$A,H27建設io!$CE37)/H27建設IOデータ!BU$122</f>
        <v>0</v>
      </c>
      <c r="ET37" s="466">
        <f>+SUMIFS(H27建設IOデータ!BV:BV,H27建設IOデータ!$A:$A,H27建設io!$CE37)/H27建設IOデータ!BV$122</f>
        <v>0</v>
      </c>
      <c r="EU37" s="466">
        <f>+SUMIFS(H27建設IOデータ!BW:BW,H27建設IOデータ!$A:$A,H27建設io!$CE37)/H27建設IOデータ!BW$122</f>
        <v>0</v>
      </c>
      <c r="EV37" s="466">
        <f>+SUMIFS(H27建設IOデータ!BX:BX,H27建設IOデータ!$A:$A,H27建設io!$CE37)/H27建設IOデータ!BX$122</f>
        <v>0</v>
      </c>
      <c r="EW37" s="466">
        <f>+SUMIFS(H27建設IOデータ!BY:BY,H27建設IOデータ!$A:$A,H27建設io!$CE37)/H27建設IOデータ!BY$122</f>
        <v>0</v>
      </c>
      <c r="EX37" s="466">
        <f>+SUMIFS(H27建設IOデータ!BZ:BZ,H27建設IOデータ!$A:$A,H27建設io!$CE37)/H27建設IOデータ!BZ$122</f>
        <v>0</v>
      </c>
      <c r="EY37" s="466">
        <f>+SUMIFS(H27建設IOデータ!CA:CA,H27建設IOデータ!$A:$A,H27建設io!$CE37)/H27建設IOデータ!CA$122</f>
        <v>0</v>
      </c>
    </row>
    <row r="38" spans="1:155" x14ac:dyDescent="0.15">
      <c r="A38" s="464">
        <f t="shared" si="0"/>
        <v>0</v>
      </c>
      <c r="C38" s="381" t="s">
        <v>378</v>
      </c>
      <c r="D38" s="381" t="s">
        <v>83</v>
      </c>
      <c r="E38" s="465">
        <f t="shared" si="6"/>
        <v>0</v>
      </c>
      <c r="F38" s="465">
        <f t="shared" si="6"/>
        <v>0</v>
      </c>
      <c r="G38" s="465">
        <f t="shared" si="6"/>
        <v>0</v>
      </c>
      <c r="H38" s="465">
        <f t="shared" si="6"/>
        <v>0</v>
      </c>
      <c r="I38" s="465">
        <f t="shared" si="6"/>
        <v>0</v>
      </c>
      <c r="J38" s="465">
        <f t="shared" si="6"/>
        <v>0</v>
      </c>
      <c r="K38" s="465">
        <f t="shared" si="6"/>
        <v>0</v>
      </c>
      <c r="L38" s="465">
        <f t="shared" si="6"/>
        <v>0</v>
      </c>
      <c r="M38" s="465">
        <f t="shared" si="6"/>
        <v>0</v>
      </c>
      <c r="N38" s="465">
        <f t="shared" si="6"/>
        <v>0</v>
      </c>
      <c r="O38" s="465">
        <f t="shared" si="6"/>
        <v>0</v>
      </c>
      <c r="P38" s="465">
        <f t="shared" si="6"/>
        <v>0</v>
      </c>
      <c r="Q38" s="465">
        <f t="shared" si="6"/>
        <v>0</v>
      </c>
      <c r="R38" s="465">
        <f t="shared" si="6"/>
        <v>0</v>
      </c>
      <c r="S38" s="465">
        <f t="shared" si="6"/>
        <v>0</v>
      </c>
      <c r="T38" s="465">
        <f t="shared" si="6"/>
        <v>0</v>
      </c>
      <c r="U38" s="465">
        <f t="shared" si="7"/>
        <v>0</v>
      </c>
      <c r="V38" s="465">
        <f t="shared" si="7"/>
        <v>0</v>
      </c>
      <c r="W38" s="465">
        <f t="shared" si="7"/>
        <v>0</v>
      </c>
      <c r="X38" s="465">
        <f t="shared" si="7"/>
        <v>0</v>
      </c>
      <c r="Y38" s="465">
        <f t="shared" si="7"/>
        <v>0</v>
      </c>
      <c r="Z38" s="465">
        <f t="shared" si="7"/>
        <v>0</v>
      </c>
      <c r="AA38" s="465">
        <f t="shared" si="7"/>
        <v>0</v>
      </c>
      <c r="AB38" s="465">
        <f t="shared" si="7"/>
        <v>0</v>
      </c>
      <c r="AC38" s="465">
        <f t="shared" si="7"/>
        <v>0</v>
      </c>
      <c r="AD38" s="465">
        <f t="shared" si="7"/>
        <v>0</v>
      </c>
      <c r="AE38" s="465">
        <f t="shared" si="7"/>
        <v>0</v>
      </c>
      <c r="AF38" s="465">
        <f t="shared" si="7"/>
        <v>0</v>
      </c>
      <c r="AG38" s="465">
        <f t="shared" si="7"/>
        <v>0</v>
      </c>
      <c r="AH38" s="465">
        <f t="shared" si="7"/>
        <v>0</v>
      </c>
      <c r="AI38" s="465">
        <f t="shared" si="7"/>
        <v>0</v>
      </c>
      <c r="AJ38" s="465">
        <f t="shared" si="7"/>
        <v>0</v>
      </c>
      <c r="AK38" s="465">
        <f t="shared" si="8"/>
        <v>0</v>
      </c>
      <c r="AL38" s="465">
        <f t="shared" si="8"/>
        <v>0</v>
      </c>
      <c r="AM38" s="465">
        <f t="shared" si="8"/>
        <v>0</v>
      </c>
      <c r="AN38" s="465">
        <f t="shared" si="8"/>
        <v>0</v>
      </c>
      <c r="AO38" s="465">
        <f t="shared" si="8"/>
        <v>0</v>
      </c>
      <c r="AP38" s="465">
        <f t="shared" si="8"/>
        <v>0</v>
      </c>
      <c r="AQ38" s="465">
        <f t="shared" si="8"/>
        <v>0</v>
      </c>
      <c r="AR38" s="465">
        <f t="shared" si="8"/>
        <v>0</v>
      </c>
      <c r="AS38" s="465">
        <f t="shared" si="8"/>
        <v>0</v>
      </c>
      <c r="AT38" s="465">
        <f t="shared" si="8"/>
        <v>0</v>
      </c>
      <c r="AU38" s="465">
        <f t="shared" si="8"/>
        <v>0</v>
      </c>
      <c r="AV38" s="465">
        <f t="shared" si="8"/>
        <v>0</v>
      </c>
      <c r="AW38" s="465">
        <f t="shared" si="8"/>
        <v>0</v>
      </c>
      <c r="AX38" s="465">
        <f t="shared" si="8"/>
        <v>0</v>
      </c>
      <c r="AY38" s="465">
        <f t="shared" si="8"/>
        <v>0</v>
      </c>
      <c r="AZ38" s="465">
        <f t="shared" si="8"/>
        <v>0</v>
      </c>
      <c r="BA38" s="465">
        <f t="shared" si="9"/>
        <v>0</v>
      </c>
      <c r="BB38" s="465">
        <f t="shared" si="9"/>
        <v>0</v>
      </c>
      <c r="BC38" s="465">
        <f t="shared" si="9"/>
        <v>0</v>
      </c>
      <c r="BD38" s="465">
        <f t="shared" si="9"/>
        <v>0</v>
      </c>
      <c r="BE38" s="465">
        <f t="shared" si="9"/>
        <v>0</v>
      </c>
      <c r="BF38" s="465">
        <f t="shared" si="9"/>
        <v>0</v>
      </c>
      <c r="BG38" s="465">
        <f t="shared" si="9"/>
        <v>0</v>
      </c>
      <c r="BH38" s="465">
        <f t="shared" si="9"/>
        <v>0</v>
      </c>
      <c r="BI38" s="465">
        <f t="shared" si="9"/>
        <v>0</v>
      </c>
      <c r="BJ38" s="465">
        <f t="shared" si="9"/>
        <v>0</v>
      </c>
      <c r="BK38" s="465">
        <f t="shared" si="9"/>
        <v>0</v>
      </c>
      <c r="BL38" s="465">
        <f t="shared" si="9"/>
        <v>0</v>
      </c>
      <c r="BM38" s="465">
        <f t="shared" si="9"/>
        <v>0</v>
      </c>
      <c r="BN38" s="465">
        <f t="shared" si="9"/>
        <v>0</v>
      </c>
      <c r="BO38" s="465">
        <f t="shared" si="9"/>
        <v>0</v>
      </c>
      <c r="BP38" s="465">
        <f t="shared" si="9"/>
        <v>0</v>
      </c>
      <c r="BQ38" s="465">
        <f t="shared" si="10"/>
        <v>0</v>
      </c>
      <c r="BR38" s="465">
        <f t="shared" si="5"/>
        <v>0</v>
      </c>
      <c r="BS38" s="465">
        <f t="shared" si="5"/>
        <v>0</v>
      </c>
      <c r="BT38" s="465">
        <f t="shared" si="5"/>
        <v>0</v>
      </c>
      <c r="BU38" s="465">
        <f t="shared" si="5"/>
        <v>0</v>
      </c>
      <c r="BV38" s="465">
        <f t="shared" si="5"/>
        <v>0</v>
      </c>
      <c r="BW38" s="465">
        <f t="shared" si="5"/>
        <v>0</v>
      </c>
      <c r="CE38" s="381" t="s">
        <v>378</v>
      </c>
      <c r="CF38" s="381" t="s">
        <v>83</v>
      </c>
      <c r="CG38" s="466">
        <f>+SUMIFS(H27建設IOデータ!I:I,H27建設IOデータ!$A:$A,H27建設io!$CE38)/H27建設IOデータ!I$122</f>
        <v>1.6444631184078727E-4</v>
      </c>
      <c r="CH38" s="466">
        <f>+SUMIFS(H27建設IOデータ!J:J,H27建設IOデータ!$A:$A,H27建設io!$CE38)/H27建設IOデータ!J$122</f>
        <v>2.1519303105225191E-4</v>
      </c>
      <c r="CI38" s="466">
        <f>+SUMIFS(H27建設IOデータ!K:K,H27建設IOデータ!$A:$A,H27建設io!$CE38)/H27建設IOデータ!K$122</f>
        <v>1.9900231945935818E-4</v>
      </c>
      <c r="CJ38" s="466">
        <f>+SUMIFS(H27建設IOデータ!L:L,H27建設IOデータ!$A:$A,H27建設io!$CE38)/H27建設IOデータ!L$122</f>
        <v>2.0152703451392523E-4</v>
      </c>
      <c r="CK38" s="466">
        <f>+SUMIFS(H27建設IOデータ!M:M,H27建設IOデータ!$A:$A,H27建設io!$CE38)/H27建設IOデータ!M$122</f>
        <v>2.0002491619755647E-4</v>
      </c>
      <c r="CL38" s="466">
        <f>+SUMIFS(H27建設IOデータ!N:N,H27建設IOデータ!$A:$A,H27建設io!$CE38)/H27建設IOデータ!N$122</f>
        <v>2.5270672594745282E-4</v>
      </c>
      <c r="CM38" s="466">
        <f>+SUMIFS(H27建設IOデータ!O:O,H27建設IOデータ!$A:$A,H27建設io!$CE38)/H27建設IOデータ!O$122</f>
        <v>1.9596326515456026E-4</v>
      </c>
      <c r="CN38" s="466">
        <f>+SUMIFS(H27建設IOデータ!P:P,H27建設IOデータ!$A:$A,H27建設io!$CE38)/H27建設IOデータ!P$122</f>
        <v>2.3622047244094488E-4</v>
      </c>
      <c r="CO38" s="466">
        <f>+SUMIFS(H27建設IOデータ!Q:Q,H27建設IOデータ!$A:$A,H27建設io!$CE38)/H27建設IOデータ!Q$122</f>
        <v>2.0959951156740997E-4</v>
      </c>
      <c r="CP38" s="466">
        <f>+SUMIFS(H27建設IOデータ!R:R,H27建設IOデータ!$A:$A,H27建設io!$CE38)/H27建設IOデータ!R$122</f>
        <v>2.0930208912747563E-4</v>
      </c>
      <c r="CQ38" s="466">
        <f>+SUMIFS(H27建設IOデータ!S:S,H27建設IOデータ!$A:$A,H27建設io!$CE38)/H27建設IOデータ!S$122</f>
        <v>2.2550905352523712E-4</v>
      </c>
      <c r="CR38" s="466">
        <f>+SUMIFS(H27建設IOデータ!T:T,H27建設IOデータ!$A:$A,H27建設io!$CE38)/H27建設IOデータ!T$122</f>
        <v>1.7685463388186239E-4</v>
      </c>
      <c r="CS38" s="466">
        <f>+SUMIFS(H27建設IOデータ!U:U,H27建設IOデータ!$A:$A,H27建設io!$CE38)/H27建設IOデータ!U$122</f>
        <v>2.1273661693282567E-4</v>
      </c>
      <c r="CT38" s="466">
        <f>+SUMIFS(H27建設IOデータ!V:V,H27建設IOデータ!$A:$A,H27建設io!$CE38)/H27建設IOデータ!V$122</f>
        <v>1.5450478336334392E-4</v>
      </c>
      <c r="CU38" s="466">
        <f>+SUMIFS(H27建設IOデータ!W:W,H27建設IOデータ!$A:$A,H27建設io!$CE38)/H27建設IOデータ!W$122</f>
        <v>1.833309829361162E-4</v>
      </c>
      <c r="CV38" s="466">
        <f>+SUMIFS(H27建設IOデータ!X:X,H27建設IOデータ!$A:$A,H27建設io!$CE38)/H27建設IOデータ!X$122</f>
        <v>2.3542204318672934E-4</v>
      </c>
      <c r="CW38" s="466">
        <f>+SUMIFS(H27建設IOデータ!Y:Y,H27建設IOデータ!$A:$A,H27建設io!$CE38)/H27建設IOデータ!Y$122</f>
        <v>1.0008734895909157E-4</v>
      </c>
      <c r="CX38" s="466">
        <f>+SUMIFS(H27建設IOデータ!Z:Z,H27建設IOデータ!$A:$A,H27建設io!$CE38)/H27建設IOデータ!Z$122</f>
        <v>8.6936866447585767E-5</v>
      </c>
      <c r="CY38" s="466">
        <f>+SUMIFS(H27建設IOデータ!AA:AA,H27建設IOデータ!$A:$A,H27建設io!$CE38)/H27建設IOデータ!AA$122</f>
        <v>1.0114987742601659E-4</v>
      </c>
      <c r="CZ38" s="466">
        <f>+SUMIFS(H27建設IOデータ!AB:AB,H27建設IOデータ!$A:$A,H27建設io!$CE38)/H27建設IOデータ!AB$122</f>
        <v>2.4392442801477363E-4</v>
      </c>
      <c r="DA38" s="466">
        <f>+SUMIFS(H27建設IOデータ!AC:AC,H27建設IOデータ!$A:$A,H27建設io!$CE38)/H27建設IOデータ!AC$122</f>
        <v>3.7817906778859789E-4</v>
      </c>
      <c r="DB38" s="466">
        <f>+SUMIFS(H27建設IOデータ!AD:AD,H27建設IOデータ!$A:$A,H27建設io!$CE38)/H27建設IOデータ!AD$122</f>
        <v>1.9026056183943911E-4</v>
      </c>
      <c r="DC38" s="466">
        <f>+SUMIFS(H27建設IOデータ!AE:AE,H27建設IOデータ!$A:$A,H27建設io!$CE38)/H27建設IOデータ!AE$122</f>
        <v>2.132127281537716E-4</v>
      </c>
      <c r="DD38" s="466">
        <f>+SUMIFS(H27建設IOデータ!AF:AF,H27建設IOデータ!$A:$A,H27建設io!$CE38)/H27建設IOデータ!AF$122</f>
        <v>3.3919099339660088E-4</v>
      </c>
      <c r="DE38" s="466">
        <f>+SUMIFS(H27建設IOデータ!AG:AG,H27建設IOデータ!$A:$A,H27建設io!$CE38)/H27建設IOデータ!AG$122</f>
        <v>2.8643078020237212E-4</v>
      </c>
      <c r="DF38" s="466">
        <f>+SUMIFS(H27建設IOデータ!AH:AH,H27建設IOデータ!$A:$A,H27建設io!$CE38)/H27建設IOデータ!AH$122</f>
        <v>2.0007227874322596E-4</v>
      </c>
      <c r="DG38" s="466">
        <f>+SUMIFS(H27建設IOデータ!AI:AI,H27建設IOデータ!$A:$A,H27建設io!$CE38)/H27建設IOデータ!AI$122</f>
        <v>2.3540990608651372E-4</v>
      </c>
      <c r="DH38" s="466">
        <f>+SUMIFS(H27建設IOデータ!AJ:AJ,H27建設IOデータ!$A:$A,H27建設io!$CE38)/H27建設IOデータ!AJ$122</f>
        <v>2.5367102327431641E-4</v>
      </c>
      <c r="DI38" s="466">
        <f>+SUMIFS(H27建設IOデータ!AK:AK,H27建設IOデータ!$A:$A,H27建設io!$CE38)/H27建設IOデータ!AK$122</f>
        <v>2.6320775161525387E-5</v>
      </c>
      <c r="DJ38" s="466">
        <f>+SUMIFS(H27建設IOデータ!AL:AL,H27建設IOデータ!$A:$A,H27建設io!$CE38)/H27建設IOデータ!AL$122</f>
        <v>1.4227127377596402E-4</v>
      </c>
      <c r="DK38" s="466">
        <f>+SUMIFS(H27建設IOデータ!AM:AM,H27建設IOデータ!$A:$A,H27建設io!$CE38)/H27建設IOデータ!AM$122</f>
        <v>1.288561509704142E-4</v>
      </c>
      <c r="DL38" s="466">
        <f>+SUMIFS(H27建設IOデータ!AN:AN,H27建設IOデータ!$A:$A,H27建設io!$CE38)/H27建設IOデータ!AN$122</f>
        <v>1.8103667752358311E-4</v>
      </c>
      <c r="DM38" s="466">
        <f>+SUMIFS(H27建設IOデータ!AO:AO,H27建設IOデータ!$A:$A,H27建設io!$CE38)/H27建設IOデータ!AO$122</f>
        <v>1.7724995230083005E-4</v>
      </c>
      <c r="DN38" s="466">
        <f>+SUMIFS(H27建設IOデータ!AP:AP,H27建設IOデータ!$A:$A,H27建設io!$CE38)/H27建設IOデータ!AP$122</f>
        <v>1.7306643904946962E-4</v>
      </c>
      <c r="DO38" s="466">
        <f>+SUMIFS(H27建設IOデータ!AQ:AQ,H27建設IOデータ!$A:$A,H27建設io!$CE38)/H27建設IOデータ!AQ$122</f>
        <v>1.6871321177007979E-4</v>
      </c>
      <c r="DP38" s="466">
        <f>+SUMIFS(H27建設IOデータ!AR:AR,H27建設IOデータ!$A:$A,H27建設io!$CE38)/H27建設IOデータ!AR$122</f>
        <v>2.6204266777507702E-4</v>
      </c>
      <c r="DQ38" s="466">
        <f>+SUMIFS(H27建設IOデータ!AS:AS,H27建設IOデータ!$A:$A,H27建設io!$CE38)/H27建設IOデータ!AS$122</f>
        <v>1.9840051395180757E-4</v>
      </c>
      <c r="DR38" s="466">
        <f>+SUMIFS(H27建設IOデータ!AT:AT,H27建設IOデータ!$A:$A,H27建設io!$CE38)/H27建設IOデータ!AT$122</f>
        <v>1.6420100321516159E-4</v>
      </c>
      <c r="DS38" s="466">
        <f>+SUMIFS(H27建設IOデータ!AU:AU,H27建設IOデータ!$A:$A,H27建設io!$CE38)/H27建設IOデータ!AU$122</f>
        <v>1.7800172524749087E-4</v>
      </c>
      <c r="DT38" s="466">
        <f>+SUMIFS(H27建設IOデータ!AV:AV,H27建設IOデータ!$A:$A,H27建設io!$CE38)/H27建設IOデータ!AV$122</f>
        <v>3.137418950010458E-4</v>
      </c>
      <c r="DU38" s="466">
        <f>+SUMIFS(H27建設IOデータ!AW:AW,H27建設IOデータ!$A:$A,H27建設io!$CE38)/H27建設IOデータ!AW$122</f>
        <v>2.0880096048441822E-4</v>
      </c>
      <c r="DV38" s="466">
        <f>+SUMIFS(H27建設IOデータ!AX:AX,H27建設IOデータ!$A:$A,H27建設io!$CE38)/H27建設IOデータ!AX$122</f>
        <v>1.944586787826386E-4</v>
      </c>
      <c r="DW38" s="466">
        <f>+SUMIFS(H27建設IOデータ!AY:AY,H27建設IOデータ!$A:$A,H27建設io!$CE38)/H27建設IOデータ!AY$122</f>
        <v>1.9406988346652753E-4</v>
      </c>
      <c r="DX38" s="466">
        <f>+SUMIFS(H27建設IOデータ!AZ:AZ,H27建設IOデータ!$A:$A,H27建設io!$CE38)/H27建設IOデータ!AZ$122</f>
        <v>1.7421563875717242E-4</v>
      </c>
      <c r="DY38" s="466">
        <f>+SUMIFS(H27建設IOデータ!BA:BA,H27建設IOデータ!$A:$A,H27建設io!$CE38)/H27建設IOデータ!BA$122</f>
        <v>3.025003544926029E-4</v>
      </c>
      <c r="DZ38" s="466">
        <f>+SUMIFS(H27建設IOデータ!BB:BB,H27建設IOデータ!$A:$A,H27建設io!$CE38)/H27建設IOデータ!BB$122</f>
        <v>2.9542097488921711E-4</v>
      </c>
      <c r="EA38" s="466">
        <f>+SUMIFS(H27建設IOデータ!BC:BC,H27建設IOデータ!$A:$A,H27建設io!$CE38)/H27建設IOデータ!BC$122</f>
        <v>1.494172726367168E-4</v>
      </c>
      <c r="EB38" s="466">
        <f>+SUMIFS(H27建設IOデータ!BD:BD,H27建設IOデータ!$A:$A,H27建設io!$CE38)/H27建設IOデータ!BD$122</f>
        <v>1.9847270527748373E-4</v>
      </c>
      <c r="EC38" s="466">
        <f>+SUMIFS(H27建設IOデータ!BE:BE,H27建設IOデータ!$A:$A,H27建設io!$CE38)/H27建設IOデータ!BE$122</f>
        <v>2.0187146724932314E-4</v>
      </c>
      <c r="ED38" s="466">
        <f>+SUMIFS(H27建設IOデータ!BF:BF,H27建設IOデータ!$A:$A,H27建設io!$CE38)/H27建設IOデータ!BF$122</f>
        <v>1.8521948508983145E-4</v>
      </c>
      <c r="EE38" s="466">
        <f>+SUMIFS(H27建設IOデータ!BG:BG,H27建設IOデータ!$A:$A,H27建設io!$CE38)/H27建設IOデータ!BG$122</f>
        <v>3.0909683010161556E-4</v>
      </c>
      <c r="EF38" s="466">
        <f>+SUMIFS(H27建設IOデータ!BH:BH,H27建設IOデータ!$A:$A,H27建設io!$CE38)/H27建設IOデータ!BH$122</f>
        <v>7.5406319411517014E-5</v>
      </c>
      <c r="EG38" s="466">
        <f>+SUMIFS(H27建設IOデータ!BI:BI,H27建設IOデータ!$A:$A,H27建設io!$CE38)/H27建設IOデータ!BI$122</f>
        <v>8.0786035698727742E-5</v>
      </c>
      <c r="EH38" s="466">
        <f>+SUMIFS(H27建設IOデータ!BJ:BJ,H27建設IOデータ!$A:$A,H27建設io!$CE38)/H27建設IOデータ!BJ$122</f>
        <v>7.6289767347561551E-5</v>
      </c>
      <c r="EI38" s="466">
        <f>+SUMIFS(H27建設IOデータ!BK:BK,H27建設IOデータ!$A:$A,H27建設io!$CE38)/H27建設IOデータ!BK$122</f>
        <v>7.596535979593306E-5</v>
      </c>
      <c r="EJ38" s="466">
        <f>+SUMIFS(H27建設IOデータ!BL:BL,H27建設IOデータ!$A:$A,H27建設io!$CE38)/H27建設IOデータ!BL$122</f>
        <v>8.6086919092643872E-5</v>
      </c>
      <c r="EK38" s="466">
        <f>+SUMIFS(H27建設IOデータ!BM:BM,H27建設IOデータ!$A:$A,H27建設io!$CE38)/H27建設IOデータ!BM$122</f>
        <v>9.6240601503759399E-5</v>
      </c>
      <c r="EL38" s="466">
        <f>+SUMIFS(H27建設IOデータ!BN:BN,H27建設IOデータ!$A:$A,H27建設io!$CE38)/H27建設IOデータ!BN$122</f>
        <v>6.7821259517699946E-5</v>
      </c>
      <c r="EM38" s="466">
        <f>+SUMIFS(H27建設IOデータ!BO:BO,H27建設IOデータ!$A:$A,H27建設io!$CE38)/H27建設IOデータ!BO$122</f>
        <v>6.78865776921473E-5</v>
      </c>
      <c r="EN38" s="466">
        <f>+SUMIFS(H27建設IOデータ!BP:BP,H27建設IOデータ!$A:$A,H27建設io!$CE38)/H27建設IOデータ!BP$122</f>
        <v>7.721212745148504E-5</v>
      </c>
      <c r="EO38" s="466">
        <f>+SUMIFS(H27建設IOデータ!BQ:BQ,H27建設IOデータ!$A:$A,H27建設io!$CE38)/H27建設IOデータ!BQ$122</f>
        <v>5.5231952959370527E-5</v>
      </c>
      <c r="EP38" s="466">
        <f>+SUMIFS(H27建設IOデータ!BR:BR,H27建設IOデータ!$A:$A,H27建設io!$CE38)/H27建設IOデータ!BR$122</f>
        <v>1.1229611237097644E-4</v>
      </c>
      <c r="EQ38" s="466">
        <f>+SUMIFS(H27建設IOデータ!BS:BS,H27建設IOデータ!$A:$A,H27建設io!$CE38)/H27建設IOデータ!BS$122</f>
        <v>7.4714450708697702E-5</v>
      </c>
      <c r="ER38" s="466">
        <f>+SUMIFS(H27建設IOデータ!BT:BT,H27建設IOデータ!$A:$A,H27建設io!$CE38)/H27建設IOデータ!BT$122</f>
        <v>6.3209684138099684E-5</v>
      </c>
      <c r="ES38" s="466">
        <f>+SUMIFS(H27建設IOデータ!BU:BU,H27建設IOデータ!$A:$A,H27建設io!$CE38)/H27建設IOデータ!BU$122</f>
        <v>1.6247759014615849E-4</v>
      </c>
      <c r="ET38" s="466">
        <f>+SUMIFS(H27建設IOデータ!BV:BV,H27建設IOデータ!$A:$A,H27建設io!$CE38)/H27建設IOデータ!BV$122</f>
        <v>1.0787436731972001E-4</v>
      </c>
      <c r="EU38" s="466">
        <f>+SUMIFS(H27建設IOデータ!BW:BW,H27建設IOデータ!$A:$A,H27建設io!$CE38)/H27建設IOデータ!BW$122</f>
        <v>1.5108298476620516E-4</v>
      </c>
      <c r="EV38" s="466">
        <f>+SUMIFS(H27建設IOデータ!BX:BX,H27建設IOデータ!$A:$A,H27建設io!$CE38)/H27建設IOデータ!BX$122</f>
        <v>1.6266869615230438E-4</v>
      </c>
      <c r="EW38" s="466">
        <f>+SUMIFS(H27建設IOデータ!BY:BY,H27建設IOデータ!$A:$A,H27建設io!$CE38)/H27建設IOデータ!BY$122</f>
        <v>2.101029752731959E-4</v>
      </c>
      <c r="EX38" s="466">
        <f>+SUMIFS(H27建設IOデータ!BZ:BZ,H27建設IOデータ!$A:$A,H27建設io!$CE38)/H27建設IOデータ!BZ$122</f>
        <v>1.3477110443723894E-4</v>
      </c>
      <c r="EY38" s="466">
        <f>+SUMIFS(H27建設IOデータ!CA:CA,H27建設IOデータ!$A:$A,H27建設io!$CE38)/H27建設IOデータ!CA$122</f>
        <v>1.9006655729622671E-4</v>
      </c>
    </row>
    <row r="39" spans="1:155" x14ac:dyDescent="0.15">
      <c r="A39" s="464">
        <f t="shared" si="0"/>
        <v>0</v>
      </c>
      <c r="C39" s="381" t="s">
        <v>380</v>
      </c>
      <c r="D39" s="381" t="s">
        <v>381</v>
      </c>
      <c r="E39" s="465">
        <f t="shared" ref="E39:T53" si="11">E$56*CG39</f>
        <v>0</v>
      </c>
      <c r="F39" s="465">
        <f t="shared" si="11"/>
        <v>0</v>
      </c>
      <c r="G39" s="465">
        <f t="shared" si="11"/>
        <v>0</v>
      </c>
      <c r="H39" s="465">
        <f t="shared" si="11"/>
        <v>0</v>
      </c>
      <c r="I39" s="465">
        <f t="shared" si="11"/>
        <v>0</v>
      </c>
      <c r="J39" s="465">
        <f t="shared" si="11"/>
        <v>0</v>
      </c>
      <c r="K39" s="465">
        <f t="shared" si="11"/>
        <v>0</v>
      </c>
      <c r="L39" s="465">
        <f t="shared" si="11"/>
        <v>0</v>
      </c>
      <c r="M39" s="465">
        <f t="shared" si="11"/>
        <v>0</v>
      </c>
      <c r="N39" s="465">
        <f t="shared" si="11"/>
        <v>0</v>
      </c>
      <c r="O39" s="465">
        <f t="shared" si="11"/>
        <v>0</v>
      </c>
      <c r="P39" s="465">
        <f t="shared" si="11"/>
        <v>0</v>
      </c>
      <c r="Q39" s="465">
        <f t="shared" si="11"/>
        <v>0</v>
      </c>
      <c r="R39" s="465">
        <f t="shared" si="11"/>
        <v>0</v>
      </c>
      <c r="S39" s="465">
        <f t="shared" si="11"/>
        <v>0</v>
      </c>
      <c r="T39" s="465">
        <f t="shared" si="11"/>
        <v>0</v>
      </c>
      <c r="U39" s="465">
        <f t="shared" si="7"/>
        <v>0</v>
      </c>
      <c r="V39" s="465">
        <f t="shared" si="7"/>
        <v>0</v>
      </c>
      <c r="W39" s="465">
        <f t="shared" si="7"/>
        <v>0</v>
      </c>
      <c r="X39" s="465">
        <f t="shared" si="7"/>
        <v>0</v>
      </c>
      <c r="Y39" s="465">
        <f t="shared" si="7"/>
        <v>0</v>
      </c>
      <c r="Z39" s="465">
        <f t="shared" si="7"/>
        <v>0</v>
      </c>
      <c r="AA39" s="465">
        <f t="shared" si="7"/>
        <v>0</v>
      </c>
      <c r="AB39" s="465">
        <f t="shared" si="7"/>
        <v>0</v>
      </c>
      <c r="AC39" s="465">
        <f t="shared" si="7"/>
        <v>0</v>
      </c>
      <c r="AD39" s="465">
        <f t="shared" si="7"/>
        <v>0</v>
      </c>
      <c r="AE39" s="465">
        <f t="shared" si="7"/>
        <v>0</v>
      </c>
      <c r="AF39" s="465">
        <f t="shared" si="7"/>
        <v>0</v>
      </c>
      <c r="AG39" s="465">
        <f t="shared" si="7"/>
        <v>0</v>
      </c>
      <c r="AH39" s="465">
        <f t="shared" si="7"/>
        <v>0</v>
      </c>
      <c r="AI39" s="465">
        <f t="shared" ref="AI39:AX53" si="12">AI$56*DK39</f>
        <v>0</v>
      </c>
      <c r="AJ39" s="465">
        <f t="shared" si="12"/>
        <v>0</v>
      </c>
      <c r="AK39" s="465">
        <f t="shared" si="8"/>
        <v>0</v>
      </c>
      <c r="AL39" s="465">
        <f t="shared" si="8"/>
        <v>0</v>
      </c>
      <c r="AM39" s="465">
        <f t="shared" si="8"/>
        <v>0</v>
      </c>
      <c r="AN39" s="465">
        <f t="shared" si="8"/>
        <v>0</v>
      </c>
      <c r="AO39" s="465">
        <f t="shared" si="8"/>
        <v>0</v>
      </c>
      <c r="AP39" s="465">
        <f t="shared" si="8"/>
        <v>0</v>
      </c>
      <c r="AQ39" s="465">
        <f t="shared" si="8"/>
        <v>0</v>
      </c>
      <c r="AR39" s="465">
        <f t="shared" si="8"/>
        <v>0</v>
      </c>
      <c r="AS39" s="465">
        <f t="shared" si="8"/>
        <v>0</v>
      </c>
      <c r="AT39" s="465">
        <f t="shared" si="8"/>
        <v>0</v>
      </c>
      <c r="AU39" s="465">
        <f t="shared" si="8"/>
        <v>0</v>
      </c>
      <c r="AV39" s="465">
        <f t="shared" si="8"/>
        <v>0</v>
      </c>
      <c r="AW39" s="465">
        <f t="shared" si="8"/>
        <v>0</v>
      </c>
      <c r="AX39" s="465">
        <f t="shared" si="8"/>
        <v>0</v>
      </c>
      <c r="AY39" s="465">
        <f t="shared" ref="AY39:BN53" si="13">AY$56*EA39</f>
        <v>0</v>
      </c>
      <c r="AZ39" s="465">
        <f t="shared" si="13"/>
        <v>0</v>
      </c>
      <c r="BA39" s="465">
        <f t="shared" si="9"/>
        <v>0</v>
      </c>
      <c r="BB39" s="465">
        <f t="shared" si="9"/>
        <v>0</v>
      </c>
      <c r="BC39" s="465">
        <f t="shared" si="9"/>
        <v>0</v>
      </c>
      <c r="BD39" s="465">
        <f t="shared" si="9"/>
        <v>0</v>
      </c>
      <c r="BE39" s="465">
        <f t="shared" si="9"/>
        <v>0</v>
      </c>
      <c r="BF39" s="465">
        <f t="shared" si="9"/>
        <v>0</v>
      </c>
      <c r="BG39" s="465">
        <f t="shared" si="9"/>
        <v>0</v>
      </c>
      <c r="BH39" s="465">
        <f t="shared" si="9"/>
        <v>0</v>
      </c>
      <c r="BI39" s="465">
        <f t="shared" si="9"/>
        <v>0</v>
      </c>
      <c r="BJ39" s="465">
        <f t="shared" si="9"/>
        <v>0</v>
      </c>
      <c r="BK39" s="465">
        <f t="shared" si="9"/>
        <v>0</v>
      </c>
      <c r="BL39" s="465">
        <f t="shared" si="9"/>
        <v>0</v>
      </c>
      <c r="BM39" s="465">
        <f t="shared" si="9"/>
        <v>0</v>
      </c>
      <c r="BN39" s="465">
        <f t="shared" si="9"/>
        <v>0</v>
      </c>
      <c r="BO39" s="465">
        <f t="shared" ref="BO39:BP53" si="14">BO$56*EQ39</f>
        <v>0</v>
      </c>
      <c r="BP39" s="465">
        <f t="shared" si="14"/>
        <v>0</v>
      </c>
      <c r="BQ39" s="465">
        <f t="shared" si="10"/>
        <v>0</v>
      </c>
      <c r="BR39" s="465">
        <f t="shared" si="5"/>
        <v>0</v>
      </c>
      <c r="BS39" s="465">
        <f t="shared" si="5"/>
        <v>0</v>
      </c>
      <c r="BT39" s="465">
        <f t="shared" si="5"/>
        <v>0</v>
      </c>
      <c r="BU39" s="465">
        <f t="shared" si="5"/>
        <v>0</v>
      </c>
      <c r="BV39" s="465">
        <f t="shared" si="5"/>
        <v>0</v>
      </c>
      <c r="BW39" s="465">
        <f t="shared" si="5"/>
        <v>0</v>
      </c>
      <c r="CE39" s="381" t="s">
        <v>380</v>
      </c>
      <c r="CF39" s="381" t="s">
        <v>381</v>
      </c>
      <c r="CG39" s="466">
        <f>+SUMIFS(H27建設IOデータ!I:I,H27建設IOデータ!$A:$A,H27建設io!$CE39)/H27建設IOデータ!I$122</f>
        <v>1.2076197868257047E-6</v>
      </c>
      <c r="CH39" s="466">
        <f>+SUMIFS(H27建設IOデータ!J:J,H27建設IOデータ!$A:$A,H27建設io!$CE39)/H27建設IOデータ!J$122</f>
        <v>7.5146772748405429E-7</v>
      </c>
      <c r="CI39" s="466">
        <f>+SUMIFS(H27建設IOデータ!K:K,H27建設IOデータ!$A:$A,H27建設io!$CE39)/H27建設IOデータ!K$122</f>
        <v>5.5346751394753507E-7</v>
      </c>
      <c r="CJ39" s="466">
        <f>+SUMIFS(H27建設IOデータ!L:L,H27建設IOデータ!$A:$A,H27建設io!$CE39)/H27建設IOデータ!L$122</f>
        <v>4.5033974193055919E-7</v>
      </c>
      <c r="CK39" s="466">
        <f>+SUMIFS(H27建設IOデータ!M:M,H27建設IOデータ!$A:$A,H27建設io!$CE39)/H27建設IOデータ!M$122</f>
        <v>4.6355716384138232E-7</v>
      </c>
      <c r="CL39" s="466">
        <f>+SUMIFS(H27建設IOデータ!N:N,H27建設IOデータ!$A:$A,H27建設io!$CE39)/H27建設IOデータ!N$122</f>
        <v>0</v>
      </c>
      <c r="CM39" s="466">
        <f>+SUMIFS(H27建設IOデータ!O:O,H27建設IOデータ!$A:$A,H27建設io!$CE39)/H27建設IOデータ!O$122</f>
        <v>6.7760465129515998E-7</v>
      </c>
      <c r="CN39" s="466">
        <f>+SUMIFS(H27建設IOデータ!P:P,H27建設IOデータ!$A:$A,H27建設io!$CE39)/H27建設IOデータ!P$122</f>
        <v>0</v>
      </c>
      <c r="CO39" s="466">
        <f>+SUMIFS(H27建設IOデータ!Q:Q,H27建設IOデータ!$A:$A,H27建設io!$CE39)/H27建設IOデータ!Q$122</f>
        <v>7.3031188699445982E-7</v>
      </c>
      <c r="CP39" s="466">
        <f>+SUMIFS(H27建設IOデータ!R:R,H27建設IOデータ!$A:$A,H27建設io!$CE39)/H27建設IOデータ!R$122</f>
        <v>7.4396477178012666E-7</v>
      </c>
      <c r="CQ39" s="466">
        <f>+SUMIFS(H27建設IOデータ!S:S,H27建設IOデータ!$A:$A,H27建設io!$CE39)/H27建設IOデータ!S$122</f>
        <v>0</v>
      </c>
      <c r="CR39" s="466">
        <f>+SUMIFS(H27建設IOデータ!T:T,H27建設IOデータ!$A:$A,H27建設io!$CE39)/H27建設IOデータ!T$122</f>
        <v>6.454548681819795E-7</v>
      </c>
      <c r="CS39" s="466">
        <f>+SUMIFS(H27建設IOデータ!U:U,H27建設IOデータ!$A:$A,H27建設io!$CE39)/H27建設IOデータ!U$122</f>
        <v>8.4085619341037823E-7</v>
      </c>
      <c r="CT39" s="466">
        <f>+SUMIFS(H27建設IOデータ!V:V,H27建設IOデータ!$A:$A,H27建設io!$CE39)/H27建設IOデータ!V$122</f>
        <v>5.2374502835031835E-7</v>
      </c>
      <c r="CU39" s="466">
        <f>+SUMIFS(H27建設IOデータ!W:W,H27建設IOデータ!$A:$A,H27建設io!$CE39)/H27建設IOデータ!W$122</f>
        <v>0</v>
      </c>
      <c r="CV39" s="466">
        <f>+SUMIFS(H27建設IOデータ!X:X,H27建設IOデータ!$A:$A,H27建設io!$CE39)/H27建設IOデータ!X$122</f>
        <v>9.9885331639278118E-7</v>
      </c>
      <c r="CW39" s="466">
        <f>+SUMIFS(H27建設IOデータ!Y:Y,H27建設IOデータ!$A:$A,H27建設io!$CE39)/H27建設IOデータ!Y$122</f>
        <v>9.0988499053719611E-6</v>
      </c>
      <c r="CX39" s="466">
        <f>+SUMIFS(H27建設IOデータ!Z:Z,H27建設IOデータ!$A:$A,H27建設io!$CE39)/H27建設IOデータ!Z$122</f>
        <v>1.7387373289517154E-5</v>
      </c>
      <c r="CY39" s="466">
        <f>+SUMIFS(H27建設IOデータ!AA:AA,H27建設IOデータ!$A:$A,H27建設io!$CE39)/H27建設IOデータ!AA$122</f>
        <v>8.4291564521680493E-6</v>
      </c>
      <c r="CZ39" s="466">
        <f>+SUMIFS(H27建設IOデータ!AB:AB,H27建設IOデータ!$A:$A,H27建設io!$CE39)/H27建設IOデータ!AB$122</f>
        <v>4.8997206832562495E-7</v>
      </c>
      <c r="DA39" s="466">
        <f>+SUMIFS(H27建設IOデータ!AC:AC,H27建設IOデータ!$A:$A,H27建設io!$CE39)/H27建設IOデータ!AC$122</f>
        <v>0</v>
      </c>
      <c r="DB39" s="466">
        <f>+SUMIFS(H27建設IOデータ!AD:AD,H27建設IOデータ!$A:$A,H27建設io!$CE39)/H27建設IOデータ!AD$122</f>
        <v>0</v>
      </c>
      <c r="DC39" s="466">
        <f>+SUMIFS(H27建設IOデータ!AE:AE,H27建設IOデータ!$A:$A,H27建設io!$CE39)/H27建設IOデータ!AE$122</f>
        <v>0</v>
      </c>
      <c r="DD39" s="466">
        <f>+SUMIFS(H27建設IOデータ!AF:AF,H27建設IOデータ!$A:$A,H27建設io!$CE39)/H27建設IOデータ!AF$122</f>
        <v>0</v>
      </c>
      <c r="DE39" s="466">
        <f>+SUMIFS(H27建設IOデータ!AG:AG,H27建設IOデータ!$A:$A,H27建設io!$CE39)/H27建設IOデータ!AG$122</f>
        <v>4.175375804699302E-7</v>
      </c>
      <c r="DF39" s="466">
        <f>+SUMIFS(H27建設IOデータ!AH:AH,H27建設IOデータ!$A:$A,H27建設io!$CE39)/H27建設IOデータ!AH$122</f>
        <v>4.2120479735415996E-7</v>
      </c>
      <c r="DG39" s="466">
        <f>+SUMIFS(H27建設IOデータ!AI:AI,H27建設IOデータ!$A:$A,H27建設io!$CE39)/H27建設IOデータ!AI$122</f>
        <v>7.533116994768439E-7</v>
      </c>
      <c r="DH39" s="466">
        <f>+SUMIFS(H27建設IOデータ!AJ:AJ,H27建設IOデータ!$A:$A,H27建設io!$CE39)/H27建設IOデータ!AJ$122</f>
        <v>0</v>
      </c>
      <c r="DI39" s="466">
        <f>+SUMIFS(H27建設IOデータ!AK:AK,H27建設IOデータ!$A:$A,H27建設io!$CE39)/H27建設IOデータ!AK$122</f>
        <v>1.2024719616940533E-6</v>
      </c>
      <c r="DJ39" s="466">
        <f>+SUMIFS(H27建設IOデータ!AL:AL,H27建設IOデータ!$A:$A,H27建設io!$CE39)/H27建設IOデータ!AL$122</f>
        <v>1.8648873416649302E-6</v>
      </c>
      <c r="DK39" s="466">
        <f>+SUMIFS(H27建設IOデータ!AM:AM,H27建設IOデータ!$A:$A,H27建設io!$CE39)/H27建設IOデータ!AM$122</f>
        <v>1.7964735876737087E-6</v>
      </c>
      <c r="DL39" s="466">
        <f>+SUMIFS(H27建設IOデータ!AN:AN,H27建設IOデータ!$A:$A,H27建設io!$CE39)/H27建設IOデータ!AN$122</f>
        <v>6.3410394929451179E-7</v>
      </c>
      <c r="DM39" s="466">
        <f>+SUMIFS(H27建設IOデータ!AO:AO,H27建設IOデータ!$A:$A,H27建設io!$CE39)/H27建設IOデータ!AO$122</f>
        <v>6.5285433628298363E-7</v>
      </c>
      <c r="DN39" s="466">
        <f>+SUMIFS(H27建設IOデータ!AP:AP,H27建設IOデータ!$A:$A,H27建設io!$CE39)/H27建設IOデータ!AP$122</f>
        <v>6.0867446324549683E-7</v>
      </c>
      <c r="DO39" s="466">
        <f>+SUMIFS(H27建設IOデータ!AQ:AQ,H27建設IOデータ!$A:$A,H27建設io!$CE39)/H27建設IOデータ!AQ$122</f>
        <v>8.9741070090467972E-7</v>
      </c>
      <c r="DP39" s="466">
        <f>+SUMIFS(H27建設IOデータ!AR:AR,H27建設IOデータ!$A:$A,H27建設io!$CE39)/H27建設IOデータ!AR$122</f>
        <v>0</v>
      </c>
      <c r="DQ39" s="466">
        <f>+SUMIFS(H27建設IOデータ!AS:AS,H27建設IOデータ!$A:$A,H27建設io!$CE39)/H27建設IOデータ!AS$122</f>
        <v>0</v>
      </c>
      <c r="DR39" s="466">
        <f>+SUMIFS(H27建設IOデータ!AT:AT,H27建設IOデータ!$A:$A,H27建設io!$CE39)/H27建設IOデータ!AT$122</f>
        <v>5.8853406170308812E-7</v>
      </c>
      <c r="DS39" s="466">
        <f>+SUMIFS(H27建設IOデータ!AU:AU,H27建設IOデータ!$A:$A,H27建設io!$CE39)/H27建設IOデータ!AU$122</f>
        <v>0</v>
      </c>
      <c r="DT39" s="466">
        <f>+SUMIFS(H27建設IOデータ!AV:AV,H27建設IOデータ!$A:$A,H27建設io!$CE39)/H27建設IOデータ!AV$122</f>
        <v>0</v>
      </c>
      <c r="DU39" s="466">
        <f>+SUMIFS(H27建設IOデータ!AW:AW,H27建設IOデータ!$A:$A,H27建設io!$CE39)/H27建設IOデータ!AW$122</f>
        <v>0</v>
      </c>
      <c r="DV39" s="466">
        <f>+SUMIFS(H27建設IOデータ!AX:AX,H27建設IOデータ!$A:$A,H27建設io!$CE39)/H27建設IOデータ!AX$122</f>
        <v>8.3458660421733301E-7</v>
      </c>
      <c r="DW39" s="466">
        <f>+SUMIFS(H27建設IOデータ!AY:AY,H27建設IOデータ!$A:$A,H27建設io!$CE39)/H27建設IOデータ!AY$122</f>
        <v>9.1542397861569587E-7</v>
      </c>
      <c r="DX39" s="466">
        <f>+SUMIFS(H27建設IOデータ!AZ:AZ,H27建設IOデータ!$A:$A,H27建設io!$CE39)/H27建設IOデータ!AZ$122</f>
        <v>1.1167669151100798E-6</v>
      </c>
      <c r="DY39" s="466">
        <f>+SUMIFS(H27建設IOデータ!BA:BA,H27建設IOデータ!$A:$A,H27建設io!$CE39)/H27建設IOデータ!BA$122</f>
        <v>0</v>
      </c>
      <c r="DZ39" s="466">
        <f>+SUMIFS(H27建設IOデータ!BB:BB,H27建設IOデータ!$A:$A,H27建設io!$CE39)/H27建設IOデータ!BB$122</f>
        <v>0</v>
      </c>
      <c r="EA39" s="466">
        <f>+SUMIFS(H27建設IOデータ!BC:BC,H27建設IOデータ!$A:$A,H27建設io!$CE39)/H27建設IOデータ!BC$122</f>
        <v>0</v>
      </c>
      <c r="EB39" s="466">
        <f>+SUMIFS(H27建設IOデータ!BD:BD,H27建設IOデータ!$A:$A,H27建設io!$CE39)/H27建設IOデータ!BD$122</f>
        <v>0</v>
      </c>
      <c r="EC39" s="466">
        <f>+SUMIFS(H27建設IOデータ!BE:BE,H27建設IOデータ!$A:$A,H27建設io!$CE39)/H27建設IOデータ!BE$122</f>
        <v>0</v>
      </c>
      <c r="ED39" s="466">
        <f>+SUMIFS(H27建設IOデータ!BF:BF,H27建設IOデータ!$A:$A,H27建設io!$CE39)/H27建設IOデータ!BF$122</f>
        <v>0</v>
      </c>
      <c r="EE39" s="466">
        <f>+SUMIFS(H27建設IOデータ!BG:BG,H27建設IOデータ!$A:$A,H27建設io!$CE39)/H27建設IOデータ!BG$122</f>
        <v>0</v>
      </c>
      <c r="EF39" s="466">
        <f>+SUMIFS(H27建設IOデータ!BH:BH,H27建設IOデータ!$A:$A,H27建設io!$CE39)/H27建設IOデータ!BH$122</f>
        <v>8.0433407372284818E-7</v>
      </c>
      <c r="EG39" s="466">
        <f>+SUMIFS(H27建設IOデータ!BI:BI,H27建設IOデータ!$A:$A,H27建設io!$CE39)/H27建設IOデータ!BI$122</f>
        <v>6.2143104383636727E-7</v>
      </c>
      <c r="EH39" s="466">
        <f>+SUMIFS(H27建設IOデータ!BJ:BJ,H27建設IOデータ!$A:$A,H27建設io!$CE39)/H27建設IOデータ!BJ$122</f>
        <v>1.0450653061309802E-6</v>
      </c>
      <c r="EI39" s="466">
        <f>+SUMIFS(H27建設IOデータ!BK:BK,H27建設IOデータ!$A:$A,H27建設io!$CE39)/H27建設IOデータ!BK$122</f>
        <v>0</v>
      </c>
      <c r="EJ39" s="466">
        <f>+SUMIFS(H27建設IOデータ!BL:BL,H27建設IOデータ!$A:$A,H27建設io!$CE39)/H27建設IOデータ!BL$122</f>
        <v>0</v>
      </c>
      <c r="EK39" s="466">
        <f>+SUMIFS(H27建設IOデータ!BM:BM,H27建設IOデータ!$A:$A,H27建設io!$CE39)/H27建設IOデータ!BM$122</f>
        <v>0</v>
      </c>
      <c r="EL39" s="466">
        <f>+SUMIFS(H27建設IOデータ!BN:BN,H27建設IOデータ!$A:$A,H27建設io!$CE39)/H27建設IOデータ!BN$122</f>
        <v>1.3983764849010299E-6</v>
      </c>
      <c r="EM39" s="466">
        <f>+SUMIFS(H27建設IOデータ!BO:BO,H27建設IOデータ!$A:$A,H27建設io!$CE39)/H27建設IOデータ!BO$122</f>
        <v>0</v>
      </c>
      <c r="EN39" s="466">
        <f>+SUMIFS(H27建設IOデータ!BP:BP,H27建設IOデータ!$A:$A,H27建設io!$CE39)/H27建設IOデータ!BP$122</f>
        <v>0</v>
      </c>
      <c r="EO39" s="466">
        <f>+SUMIFS(H27建設IOデータ!BQ:BQ,H27建設IOデータ!$A:$A,H27建設io!$CE39)/H27建設IOデータ!BQ$122</f>
        <v>0</v>
      </c>
      <c r="EP39" s="466">
        <f>+SUMIFS(H27建設IOデータ!BR:BR,H27建設IOデータ!$A:$A,H27建設io!$CE39)/H27建設IOデータ!BR$122</f>
        <v>0</v>
      </c>
      <c r="EQ39" s="466">
        <f>+SUMIFS(H27建設IOデータ!BS:BS,H27建設IOデータ!$A:$A,H27建設io!$CE39)/H27建設IOデータ!BS$122</f>
        <v>1.556551056431202E-6</v>
      </c>
      <c r="ER39" s="466">
        <f>+SUMIFS(H27建設IOデータ!BT:BT,H27建設IOデータ!$A:$A,H27建設io!$CE39)/H27建設IOデータ!BT$122</f>
        <v>1.4507140621858945E-5</v>
      </c>
      <c r="ES39" s="466">
        <f>+SUMIFS(H27建設IOデータ!BU:BU,H27建設IOデータ!$A:$A,H27建設io!$CE39)/H27建設IOデータ!BU$122</f>
        <v>1.9679344756536986E-6</v>
      </c>
      <c r="ET39" s="466">
        <f>+SUMIFS(H27建設IOデータ!BV:BV,H27建設IOデータ!$A:$A,H27建設io!$CE39)/H27建設IOデータ!BV$122</f>
        <v>2.8843413721850269E-6</v>
      </c>
      <c r="EU39" s="466">
        <f>+SUMIFS(H27建設IOデータ!BW:BW,H27建設IOデータ!$A:$A,H27建設io!$CE39)/H27建設IOデータ!BW$122</f>
        <v>3.6552335024081898E-6</v>
      </c>
      <c r="EV39" s="466">
        <f>+SUMIFS(H27建設IOデータ!BX:BX,H27建設IOデータ!$A:$A,H27建設io!$CE39)/H27建設IOデータ!BX$122</f>
        <v>1.7428788873461184E-5</v>
      </c>
      <c r="EW39" s="466">
        <f>+SUMIFS(H27建設IOデータ!BY:BY,H27建設IOデータ!$A:$A,H27建設io!$CE39)/H27建設IOデータ!BY$122</f>
        <v>8.2717706800470826E-7</v>
      </c>
      <c r="EX39" s="466">
        <f>+SUMIFS(H27建設IOデータ!BZ:BZ,H27建設IOデータ!$A:$A,H27建設io!$CE39)/H27建設IOデータ!BZ$122</f>
        <v>7.9746215643336644E-7</v>
      </c>
      <c r="EY39" s="466">
        <f>+SUMIFS(H27建設IOデータ!CA:CA,H27建設IOデータ!$A:$A,H27建設io!$CE39)/H27建設IOデータ!CA$122</f>
        <v>1.0200351912140969E-6</v>
      </c>
    </row>
    <row r="40" spans="1:155" x14ac:dyDescent="0.15">
      <c r="A40" s="464">
        <f t="shared" si="0"/>
        <v>0</v>
      </c>
      <c r="C40" s="381" t="s">
        <v>382</v>
      </c>
      <c r="D40" s="381" t="s">
        <v>658</v>
      </c>
      <c r="E40" s="465">
        <f t="shared" si="11"/>
        <v>0</v>
      </c>
      <c r="F40" s="465">
        <f t="shared" si="11"/>
        <v>0</v>
      </c>
      <c r="G40" s="465">
        <f t="shared" si="11"/>
        <v>0</v>
      </c>
      <c r="H40" s="465">
        <f t="shared" si="11"/>
        <v>0</v>
      </c>
      <c r="I40" s="465">
        <f t="shared" si="11"/>
        <v>0</v>
      </c>
      <c r="J40" s="465">
        <f t="shared" si="11"/>
        <v>0</v>
      </c>
      <c r="K40" s="465">
        <f t="shared" si="11"/>
        <v>0</v>
      </c>
      <c r="L40" s="465">
        <f t="shared" si="11"/>
        <v>0</v>
      </c>
      <c r="M40" s="465">
        <f t="shared" si="11"/>
        <v>0</v>
      </c>
      <c r="N40" s="465">
        <f t="shared" si="11"/>
        <v>0</v>
      </c>
      <c r="O40" s="465">
        <f t="shared" si="11"/>
        <v>0</v>
      </c>
      <c r="P40" s="465">
        <f t="shared" si="11"/>
        <v>0</v>
      </c>
      <c r="Q40" s="465">
        <f t="shared" si="11"/>
        <v>0</v>
      </c>
      <c r="R40" s="465">
        <f t="shared" si="11"/>
        <v>0</v>
      </c>
      <c r="S40" s="465">
        <f t="shared" si="11"/>
        <v>0</v>
      </c>
      <c r="T40" s="465">
        <f t="shared" si="11"/>
        <v>0</v>
      </c>
      <c r="U40" s="465">
        <f t="shared" ref="U40:AH53" si="15">U$56*CW40</f>
        <v>0</v>
      </c>
      <c r="V40" s="465">
        <f t="shared" si="15"/>
        <v>0</v>
      </c>
      <c r="W40" s="465">
        <f t="shared" si="15"/>
        <v>0</v>
      </c>
      <c r="X40" s="465">
        <f t="shared" si="15"/>
        <v>0</v>
      </c>
      <c r="Y40" s="465">
        <f t="shared" si="15"/>
        <v>0</v>
      </c>
      <c r="Z40" s="465">
        <f t="shared" si="15"/>
        <v>0</v>
      </c>
      <c r="AA40" s="465">
        <f t="shared" si="15"/>
        <v>0</v>
      </c>
      <c r="AB40" s="465">
        <f t="shared" si="15"/>
        <v>0</v>
      </c>
      <c r="AC40" s="465">
        <f t="shared" si="15"/>
        <v>0</v>
      </c>
      <c r="AD40" s="465">
        <f t="shared" si="15"/>
        <v>0</v>
      </c>
      <c r="AE40" s="465">
        <f t="shared" si="15"/>
        <v>0</v>
      </c>
      <c r="AF40" s="465">
        <f t="shared" si="15"/>
        <v>0</v>
      </c>
      <c r="AG40" s="465">
        <f t="shared" si="15"/>
        <v>0</v>
      </c>
      <c r="AH40" s="465">
        <f t="shared" si="15"/>
        <v>0</v>
      </c>
      <c r="AI40" s="465">
        <f t="shared" si="12"/>
        <v>0</v>
      </c>
      <c r="AJ40" s="465">
        <f t="shared" si="12"/>
        <v>0</v>
      </c>
      <c r="AK40" s="465">
        <f t="shared" si="12"/>
        <v>0</v>
      </c>
      <c r="AL40" s="465">
        <f t="shared" si="12"/>
        <v>0</v>
      </c>
      <c r="AM40" s="465">
        <f t="shared" si="12"/>
        <v>0</v>
      </c>
      <c r="AN40" s="465">
        <f t="shared" si="12"/>
        <v>0</v>
      </c>
      <c r="AO40" s="465">
        <f t="shared" si="12"/>
        <v>0</v>
      </c>
      <c r="AP40" s="465">
        <f t="shared" si="12"/>
        <v>0</v>
      </c>
      <c r="AQ40" s="465">
        <f t="shared" si="12"/>
        <v>0</v>
      </c>
      <c r="AR40" s="465">
        <f t="shared" si="12"/>
        <v>0</v>
      </c>
      <c r="AS40" s="465">
        <f t="shared" si="12"/>
        <v>0</v>
      </c>
      <c r="AT40" s="465">
        <f t="shared" si="12"/>
        <v>0</v>
      </c>
      <c r="AU40" s="465">
        <f t="shared" si="12"/>
        <v>0</v>
      </c>
      <c r="AV40" s="465">
        <f t="shared" si="12"/>
        <v>0</v>
      </c>
      <c r="AW40" s="465">
        <f t="shared" si="12"/>
        <v>0</v>
      </c>
      <c r="AX40" s="465">
        <f t="shared" si="12"/>
        <v>0</v>
      </c>
      <c r="AY40" s="465">
        <f t="shared" si="13"/>
        <v>0</v>
      </c>
      <c r="AZ40" s="465">
        <f t="shared" si="13"/>
        <v>0</v>
      </c>
      <c r="BA40" s="465">
        <f t="shared" si="13"/>
        <v>0</v>
      </c>
      <c r="BB40" s="465">
        <f t="shared" si="13"/>
        <v>0</v>
      </c>
      <c r="BC40" s="465">
        <f t="shared" si="13"/>
        <v>0</v>
      </c>
      <c r="BD40" s="465">
        <f t="shared" si="13"/>
        <v>0</v>
      </c>
      <c r="BE40" s="465">
        <f t="shared" si="13"/>
        <v>0</v>
      </c>
      <c r="BF40" s="465">
        <f t="shared" si="13"/>
        <v>0</v>
      </c>
      <c r="BG40" s="465">
        <f t="shared" si="13"/>
        <v>0</v>
      </c>
      <c r="BH40" s="465">
        <f t="shared" si="13"/>
        <v>0</v>
      </c>
      <c r="BI40" s="465">
        <f t="shared" si="13"/>
        <v>0</v>
      </c>
      <c r="BJ40" s="465">
        <f t="shared" si="13"/>
        <v>0</v>
      </c>
      <c r="BK40" s="465">
        <f t="shared" si="13"/>
        <v>0</v>
      </c>
      <c r="BL40" s="465">
        <f t="shared" si="13"/>
        <v>0</v>
      </c>
      <c r="BM40" s="465">
        <f t="shared" si="13"/>
        <v>0</v>
      </c>
      <c r="BN40" s="465">
        <f t="shared" si="13"/>
        <v>0</v>
      </c>
      <c r="BO40" s="465">
        <f t="shared" si="14"/>
        <v>0</v>
      </c>
      <c r="BP40" s="465">
        <f t="shared" si="14"/>
        <v>0</v>
      </c>
      <c r="BQ40" s="465">
        <f t="shared" si="10"/>
        <v>0</v>
      </c>
      <c r="BR40" s="465">
        <f t="shared" si="5"/>
        <v>0</v>
      </c>
      <c r="BS40" s="465">
        <f t="shared" si="5"/>
        <v>0</v>
      </c>
      <c r="BT40" s="465">
        <f t="shared" si="5"/>
        <v>0</v>
      </c>
      <c r="BU40" s="465">
        <f t="shared" si="5"/>
        <v>0</v>
      </c>
      <c r="BV40" s="465">
        <f t="shared" si="5"/>
        <v>0</v>
      </c>
      <c r="BW40" s="465">
        <f t="shared" si="5"/>
        <v>0</v>
      </c>
      <c r="CE40" s="381" t="s">
        <v>382</v>
      </c>
      <c r="CF40" s="381" t="s">
        <v>658</v>
      </c>
      <c r="CG40" s="466">
        <f>+SUMIFS(H27建設IOデータ!I:I,H27建設IOデータ!$A:$A,H27建設io!$CE40)/H27建設IOデータ!I$122</f>
        <v>9.8391259675025314E-4</v>
      </c>
      <c r="CH40" s="466">
        <f>+SUMIFS(H27建設IOデータ!J:J,H27建設IOデータ!$A:$A,H27建設io!$CE40)/H27建設IOデータ!J$122</f>
        <v>6.6846470122104284E-4</v>
      </c>
      <c r="CI40" s="466">
        <f>+SUMIFS(H27建設IOデータ!K:K,H27建設IOデータ!$A:$A,H27建設io!$CE40)/H27建設IOデータ!K$122</f>
        <v>2.2446182510094478E-4</v>
      </c>
      <c r="CJ40" s="466">
        <f>+SUMIFS(H27建設IOデータ!L:L,H27建設IOデータ!$A:$A,H27建設io!$CE40)/H27建設IOデータ!L$122</f>
        <v>8.9279853837733356E-5</v>
      </c>
      <c r="CK40" s="466">
        <f>+SUMIFS(H27建設IOデータ!M:M,H27建設IOデータ!$A:$A,H27建設io!$CE40)/H27建設IOデータ!M$122</f>
        <v>8.8771196875624711E-5</v>
      </c>
      <c r="CL40" s="466">
        <f>+SUMIFS(H27建設IOデータ!N:N,H27建設IOデータ!$A:$A,H27建設io!$CE40)/H27建設IOデータ!N$122</f>
        <v>1.0661065000908165E-4</v>
      </c>
      <c r="CM40" s="466">
        <f>+SUMIFS(H27建設IOデータ!O:O,H27建設IOデータ!$A:$A,H27建設io!$CE40)/H27建設IOデータ!O$122</f>
        <v>3.8718329775005441E-4</v>
      </c>
      <c r="CN40" s="466">
        <f>+SUMIFS(H27建設IOデータ!P:P,H27建設IOデータ!$A:$A,H27建設io!$CE40)/H27建設IOデータ!P$122</f>
        <v>3.5433070866141734E-4</v>
      </c>
      <c r="CO40" s="466">
        <f>+SUMIFS(H27建設IOデータ!Q:Q,H27建設IOデータ!$A:$A,H27建設io!$CE40)/H27建設IOデータ!Q$122</f>
        <v>3.6150438406225765E-4</v>
      </c>
      <c r="CP40" s="466">
        <f>+SUMIFS(H27建設IOデータ!R:R,H27建設IOデータ!$A:$A,H27建設io!$CE40)/H27建設IOデータ!R$122</f>
        <v>3.6032693779884136E-4</v>
      </c>
      <c r="CQ40" s="466">
        <f>+SUMIFS(H27建設IOデータ!S:S,H27建設IOデータ!$A:$A,H27建設io!$CE40)/H27建設IOデータ!S$122</f>
        <v>4.2448763016515224E-4</v>
      </c>
      <c r="CR40" s="466">
        <f>+SUMIFS(H27建設IOデータ!T:T,H27建設IOデータ!$A:$A,H27建設io!$CE40)/H27建設IOデータ!T$122</f>
        <v>4.2115930148874163E-4</v>
      </c>
      <c r="CS40" s="466">
        <f>+SUMIFS(H27建設IOデータ!U:U,H27建設IOデータ!$A:$A,H27建設io!$CE40)/H27建設IOデータ!U$122</f>
        <v>4.1622381573813721E-4</v>
      </c>
      <c r="CT40" s="466">
        <f>+SUMIFS(H27建設IOデータ!V:V,H27建設IOデータ!$A:$A,H27建設io!$CE40)/H27建設IOデータ!V$122</f>
        <v>4.2423347296375788E-4</v>
      </c>
      <c r="CU40" s="466">
        <f>+SUMIFS(H27建設IOデータ!W:W,H27建設IOデータ!$A:$A,H27建設io!$CE40)/H27建設IOデータ!W$122</f>
        <v>4.3717388238612327E-4</v>
      </c>
      <c r="CV40" s="466">
        <f>+SUMIFS(H27建設IOデータ!X:X,H27建設IOデータ!$A:$A,H27建設io!$CE40)/H27建設IOデータ!X$122</f>
        <v>1.2232111382286981E-3</v>
      </c>
      <c r="CW40" s="466">
        <f>+SUMIFS(H27建設IOデータ!Y:Y,H27建設IOデータ!$A:$A,H27建設io!$CE40)/H27建設IOデータ!Y$122</f>
        <v>2.894734105609051E-3</v>
      </c>
      <c r="CX40" s="466">
        <f>+SUMIFS(H27建設IOデータ!Z:Z,H27建設IOデータ!$A:$A,H27建設io!$CE40)/H27建設IOデータ!Z$122</f>
        <v>3.0601776989550187E-3</v>
      </c>
      <c r="CY40" s="466">
        <f>+SUMIFS(H27建設IOデータ!AA:AA,H27建設IOデータ!$A:$A,H27建設io!$CE40)/H27建設IOデータ!AA$122</f>
        <v>2.881366647232778E-3</v>
      </c>
      <c r="CZ40" s="466">
        <f>+SUMIFS(H27建設IOデータ!AB:AB,H27建設IOデータ!$A:$A,H27建設io!$CE40)/H27建設IOデータ!AB$122</f>
        <v>1.1181979219304639E-3</v>
      </c>
      <c r="DA40" s="466">
        <f>+SUMIFS(H27建設IOデータ!AC:AC,H27建設IOデータ!$A:$A,H27建設io!$CE40)/H27建設IOデータ!AC$122</f>
        <v>1.2462719279396977E-3</v>
      </c>
      <c r="DB40" s="466">
        <f>+SUMIFS(H27建設IOデータ!AD:AD,H27建設IOデータ!$A:$A,H27建設io!$CE40)/H27建設IOデータ!AD$122</f>
        <v>8.4394149215922631E-4</v>
      </c>
      <c r="DC40" s="466">
        <f>+SUMIFS(H27建設IOデータ!AE:AE,H27建設IOデータ!$A:$A,H27建設io!$CE40)/H27建設IOデータ!AE$122</f>
        <v>1.1371345501534486E-3</v>
      </c>
      <c r="DD40" s="466">
        <f>+SUMIFS(H27建設IOデータ!AF:AF,H27建設IOデータ!$A:$A,H27建設io!$CE40)/H27建設IOデータ!AF$122</f>
        <v>1.0981609112450234E-3</v>
      </c>
      <c r="DE40" s="466">
        <f>+SUMIFS(H27建設IOデータ!AG:AG,H27建設IOデータ!$A:$A,H27建設io!$CE40)/H27建設IOデータ!AG$122</f>
        <v>1.2413392267371026E-3</v>
      </c>
      <c r="DF40" s="466">
        <f>+SUMIFS(H27建設IOデータ!AH:AH,H27建設IOデータ!$A:$A,H27建設io!$CE40)/H27建設IOデータ!AH$122</f>
        <v>9.8140717783519265E-4</v>
      </c>
      <c r="DG40" s="466">
        <f>+SUMIFS(H27建設IOデータ!AI:AI,H27建設IOデータ!$A:$A,H27建設io!$CE40)/H27建設IOデータ!AI$122</f>
        <v>1.1617949685181624E-3</v>
      </c>
      <c r="DH40" s="466">
        <f>+SUMIFS(H27建設IOデータ!AJ:AJ,H27建設IOデータ!$A:$A,H27建設io!$CE40)/H27建設IOデータ!AJ$122</f>
        <v>1.0953976005027299E-3</v>
      </c>
      <c r="DI40" s="466">
        <f>+SUMIFS(H27建設IOデータ!AK:AK,H27建設IOデータ!$A:$A,H27建設io!$CE40)/H27建設IOデータ!AK$122</f>
        <v>1.9121976350850321E-3</v>
      </c>
      <c r="DJ40" s="466">
        <f>+SUMIFS(H27建設IOデータ!AL:AL,H27建設IOデータ!$A:$A,H27建設io!$CE40)/H27建設IOデータ!AL$122</f>
        <v>1.0961611490375759E-3</v>
      </c>
      <c r="DK40" s="466">
        <f>+SUMIFS(H27建設IOデータ!AM:AM,H27建設IOデータ!$A:$A,H27建設io!$CE40)/H27建設IOデータ!AM$122</f>
        <v>1.041138101947263E-3</v>
      </c>
      <c r="DL40" s="466">
        <f>+SUMIFS(H27建設IOデータ!AN:AN,H27建設IOデータ!$A:$A,H27建設io!$CE40)/H27建設IOデータ!AN$122</f>
        <v>6.9117330473101788E-4</v>
      </c>
      <c r="DM40" s="466">
        <f>+SUMIFS(H27建設IOデータ!AO:AO,H27建設IOデータ!$A:$A,H27建設io!$CE40)/H27建設IOデータ!AO$122</f>
        <v>6.9904378057500469E-4</v>
      </c>
      <c r="DN40" s="466">
        <f>+SUMIFS(H27建設IOデータ!AP:AP,H27建設IOデータ!$A:$A,H27建設io!$CE40)/H27建設IOデータ!AP$122</f>
        <v>7.472493493777217E-4</v>
      </c>
      <c r="DO40" s="466">
        <f>+SUMIFS(H27建設IOデータ!AQ:AQ,H27建設IOデータ!$A:$A,H27建設io!$CE40)/H27建設IOデータ!AQ$122</f>
        <v>7.4933793525540761E-4</v>
      </c>
      <c r="DP40" s="466">
        <f>+SUMIFS(H27建設IOデータ!AR:AR,H27建設IOデータ!$A:$A,H27建設io!$CE40)/H27建設IOデータ!AR$122</f>
        <v>7.0480441677434513E-4</v>
      </c>
      <c r="DQ40" s="466">
        <f>+SUMIFS(H27建設IOデータ!AS:AS,H27建設IOデータ!$A:$A,H27建設io!$CE40)/H27建設IOデータ!AS$122</f>
        <v>5.3851568072633483E-4</v>
      </c>
      <c r="DR40" s="466">
        <f>+SUMIFS(H27建設IOデータ!AT:AT,H27建設IOデータ!$A:$A,H27建設io!$CE40)/H27建設IOデータ!AT$122</f>
        <v>7.7863056363318558E-4</v>
      </c>
      <c r="DS40" s="466">
        <f>+SUMIFS(H27建設IOデータ!AU:AU,H27建設IOデータ!$A:$A,H27建設io!$CE40)/H27建設IOデータ!AU$122</f>
        <v>8.2611057102040632E-4</v>
      </c>
      <c r="DT40" s="466">
        <f>+SUMIFS(H27建設IOデータ!AV:AV,H27建設IOデータ!$A:$A,H27建設io!$CE40)/H27建設IOデータ!AV$122</f>
        <v>7.320644216691069E-4</v>
      </c>
      <c r="DU40" s="466">
        <f>+SUMIFS(H27建設IOデータ!AW:AW,H27建設IOデータ!$A:$A,H27建設io!$CE40)/H27建設IOデータ!AW$122</f>
        <v>7.8300360181656837E-4</v>
      </c>
      <c r="DV40" s="466">
        <f>+SUMIFS(H27建設IOデータ!AX:AX,H27建設IOデータ!$A:$A,H27建設io!$CE40)/H27建設IOデータ!AX$122</f>
        <v>5.007519625303998E-4</v>
      </c>
      <c r="DW40" s="466">
        <f>+SUMIFS(H27建設IOデータ!AY:AY,H27建設IOデータ!$A:$A,H27建設io!$CE40)/H27建設IOデータ!AY$122</f>
        <v>4.8609013264493448E-4</v>
      </c>
      <c r="DX40" s="466">
        <f>+SUMIFS(H27建設IOデータ!AZ:AZ,H27建設IOデータ!$A:$A,H27建設io!$CE40)/H27建設IOデータ!AZ$122</f>
        <v>4.7239240509156373E-4</v>
      </c>
      <c r="DY40" s="466">
        <f>+SUMIFS(H27建設IOデータ!BA:BA,H27建設IOデータ!$A:$A,H27建設io!$CE40)/H27建設IOデータ!BA$122</f>
        <v>5.3882875643994897E-4</v>
      </c>
      <c r="DZ40" s="466">
        <f>+SUMIFS(H27建設IOデータ!BB:BB,H27建設IOデータ!$A:$A,H27建設io!$CE40)/H27建設IOデータ!BB$122</f>
        <v>5.7677428430751921E-4</v>
      </c>
      <c r="EA40" s="466">
        <f>+SUMIFS(H27建設IOデータ!BC:BC,H27建設IOデータ!$A:$A,H27建設io!$CE40)/H27建設IOデータ!BC$122</f>
        <v>4.9805757545572267E-4</v>
      </c>
      <c r="EB40" s="466">
        <f>+SUMIFS(H27建設IOデータ!BD:BD,H27建設IOデータ!$A:$A,H27建設io!$CE40)/H27建設IOデータ!BD$122</f>
        <v>6.5212460305458947E-4</v>
      </c>
      <c r="EC40" s="466">
        <f>+SUMIFS(H27建設IOデータ!BE:BE,H27建設IOデータ!$A:$A,H27建設io!$CE40)/H27建設IOデータ!BE$122</f>
        <v>6.6498836270365274E-4</v>
      </c>
      <c r="ED40" s="466">
        <f>+SUMIFS(H27建設IOデータ!BF:BF,H27建設IOデータ!$A:$A,H27建設io!$CE40)/H27建設IOデータ!BF$122</f>
        <v>6.0196332654195218E-4</v>
      </c>
      <c r="EE40" s="466">
        <f>+SUMIFS(H27建設IOデータ!BG:BG,H27建設IOデータ!$A:$A,H27建設io!$CE40)/H27建設IOデータ!BG$122</f>
        <v>4.2500814138972143E-4</v>
      </c>
      <c r="EF40" s="466">
        <f>+SUMIFS(H27建設IOデータ!BH:BH,H27建設IOデータ!$A:$A,H27建設io!$CE40)/H27建設IOデータ!BH$122</f>
        <v>6.332119995383122E-4</v>
      </c>
      <c r="EG40" s="466">
        <f>+SUMIFS(H27建設IOデータ!BI:BI,H27建設IOデータ!$A:$A,H27建設io!$CE40)/H27建設IOデータ!BI$122</f>
        <v>6.3883111306378552E-4</v>
      </c>
      <c r="EH40" s="466">
        <f>+SUMIFS(H27建設IOデータ!BJ:BJ,H27建設IOデータ!$A:$A,H27建設io!$CE40)/H27建設IOデータ!BJ$122</f>
        <v>6.7615725306674414E-4</v>
      </c>
      <c r="EI40" s="466">
        <f>+SUMIFS(H27建設IOデータ!BK:BK,H27建設IOデータ!$A:$A,H27建設io!$CE40)/H27建設IOデータ!BK$122</f>
        <v>4.7978121976378771E-4</v>
      </c>
      <c r="EJ40" s="466">
        <f>+SUMIFS(H27建設IOデータ!BL:BL,H27建設IOデータ!$A:$A,H27建設io!$CE40)/H27建設IOデータ!BL$122</f>
        <v>7.4608663213624686E-4</v>
      </c>
      <c r="EK40" s="466">
        <f>+SUMIFS(H27建設IOデータ!BM:BM,H27建設IOデータ!$A:$A,H27建設io!$CE40)/H27建設IOデータ!BM$122</f>
        <v>6.2857142857142853E-4</v>
      </c>
      <c r="EL40" s="466">
        <f>+SUMIFS(H27建設IOデータ!BN:BN,H27建設IOデータ!$A:$A,H27建設io!$CE40)/H27建設IOデータ!BN$122</f>
        <v>7.7050544318046747E-4</v>
      </c>
      <c r="EM40" s="466">
        <f>+SUMIFS(H27建設IOデータ!BO:BO,H27建設IOデータ!$A:$A,H27建設io!$CE40)/H27建設IOデータ!BO$122</f>
        <v>6.5785326477866548E-4</v>
      </c>
      <c r="EN40" s="466">
        <f>+SUMIFS(H27建設IOデータ!BP:BP,H27建設IOデータ!$A:$A,H27建設io!$CE40)/H27建設IOデータ!BP$122</f>
        <v>4.6327276470891027E-4</v>
      </c>
      <c r="EO40" s="466">
        <f>+SUMIFS(H27建設IOデータ!BQ:BQ,H27建設IOデータ!$A:$A,H27建設io!$CE40)/H27建設IOデータ!BQ$122</f>
        <v>4.1211534131222621E-4</v>
      </c>
      <c r="EP40" s="466">
        <f>+SUMIFS(H27建設IOデータ!BR:BR,H27建設IOデータ!$A:$A,H27建設io!$CE40)/H27建設IOデータ!BR$122</f>
        <v>3.9927506620791625E-4</v>
      </c>
      <c r="EQ40" s="466">
        <f>+SUMIFS(H27建設IOデータ!BS:BS,H27建設IOデータ!$A:$A,H27建設io!$CE40)/H27建設IOデータ!BS$122</f>
        <v>5.1833150179159029E-4</v>
      </c>
      <c r="ER40" s="466">
        <f>+SUMIFS(H27建設IOデータ!BT:BT,H27建設IOデータ!$A:$A,H27建設io!$CE40)/H27建設IOデータ!BT$122</f>
        <v>5.4308517142259097E-3</v>
      </c>
      <c r="ES40" s="466">
        <f>+SUMIFS(H27建設IOデータ!BU:BU,H27建設IOデータ!$A:$A,H27建設io!$CE40)/H27建設IOデータ!BU$122</f>
        <v>1.1790387427260223E-3</v>
      </c>
      <c r="ET40" s="466">
        <f>+SUMIFS(H27建設IOデータ!BV:BV,H27建設IOデータ!$A:$A,H27建設io!$CE40)/H27建設IOデータ!BV$122</f>
        <v>5.007216622113207E-4</v>
      </c>
      <c r="EU40" s="466">
        <f>+SUMIFS(H27建設IOデータ!BW:BW,H27建設IOデータ!$A:$A,H27建設io!$CE40)/H27建設IOデータ!BW$122</f>
        <v>6.3113698474914738E-4</v>
      </c>
      <c r="EV40" s="466">
        <f>+SUMIFS(H27建設IOデータ!BX:BX,H27建設IOデータ!$A:$A,H27建設io!$CE40)/H27建設IOデータ!BX$122</f>
        <v>5.1705406991268174E-4</v>
      </c>
      <c r="EW40" s="466">
        <f>+SUMIFS(H27建設IOデータ!BY:BY,H27建設IOデータ!$A:$A,H27建設io!$CE40)/H27建設IOデータ!BY$122</f>
        <v>1.216777467034926E-3</v>
      </c>
      <c r="EX40" s="466">
        <f>+SUMIFS(H27建設IOデータ!BZ:BZ,H27建設IOデータ!$A:$A,H27建設io!$CE40)/H27建設IOデータ!BZ$122</f>
        <v>1.107674935285946E-3</v>
      </c>
      <c r="EY40" s="466">
        <f>+SUMIFS(H27建設IOデータ!CA:CA,H27建設IOデータ!$A:$A,H27建設io!$CE40)/H27建設IOデータ!CA$122</f>
        <v>1.7854015963550743E-3</v>
      </c>
    </row>
    <row r="41" spans="1:155" x14ac:dyDescent="0.15">
      <c r="A41" s="464">
        <f t="shared" si="0"/>
        <v>0</v>
      </c>
      <c r="C41" s="381" t="s">
        <v>384</v>
      </c>
      <c r="D41" s="381" t="s">
        <v>84</v>
      </c>
      <c r="E41" s="465">
        <f t="shared" si="11"/>
        <v>0</v>
      </c>
      <c r="F41" s="465">
        <f t="shared" si="11"/>
        <v>0</v>
      </c>
      <c r="G41" s="465">
        <f t="shared" si="11"/>
        <v>0</v>
      </c>
      <c r="H41" s="465">
        <f t="shared" si="11"/>
        <v>0</v>
      </c>
      <c r="I41" s="465">
        <f t="shared" si="11"/>
        <v>0</v>
      </c>
      <c r="J41" s="465">
        <f t="shared" si="11"/>
        <v>0</v>
      </c>
      <c r="K41" s="465">
        <f t="shared" si="11"/>
        <v>0</v>
      </c>
      <c r="L41" s="465">
        <f t="shared" si="11"/>
        <v>0</v>
      </c>
      <c r="M41" s="465">
        <f t="shared" si="11"/>
        <v>0</v>
      </c>
      <c r="N41" s="465">
        <f t="shared" si="11"/>
        <v>0</v>
      </c>
      <c r="O41" s="465">
        <f t="shared" si="11"/>
        <v>0</v>
      </c>
      <c r="P41" s="465">
        <f t="shared" si="11"/>
        <v>0</v>
      </c>
      <c r="Q41" s="465">
        <f t="shared" si="11"/>
        <v>0</v>
      </c>
      <c r="R41" s="465">
        <f t="shared" si="11"/>
        <v>0</v>
      </c>
      <c r="S41" s="465">
        <f t="shared" si="11"/>
        <v>0</v>
      </c>
      <c r="T41" s="465">
        <f t="shared" si="11"/>
        <v>0</v>
      </c>
      <c r="U41" s="465">
        <f t="shared" si="15"/>
        <v>0</v>
      </c>
      <c r="V41" s="465">
        <f t="shared" si="15"/>
        <v>0</v>
      </c>
      <c r="W41" s="465">
        <f t="shared" si="15"/>
        <v>0</v>
      </c>
      <c r="X41" s="465">
        <f t="shared" si="15"/>
        <v>0</v>
      </c>
      <c r="Y41" s="465">
        <f t="shared" si="15"/>
        <v>0</v>
      </c>
      <c r="Z41" s="465">
        <f t="shared" si="15"/>
        <v>0</v>
      </c>
      <c r="AA41" s="465">
        <f t="shared" si="15"/>
        <v>0</v>
      </c>
      <c r="AB41" s="465">
        <f t="shared" si="15"/>
        <v>0</v>
      </c>
      <c r="AC41" s="465">
        <f t="shared" si="15"/>
        <v>0</v>
      </c>
      <c r="AD41" s="465">
        <f t="shared" si="15"/>
        <v>0</v>
      </c>
      <c r="AE41" s="465">
        <f t="shared" si="15"/>
        <v>0</v>
      </c>
      <c r="AF41" s="465">
        <f t="shared" si="15"/>
        <v>0</v>
      </c>
      <c r="AG41" s="465">
        <f t="shared" si="15"/>
        <v>0</v>
      </c>
      <c r="AH41" s="465">
        <f t="shared" si="15"/>
        <v>0</v>
      </c>
      <c r="AI41" s="465">
        <f t="shared" si="12"/>
        <v>0</v>
      </c>
      <c r="AJ41" s="465">
        <f t="shared" si="12"/>
        <v>0</v>
      </c>
      <c r="AK41" s="465">
        <f t="shared" si="12"/>
        <v>0</v>
      </c>
      <c r="AL41" s="465">
        <f t="shared" si="12"/>
        <v>0</v>
      </c>
      <c r="AM41" s="465">
        <f t="shared" si="12"/>
        <v>0</v>
      </c>
      <c r="AN41" s="465">
        <f t="shared" si="12"/>
        <v>0</v>
      </c>
      <c r="AO41" s="465">
        <f t="shared" si="12"/>
        <v>0</v>
      </c>
      <c r="AP41" s="465">
        <f t="shared" si="12"/>
        <v>0</v>
      </c>
      <c r="AQ41" s="465">
        <f t="shared" si="12"/>
        <v>0</v>
      </c>
      <c r="AR41" s="465">
        <f t="shared" si="12"/>
        <v>0</v>
      </c>
      <c r="AS41" s="465">
        <f t="shared" si="12"/>
        <v>0</v>
      </c>
      <c r="AT41" s="465">
        <f t="shared" si="12"/>
        <v>0</v>
      </c>
      <c r="AU41" s="465">
        <f t="shared" si="12"/>
        <v>0</v>
      </c>
      <c r="AV41" s="465">
        <f t="shared" si="12"/>
        <v>0</v>
      </c>
      <c r="AW41" s="465">
        <f t="shared" si="12"/>
        <v>0</v>
      </c>
      <c r="AX41" s="465">
        <f t="shared" si="12"/>
        <v>0</v>
      </c>
      <c r="AY41" s="465">
        <f t="shared" si="13"/>
        <v>0</v>
      </c>
      <c r="AZ41" s="465">
        <f t="shared" si="13"/>
        <v>0</v>
      </c>
      <c r="BA41" s="465">
        <f t="shared" si="13"/>
        <v>0</v>
      </c>
      <c r="BB41" s="465">
        <f t="shared" si="13"/>
        <v>0</v>
      </c>
      <c r="BC41" s="465">
        <f t="shared" si="13"/>
        <v>0</v>
      </c>
      <c r="BD41" s="465">
        <f t="shared" si="13"/>
        <v>0</v>
      </c>
      <c r="BE41" s="465">
        <f t="shared" si="13"/>
        <v>0</v>
      </c>
      <c r="BF41" s="465">
        <f t="shared" si="13"/>
        <v>0</v>
      </c>
      <c r="BG41" s="465">
        <f t="shared" si="13"/>
        <v>0</v>
      </c>
      <c r="BH41" s="465">
        <f t="shared" si="13"/>
        <v>0</v>
      </c>
      <c r="BI41" s="465">
        <f t="shared" si="13"/>
        <v>0</v>
      </c>
      <c r="BJ41" s="465">
        <f t="shared" si="13"/>
        <v>0</v>
      </c>
      <c r="BK41" s="465">
        <f t="shared" si="13"/>
        <v>0</v>
      </c>
      <c r="BL41" s="465">
        <f t="shared" si="13"/>
        <v>0</v>
      </c>
      <c r="BM41" s="465">
        <f t="shared" si="13"/>
        <v>0</v>
      </c>
      <c r="BN41" s="465">
        <f t="shared" si="13"/>
        <v>0</v>
      </c>
      <c r="BO41" s="465">
        <f t="shared" si="14"/>
        <v>0</v>
      </c>
      <c r="BP41" s="465">
        <f t="shared" si="14"/>
        <v>0</v>
      </c>
      <c r="BQ41" s="465">
        <f t="shared" si="10"/>
        <v>0</v>
      </c>
      <c r="BR41" s="465">
        <f t="shared" si="5"/>
        <v>0</v>
      </c>
      <c r="BS41" s="465">
        <f t="shared" si="5"/>
        <v>0</v>
      </c>
      <c r="BT41" s="465">
        <f t="shared" si="5"/>
        <v>0</v>
      </c>
      <c r="BU41" s="465">
        <f t="shared" si="5"/>
        <v>0</v>
      </c>
      <c r="BV41" s="465">
        <f t="shared" si="5"/>
        <v>0</v>
      </c>
      <c r="BW41" s="465">
        <f t="shared" si="5"/>
        <v>0</v>
      </c>
      <c r="CE41" s="381" t="s">
        <v>384</v>
      </c>
      <c r="CF41" s="381" t="s">
        <v>84</v>
      </c>
      <c r="CG41" s="466">
        <f>+SUMIFS(H27建設IOデータ!I:I,H27建設IOデータ!$A:$A,H27建設io!$CE41)/H27建設IOデータ!I$122</f>
        <v>9.5677615501875674E-2</v>
      </c>
      <c r="CH41" s="466">
        <f>+SUMIFS(H27建設IOデータ!J:J,H27建設IOデータ!$A:$A,H27建設io!$CE41)/H27建設IOデータ!J$122</f>
        <v>8.5378518222460481E-2</v>
      </c>
      <c r="CI41" s="466">
        <f>+SUMIFS(H27建設IOデータ!K:K,H27建設IOデータ!$A:$A,H27建設io!$CE41)/H27建設IOデータ!K$122</f>
        <v>7.4619351179872825E-2</v>
      </c>
      <c r="CJ41" s="466">
        <f>+SUMIFS(H27建設IOデータ!L:L,H27建設IOデータ!$A:$A,H27建設io!$CE41)/H27建設IOデータ!L$122</f>
        <v>5.6199247414740271E-2</v>
      </c>
      <c r="CK41" s="466">
        <f>+SUMIFS(H27建設IOデータ!M:M,H27建設IOデータ!$A:$A,H27建設io!$CE41)/H27建設IOデータ!M$122</f>
        <v>5.6470881367030074E-2</v>
      </c>
      <c r="CL41" s="466">
        <f>+SUMIFS(H27建設IOデータ!N:N,H27建設IOデータ!$A:$A,H27建設io!$CE41)/H27建設IOデータ!N$122</f>
        <v>4.6944222887332285E-2</v>
      </c>
      <c r="CM41" s="466">
        <f>+SUMIFS(H27建設IOデータ!O:O,H27建設IOデータ!$A:$A,H27建設io!$CE41)/H27建設IOデータ!O$122</f>
        <v>9.6792029851466344E-2</v>
      </c>
      <c r="CN41" s="466">
        <f>+SUMIFS(H27建設IOデータ!P:P,H27建設IOデータ!$A:$A,H27建設io!$CE41)/H27建設IOデータ!P$122</f>
        <v>7.0659448818897644E-2</v>
      </c>
      <c r="CO41" s="466">
        <f>+SUMIFS(H27建設IOデータ!Q:Q,H27建設IOデータ!$A:$A,H27建設io!$CE41)/H27建設IOデータ!Q$122</f>
        <v>0.11094752124842436</v>
      </c>
      <c r="CP41" s="466">
        <f>+SUMIFS(H27建設IOデータ!R:R,H27建設IOデータ!$A:$A,H27建設io!$CE41)/H27建設IOデータ!R$122</f>
        <v>0.11196198637602112</v>
      </c>
      <c r="CQ41" s="466">
        <f>+SUMIFS(H27建設IOデータ!S:S,H27建設IOデータ!$A:$A,H27建設io!$CE41)/H27建設IOデータ!S$122</f>
        <v>5.6682363865490484E-2</v>
      </c>
      <c r="CR41" s="466">
        <f>+SUMIFS(H27建設IOデータ!T:T,H27建設IOデータ!$A:$A,H27建設io!$CE41)/H27建設IOデータ!T$122</f>
        <v>7.7752784330937616E-2</v>
      </c>
      <c r="CS41" s="466">
        <f>+SUMIFS(H27建設IOデータ!U:U,H27建設IOデータ!$A:$A,H27建設io!$CE41)/H27建設IOデータ!U$122</f>
        <v>0.14308849843264407</v>
      </c>
      <c r="CT41" s="466">
        <f>+SUMIFS(H27建設IOデータ!V:V,H27建設IOデータ!$A:$A,H27建設io!$CE41)/H27建設IOデータ!V$122</f>
        <v>3.7057055735898424E-2</v>
      </c>
      <c r="CU41" s="466">
        <f>+SUMIFS(H27建設IOデータ!W:W,H27建設IOデータ!$A:$A,H27建設io!$CE41)/H27建設IOデータ!W$122</f>
        <v>0.14617120293329572</v>
      </c>
      <c r="CV41" s="466">
        <f>+SUMIFS(H27建設IOデータ!X:X,H27建設IOデータ!$A:$A,H27建設io!$CE41)/H27建設IOデータ!X$122</f>
        <v>9.882124551783783E-2</v>
      </c>
      <c r="CW41" s="466">
        <f>+SUMIFS(H27建設IOデータ!Y:Y,H27建設IOデータ!$A:$A,H27建設io!$CE41)/H27建設IOデータ!Y$122</f>
        <v>7.1904311295052301E-2</v>
      </c>
      <c r="CX41" s="466">
        <f>+SUMIFS(H27建設IOデータ!Z:Z,H27建設IOデータ!$A:$A,H27建設io!$CE41)/H27建設IOデータ!Z$122</f>
        <v>8.2729122111522613E-2</v>
      </c>
      <c r="CY41" s="466">
        <f>+SUMIFS(H27建設IOデータ!AA:AA,H27建設IOデータ!$A:$A,H27建設io!$CE41)/H27建設IOデータ!AA$122</f>
        <v>7.1029691703602765E-2</v>
      </c>
      <c r="CZ41" s="466">
        <f>+SUMIFS(H27建設IOデータ!AB:AB,H27建設IOデータ!$A:$A,H27建設io!$CE41)/H27建設IOデータ!AB$122</f>
        <v>0.100512298462239</v>
      </c>
      <c r="DA41" s="466">
        <f>+SUMIFS(H27建設IOデータ!AC:AC,H27建設IOデータ!$A:$A,H27建設io!$CE41)/H27建設IOデータ!AC$122</f>
        <v>7.8652651121214986E-2</v>
      </c>
      <c r="DB41" s="466">
        <f>+SUMIFS(H27建設IOデータ!AD:AD,H27建設IOデータ!$A:$A,H27建設io!$CE41)/H27建設IOデータ!AD$122</f>
        <v>5.8537738861942856E-2</v>
      </c>
      <c r="DC41" s="466">
        <f>+SUMIFS(H27建設IOデータ!AE:AE,H27建設IOデータ!$A:$A,H27建設io!$CE41)/H27建設IOデータ!AE$122</f>
        <v>9.5842351801001452E-2</v>
      </c>
      <c r="DD41" s="466">
        <f>+SUMIFS(H27建設IOデータ!AF:AF,H27建設IOデータ!$A:$A,H27建設io!$CE41)/H27建設IOデータ!AF$122</f>
        <v>0.10289635429822346</v>
      </c>
      <c r="DE41" s="466">
        <f>+SUMIFS(H27建設IOデータ!AG:AG,H27建設IOデータ!$A:$A,H27建設io!$CE41)/H27建設IOデータ!AG$122</f>
        <v>0.10121653749445719</v>
      </c>
      <c r="DF41" s="466">
        <f>+SUMIFS(H27建設IOデータ!AH:AH,H27建設IOデータ!$A:$A,H27建設io!$CE41)/H27建設IOデータ!AH$122</f>
        <v>7.0409857540113432E-2</v>
      </c>
      <c r="DG41" s="466">
        <f>+SUMIFS(H27建設IOデータ!AI:AI,H27建設IOデータ!$A:$A,H27建設io!$CE41)/H27建設IOデータ!AI$122</f>
        <v>0.11935376402548679</v>
      </c>
      <c r="DH41" s="466">
        <f>+SUMIFS(H27建設IOデータ!AJ:AJ,H27建設IOデータ!$A:$A,H27建設io!$CE41)/H27建設IOデータ!AJ$122</f>
        <v>0.11566245611203035</v>
      </c>
      <c r="DI41" s="466">
        <f>+SUMIFS(H27建設IOデータ!AK:AK,H27建設IOデータ!$A:$A,H27建設io!$CE41)/H27建設IOデータ!AK$122</f>
        <v>3.4385220176624424E-2</v>
      </c>
      <c r="DJ41" s="466">
        <f>+SUMIFS(H27建設IOデータ!AL:AL,H27建設IOデータ!$A:$A,H27建設io!$CE41)/H27建設IOデータ!AL$122</f>
        <v>0.13298835534898276</v>
      </c>
      <c r="DK41" s="466">
        <f>+SUMIFS(H27建設IOデータ!AM:AM,H27建設IOデータ!$A:$A,H27建設io!$CE41)/H27建設IOデータ!AM$122</f>
        <v>0.15772107199825186</v>
      </c>
      <c r="DL41" s="466">
        <f>+SUMIFS(H27建設IOデータ!AN:AN,H27建設IOデータ!$A:$A,H27建設io!$CE41)/H27建設IOデータ!AN$122</f>
        <v>0.14124776438726377</v>
      </c>
      <c r="DM41" s="466">
        <f>+SUMIFS(H27建設IOデータ!AO:AO,H27建設IOデータ!$A:$A,H27建設io!$CE41)/H27建設IOデータ!AO$122</f>
        <v>0.14166726919681452</v>
      </c>
      <c r="DN41" s="466">
        <f>+SUMIFS(H27建設IOデータ!AP:AP,H27建設IOデータ!$A:$A,H27建設io!$CE41)/H27建設IOデータ!AP$122</f>
        <v>0.15336324089123737</v>
      </c>
      <c r="DO41" s="466">
        <f>+SUMIFS(H27建設IOデータ!AQ:AQ,H27建設IOデータ!$A:$A,H27建設io!$CE41)/H27建設IOデータ!AQ$122</f>
        <v>0.1518100325131897</v>
      </c>
      <c r="DP41" s="466">
        <f>+SUMIFS(H27建設IOデータ!AR:AR,H27建設IOデータ!$A:$A,H27建設io!$CE41)/H27建設IOデータ!AR$122</f>
        <v>0.13217793600737335</v>
      </c>
      <c r="DQ41" s="466">
        <f>+SUMIFS(H27建設IOデータ!AS:AS,H27建設IOデータ!$A:$A,H27建設io!$CE41)/H27建設IOデータ!AS$122</f>
        <v>0.13976371443552693</v>
      </c>
      <c r="DR41" s="466">
        <f>+SUMIFS(H27建設IOデータ!AT:AT,H27建設IOデータ!$A:$A,H27建設io!$CE41)/H27建設IOデータ!AT$122</f>
        <v>0.15763825989311045</v>
      </c>
      <c r="DS41" s="466">
        <f>+SUMIFS(H27建設IOデータ!AU:AU,H27建設IOデータ!$A:$A,H27建設io!$CE41)/H27建設IOデータ!AU$122</f>
        <v>0.16365661185126359</v>
      </c>
      <c r="DT41" s="466">
        <f>+SUMIFS(H27建設IOデータ!AV:AV,H27建設IOデータ!$A:$A,H27建設io!$CE41)/H27建設IOデータ!AV$122</f>
        <v>0.12852959631876176</v>
      </c>
      <c r="DU41" s="466">
        <f>+SUMIFS(H27建設IOデータ!AW:AW,H27建設IOデータ!$A:$A,H27建設io!$CE41)/H27建設IOデータ!AW$122</f>
        <v>0.15477371195907502</v>
      </c>
      <c r="DV41" s="466">
        <f>+SUMIFS(H27建設IOデータ!AX:AX,H27建設IOデータ!$A:$A,H27建設io!$CE41)/H27建設IOデータ!AX$122</f>
        <v>9.3556323746158812E-2</v>
      </c>
      <c r="DW41" s="466">
        <f>+SUMIFS(H27建設IOデータ!AY:AY,H27建設IOデータ!$A:$A,H27建設io!$CE41)/H27建設IOデータ!AY$122</f>
        <v>9.4686879228114501E-2</v>
      </c>
      <c r="DX41" s="466">
        <f>+SUMIFS(H27建設IOデータ!AZ:AZ,H27建設IOデータ!$A:$A,H27建設io!$CE41)/H27建設IOデータ!AZ$122</f>
        <v>9.8628386874861806E-2</v>
      </c>
      <c r="DY41" s="466">
        <f>+SUMIFS(H27建設IOデータ!BA:BA,H27建設IOデータ!$A:$A,H27建設io!$CE41)/H27建設IOデータ!BA$122</f>
        <v>8.9228151439239969E-2</v>
      </c>
      <c r="DZ41" s="466">
        <f>+SUMIFS(H27建設IOデータ!BB:BB,H27建設IOデータ!$A:$A,H27建設io!$CE41)/H27建設IOデータ!BB$122</f>
        <v>5.7874375747344727E-2</v>
      </c>
      <c r="EA41" s="466">
        <f>+SUMIFS(H27建設IOデータ!BC:BC,H27建設IOデータ!$A:$A,H27建設io!$CE41)/H27建設IOデータ!BC$122</f>
        <v>7.7995816316366179E-2</v>
      </c>
      <c r="EB41" s="466">
        <f>+SUMIFS(H27建設IOデータ!BD:BD,H27建設IOデータ!$A:$A,H27建設io!$CE41)/H27建設IOデータ!BD$122</f>
        <v>8.1884167548767581E-2</v>
      </c>
      <c r="EC41" s="466">
        <f>+SUMIFS(H27建設IOデータ!BE:BE,H27建設IOデータ!$A:$A,H27建設io!$CE41)/H27建設IOデータ!BE$122</f>
        <v>8.0463591887141972E-2</v>
      </c>
      <c r="ED41" s="466">
        <f>+SUMIFS(H27建設IOデータ!BF:BF,H27建設IOデータ!$A:$A,H27建設io!$CE41)/H27建設IOデータ!BF$122</f>
        <v>8.7423596962400443E-2</v>
      </c>
      <c r="EE41" s="466">
        <f>+SUMIFS(H27建設IOデータ!BG:BG,H27建設IOデータ!$A:$A,H27建設io!$CE41)/H27建設IOデータ!BG$122</f>
        <v>0.12706087551677125</v>
      </c>
      <c r="EF41" s="466">
        <f>+SUMIFS(H27建設IOデータ!BH:BH,H27建設IOデータ!$A:$A,H27建設io!$CE41)/H27建設IOデータ!BH$122</f>
        <v>0.18445089520371571</v>
      </c>
      <c r="EG41" s="466">
        <f>+SUMIFS(H27建設IOデータ!BI:BI,H27建設IOデータ!$A:$A,H27建設io!$CE41)/H27建設IOデータ!BI$122</f>
        <v>0.23008297968728347</v>
      </c>
      <c r="EH41" s="466">
        <f>+SUMIFS(H27建設IOデータ!BJ:BJ,H27建設IOデータ!$A:$A,H27建設io!$CE41)/H27建設IOデータ!BJ$122</f>
        <v>0.22833736380186398</v>
      </c>
      <c r="EI41" s="466">
        <f>+SUMIFS(H27建設IOデータ!BK:BK,H27建設IOデータ!$A:$A,H27建設io!$CE41)/H27建設IOデータ!BK$122</f>
        <v>0.23900301462533086</v>
      </c>
      <c r="EJ41" s="466">
        <f>+SUMIFS(H27建設IOデータ!BL:BL,H27建設IOデータ!$A:$A,H27建設io!$CE41)/H27建設IOデータ!BL$122</f>
        <v>0.18221731207942954</v>
      </c>
      <c r="EK41" s="466">
        <f>+SUMIFS(H27建設IOデータ!BM:BM,H27建設IOデータ!$A:$A,H27建設io!$CE41)/H27建設IOデータ!BM$122</f>
        <v>0.23843007518796994</v>
      </c>
      <c r="EL41" s="466">
        <f>+SUMIFS(H27建設IOデータ!BN:BN,H27建設IOデータ!$A:$A,H27建設io!$CE41)/H27建設IOデータ!BN$122</f>
        <v>0.18004656593694721</v>
      </c>
      <c r="EM41" s="466">
        <f>+SUMIFS(H27建設IOデータ!BO:BO,H27建設IOデータ!$A:$A,H27建設io!$CE41)/H27建設IOデータ!BO$122</f>
        <v>0.11058076967215633</v>
      </c>
      <c r="EN41" s="466">
        <f>+SUMIFS(H27建設IOデータ!BP:BP,H27建設IOデータ!$A:$A,H27建設io!$CE41)/H27建設IOデータ!BP$122</f>
        <v>4.397659614625693E-2</v>
      </c>
      <c r="EO41" s="466">
        <f>+SUMIFS(H27建設IOデータ!BQ:BQ,H27建設IOデータ!$A:$A,H27建設io!$CE41)/H27建設IOデータ!BQ$122</f>
        <v>0.17029710542080376</v>
      </c>
      <c r="EP41" s="466">
        <f>+SUMIFS(H27建設IOデータ!BR:BR,H27建設IOデータ!$A:$A,H27建設io!$CE41)/H27建設IOデータ!BR$122</f>
        <v>0.31378029265614621</v>
      </c>
      <c r="EQ41" s="466">
        <f>+SUMIFS(H27建設IOデータ!BS:BS,H27建設IOデータ!$A:$A,H27建設io!$CE41)/H27建設IOデータ!BS$122</f>
        <v>0.11723164281511597</v>
      </c>
      <c r="ER41" s="466">
        <f>+SUMIFS(H27建設IOデータ!BT:BT,H27建設IOデータ!$A:$A,H27建設io!$CE41)/H27建設IOデータ!BT$122</f>
        <v>0.12765662012637791</v>
      </c>
      <c r="ES41" s="466">
        <f>+SUMIFS(H27建設IOデータ!BU:BU,H27建設IOデータ!$A:$A,H27建設io!$CE41)/H27建設IOデータ!BU$122</f>
        <v>9.5735092404363301E-2</v>
      </c>
      <c r="ET41" s="466">
        <f>+SUMIFS(H27建設IOデータ!BV:BV,H27建設IOデータ!$A:$A,H27建設io!$CE41)/H27建設IOデータ!BV$122</f>
        <v>9.8783500182867245E-2</v>
      </c>
      <c r="EU41" s="466">
        <f>+SUMIFS(H27建設IOデータ!BW:BW,H27建設IOデータ!$A:$A,H27建設io!$CE41)/H27建設IOデータ!BW$122</f>
        <v>8.4248258585838898E-2</v>
      </c>
      <c r="EV41" s="466">
        <f>+SUMIFS(H27建設IOデータ!BX:BX,H27建設IOデータ!$A:$A,H27建設io!$CE41)/H27建設IOデータ!BX$122</f>
        <v>8.795147825177628E-2</v>
      </c>
      <c r="EW41" s="466">
        <f>+SUMIFS(H27建設IOデータ!BY:BY,H27建設IOデータ!$A:$A,H27建設io!$CE41)/H27建設IOデータ!BY$122</f>
        <v>8.4076758723202569E-2</v>
      </c>
      <c r="EX41" s="466">
        <f>+SUMIFS(H27建設IOデータ!BZ:BZ,H27建設IOデータ!$A:$A,H27建設io!$CE41)/H27建設IOデータ!BZ$122</f>
        <v>7.9268535811633054E-2</v>
      </c>
      <c r="EY41" s="466">
        <f>+SUMIFS(H27建設IOデータ!CA:CA,H27建設IOデータ!$A:$A,H27建設io!$CE41)/H27建設IOデータ!CA$122</f>
        <v>0.10941237472692808</v>
      </c>
    </row>
    <row r="42" spans="1:155" x14ac:dyDescent="0.15">
      <c r="A42" s="464">
        <f t="shared" si="0"/>
        <v>0</v>
      </c>
      <c r="C42" s="381" t="s">
        <v>385</v>
      </c>
      <c r="D42" s="381" t="s">
        <v>85</v>
      </c>
      <c r="E42" s="465">
        <f t="shared" si="11"/>
        <v>0</v>
      </c>
      <c r="F42" s="465">
        <f t="shared" si="11"/>
        <v>0</v>
      </c>
      <c r="G42" s="465">
        <f t="shared" si="11"/>
        <v>0</v>
      </c>
      <c r="H42" s="465">
        <f t="shared" si="11"/>
        <v>0</v>
      </c>
      <c r="I42" s="465">
        <f t="shared" si="11"/>
        <v>0</v>
      </c>
      <c r="J42" s="465">
        <f t="shared" si="11"/>
        <v>0</v>
      </c>
      <c r="K42" s="465">
        <f t="shared" si="11"/>
        <v>0</v>
      </c>
      <c r="L42" s="465">
        <f t="shared" si="11"/>
        <v>0</v>
      </c>
      <c r="M42" s="465">
        <f t="shared" si="11"/>
        <v>0</v>
      </c>
      <c r="N42" s="465">
        <f t="shared" si="11"/>
        <v>0</v>
      </c>
      <c r="O42" s="465">
        <f t="shared" si="11"/>
        <v>0</v>
      </c>
      <c r="P42" s="465">
        <f t="shared" si="11"/>
        <v>0</v>
      </c>
      <c r="Q42" s="465">
        <f t="shared" si="11"/>
        <v>0</v>
      </c>
      <c r="R42" s="465">
        <f t="shared" si="11"/>
        <v>0</v>
      </c>
      <c r="S42" s="465">
        <f t="shared" si="11"/>
        <v>0</v>
      </c>
      <c r="T42" s="465">
        <f t="shared" si="11"/>
        <v>0</v>
      </c>
      <c r="U42" s="465">
        <f t="shared" si="15"/>
        <v>0</v>
      </c>
      <c r="V42" s="465">
        <f t="shared" si="15"/>
        <v>0</v>
      </c>
      <c r="W42" s="465">
        <f t="shared" si="15"/>
        <v>0</v>
      </c>
      <c r="X42" s="465">
        <f t="shared" si="15"/>
        <v>0</v>
      </c>
      <c r="Y42" s="465">
        <f t="shared" si="15"/>
        <v>0</v>
      </c>
      <c r="Z42" s="465">
        <f t="shared" si="15"/>
        <v>0</v>
      </c>
      <c r="AA42" s="465">
        <f t="shared" si="15"/>
        <v>0</v>
      </c>
      <c r="AB42" s="465">
        <f t="shared" si="15"/>
        <v>0</v>
      </c>
      <c r="AC42" s="465">
        <f t="shared" si="15"/>
        <v>0</v>
      </c>
      <c r="AD42" s="465">
        <f t="shared" si="15"/>
        <v>0</v>
      </c>
      <c r="AE42" s="465">
        <f t="shared" si="15"/>
        <v>0</v>
      </c>
      <c r="AF42" s="465">
        <f t="shared" si="15"/>
        <v>0</v>
      </c>
      <c r="AG42" s="465">
        <f t="shared" si="15"/>
        <v>0</v>
      </c>
      <c r="AH42" s="465">
        <f t="shared" si="15"/>
        <v>0</v>
      </c>
      <c r="AI42" s="465">
        <f t="shared" si="12"/>
        <v>0</v>
      </c>
      <c r="AJ42" s="465">
        <f t="shared" si="12"/>
        <v>0</v>
      </c>
      <c r="AK42" s="465">
        <f t="shared" si="12"/>
        <v>0</v>
      </c>
      <c r="AL42" s="465">
        <f t="shared" si="12"/>
        <v>0</v>
      </c>
      <c r="AM42" s="465">
        <f t="shared" si="12"/>
        <v>0</v>
      </c>
      <c r="AN42" s="465">
        <f t="shared" si="12"/>
        <v>0</v>
      </c>
      <c r="AO42" s="465">
        <f t="shared" si="12"/>
        <v>0</v>
      </c>
      <c r="AP42" s="465">
        <f t="shared" si="12"/>
        <v>0</v>
      </c>
      <c r="AQ42" s="465">
        <f t="shared" si="12"/>
        <v>0</v>
      </c>
      <c r="AR42" s="465">
        <f t="shared" si="12"/>
        <v>0</v>
      </c>
      <c r="AS42" s="465">
        <f t="shared" si="12"/>
        <v>0</v>
      </c>
      <c r="AT42" s="465">
        <f t="shared" si="12"/>
        <v>0</v>
      </c>
      <c r="AU42" s="465">
        <f t="shared" si="12"/>
        <v>0</v>
      </c>
      <c r="AV42" s="465">
        <f t="shared" si="12"/>
        <v>0</v>
      </c>
      <c r="AW42" s="465">
        <f t="shared" si="12"/>
        <v>0</v>
      </c>
      <c r="AX42" s="465">
        <f t="shared" si="12"/>
        <v>0</v>
      </c>
      <c r="AY42" s="465">
        <f t="shared" si="13"/>
        <v>0</v>
      </c>
      <c r="AZ42" s="465">
        <f t="shared" si="13"/>
        <v>0</v>
      </c>
      <c r="BA42" s="465">
        <f t="shared" si="13"/>
        <v>0</v>
      </c>
      <c r="BB42" s="465">
        <f t="shared" si="13"/>
        <v>0</v>
      </c>
      <c r="BC42" s="465">
        <f t="shared" si="13"/>
        <v>0</v>
      </c>
      <c r="BD42" s="465">
        <f t="shared" si="13"/>
        <v>0</v>
      </c>
      <c r="BE42" s="465">
        <f t="shared" si="13"/>
        <v>0</v>
      </c>
      <c r="BF42" s="465">
        <f t="shared" si="13"/>
        <v>0</v>
      </c>
      <c r="BG42" s="465">
        <f t="shared" si="13"/>
        <v>0</v>
      </c>
      <c r="BH42" s="465">
        <f t="shared" si="13"/>
        <v>0</v>
      </c>
      <c r="BI42" s="465">
        <f t="shared" si="13"/>
        <v>0</v>
      </c>
      <c r="BJ42" s="465">
        <f t="shared" si="13"/>
        <v>0</v>
      </c>
      <c r="BK42" s="465">
        <f t="shared" si="13"/>
        <v>0</v>
      </c>
      <c r="BL42" s="465">
        <f t="shared" si="13"/>
        <v>0</v>
      </c>
      <c r="BM42" s="465">
        <f t="shared" si="13"/>
        <v>0</v>
      </c>
      <c r="BN42" s="465">
        <f t="shared" si="13"/>
        <v>0</v>
      </c>
      <c r="BO42" s="465">
        <f t="shared" si="14"/>
        <v>0</v>
      </c>
      <c r="BP42" s="465">
        <f t="shared" si="14"/>
        <v>0</v>
      </c>
      <c r="BQ42" s="465">
        <f t="shared" si="10"/>
        <v>0</v>
      </c>
      <c r="BR42" s="465">
        <f t="shared" si="5"/>
        <v>0</v>
      </c>
      <c r="BS42" s="465">
        <f t="shared" si="5"/>
        <v>0</v>
      </c>
      <c r="BT42" s="465">
        <f t="shared" si="5"/>
        <v>0</v>
      </c>
      <c r="BU42" s="465">
        <f t="shared" si="5"/>
        <v>0</v>
      </c>
      <c r="BV42" s="465">
        <f t="shared" si="5"/>
        <v>0</v>
      </c>
      <c r="BW42" s="465">
        <f t="shared" si="5"/>
        <v>0</v>
      </c>
      <c r="CE42" s="381" t="s">
        <v>385</v>
      </c>
      <c r="CF42" s="381" t="s">
        <v>85</v>
      </c>
      <c r="CG42" s="466">
        <f>+SUMIFS(H27建設IOデータ!I:I,H27建設IOデータ!$A:$A,H27建設io!$CE42)/H27建設IOデータ!I$122</f>
        <v>2.6075836527414745E-4</v>
      </c>
      <c r="CH42" s="466">
        <f>+SUMIFS(H27建設IOデータ!J:J,H27建設IOデータ!$A:$A,H27建設io!$CE42)/H27建設IOデータ!J$122</f>
        <v>1.9808006144000139E-4</v>
      </c>
      <c r="CI42" s="466">
        <f>+SUMIFS(H27建設IOデータ!K:K,H27建設IOデータ!$A:$A,H27建設io!$CE42)/H27建設IOデータ!K$122</f>
        <v>1.5859919094118812E-4</v>
      </c>
      <c r="CJ42" s="466">
        <f>+SUMIFS(H27建設IOデータ!L:L,H27建設IOデータ!$A:$A,H27建設io!$CE42)/H27建設IOデータ!L$122</f>
        <v>1.2722097709538298E-4</v>
      </c>
      <c r="CK42" s="466">
        <f>+SUMIFS(H27建設IOデータ!M:M,H27建設IOデータ!$A:$A,H27建設io!$CE42)/H27建設IOデータ!M$122</f>
        <v>1.2643521643773703E-4</v>
      </c>
      <c r="CL42" s="466">
        <f>+SUMIFS(H27建設IOデータ!N:N,H27建設IOデータ!$A:$A,H27建設io!$CE42)/H27建設IOデータ!N$122</f>
        <v>1.5399316112422906E-4</v>
      </c>
      <c r="CM42" s="466">
        <f>+SUMIFS(H27建設IOデータ!O:O,H27建設IOデータ!$A:$A,H27建設io!$CE42)/H27建設IOデータ!O$122</f>
        <v>1.9636982794533737E-4</v>
      </c>
      <c r="CN42" s="466">
        <f>+SUMIFS(H27建設IOデータ!P:P,H27建設IOデータ!$A:$A,H27建設io!$CE42)/H27建設IOデータ!P$122</f>
        <v>1.8700787401574803E-4</v>
      </c>
      <c r="CO42" s="466">
        <f>+SUMIFS(H27建設IOデータ!Q:Q,H27建設IOデータ!$A:$A,H27建設io!$CE42)/H27建設IOデータ!Q$122</f>
        <v>1.8355172093127424E-4</v>
      </c>
      <c r="CP42" s="466">
        <f>+SUMIFS(H27建設IOデータ!R:R,H27建設IOデータ!$A:$A,H27建設io!$CE42)/H27建設IOデータ!R$122</f>
        <v>1.832633221151712E-4</v>
      </c>
      <c r="CQ42" s="466">
        <f>+SUMIFS(H27建設IOデータ!S:S,H27建設IOデータ!$A:$A,H27建設io!$CE42)/H27建設IOデータ!S$122</f>
        <v>1.9897857663991509E-4</v>
      </c>
      <c r="CR42" s="466">
        <f>+SUMIFS(H27建設IOデータ!T:T,H27建設IOデータ!$A:$A,H27建設io!$CE42)/H27建設IOデータ!T$122</f>
        <v>2.1332283393414423E-4</v>
      </c>
      <c r="CS42" s="466">
        <f>+SUMIFS(H27建設IOデータ!U:U,H27建設IOデータ!$A:$A,H27建設io!$CE42)/H27建設IOデータ!U$122</f>
        <v>2.1105490454600493E-4</v>
      </c>
      <c r="CT42" s="466">
        <f>+SUMIFS(H27建設IOデータ!V:V,H27建設IOデータ!$A:$A,H27建設io!$CE42)/H27建設IOデータ!V$122</f>
        <v>2.1473546162363054E-4</v>
      </c>
      <c r="CU42" s="466">
        <f>+SUMIFS(H27建設IOデータ!W:W,H27建設IOデータ!$A:$A,H27建設io!$CE42)/H27建設IOデータ!W$122</f>
        <v>2.1153574954167254E-4</v>
      </c>
      <c r="CV42" s="466">
        <f>+SUMIFS(H27建設IOデータ!X:X,H27建設IOデータ!$A:$A,H27建設io!$CE42)/H27建設IOデータ!X$122</f>
        <v>2.4740828298344268E-4</v>
      </c>
      <c r="CW42" s="466">
        <f>+SUMIFS(H27建設IOデータ!Y:Y,H27建設IOデータ!$A:$A,H27建設io!$CE42)/H27建設IOデータ!Y$122</f>
        <v>2.0277436931971798E-4</v>
      </c>
      <c r="CX42" s="466">
        <f>+SUMIFS(H27建設IOデータ!Z:Z,H27建設IOデータ!$A:$A,H27建設io!$CE42)/H27建設IOデータ!Z$122</f>
        <v>2.2603585276372297E-4</v>
      </c>
      <c r="CY42" s="466">
        <f>+SUMIFS(H27建設IOデータ!AA:AA,H27建設IOデータ!$A:$A,H27建設io!$CE42)/H27建設IOデータ!AA$122</f>
        <v>2.008948954433385E-4</v>
      </c>
      <c r="CZ42" s="466">
        <f>+SUMIFS(H27建設IOデータ!AB:AB,H27建設IOデータ!$A:$A,H27建設io!$CE42)/H27建設IOデータ!AB$122</f>
        <v>2.5021240289161914E-4</v>
      </c>
      <c r="DA42" s="466">
        <f>+SUMIFS(H27建設IOデータ!AC:AC,H27建設IOデータ!$A:$A,H27建設io!$CE42)/H27建設IOデータ!AC$122</f>
        <v>2.8363430084144843E-4</v>
      </c>
      <c r="DB42" s="466">
        <f>+SUMIFS(H27建設IOデータ!AD:AD,H27建設IOデータ!$A:$A,H27建設io!$CE42)/H27建設IOデータ!AD$122</f>
        <v>1.8890155782630026E-4</v>
      </c>
      <c r="DC42" s="466">
        <f>+SUMIFS(H27建設IOデータ!AE:AE,H27建設IOデータ!$A:$A,H27建設io!$CE42)/H27建設IOデータ!AE$122</f>
        <v>2.5520917460830237E-4</v>
      </c>
      <c r="DD42" s="466">
        <f>+SUMIFS(H27建設IOデータ!AF:AF,H27建設IOデータ!$A:$A,H27建設io!$CE42)/H27建設IOデータ!AF$122</f>
        <v>2.4657501293015311E-4</v>
      </c>
      <c r="DE42" s="466">
        <f>+SUMIFS(H27建設IOデータ!AG:AG,H27建設IOデータ!$A:$A,H27建設io!$CE42)/H27建設IOデータ!AG$122</f>
        <v>2.7766249101250358E-4</v>
      </c>
      <c r="DF42" s="466">
        <f>+SUMIFS(H27建設IOデータ!AH:AH,H27建設IOデータ!$A:$A,H27建設io!$CE42)/H27建設IOデータ!AH$122</f>
        <v>2.1944769942151734E-4</v>
      </c>
      <c r="DG42" s="466">
        <f>+SUMIFS(H27建設IOデータ!AI:AI,H27建設IOデータ!$A:$A,H27建設io!$CE42)/H27建設IOデータ!AI$122</f>
        <v>2.5970420839464191E-4</v>
      </c>
      <c r="DH42" s="466">
        <f>+SUMIFS(H27建設IOデータ!AJ:AJ,H27建設IOデータ!$A:$A,H27建設io!$CE42)/H27建設IOデータ!AJ$122</f>
        <v>2.4790577274535466E-4</v>
      </c>
      <c r="DI42" s="466">
        <f>+SUMIFS(H27建設IOデータ!AK:AK,H27建設IOデータ!$A:$A,H27建設io!$CE42)/H27建設IOデータ!AK$122</f>
        <v>1.1236432442052209E-4</v>
      </c>
      <c r="DJ42" s="466">
        <f>+SUMIFS(H27建設IOデータ!AL:AL,H27建設IOデータ!$A:$A,H27建設io!$CE42)/H27建設IOデータ!AL$122</f>
        <v>4.0531854091606996E-4</v>
      </c>
      <c r="DK42" s="466">
        <f>+SUMIFS(H27建設IOデータ!AM:AM,H27建設IOデータ!$A:$A,H27建設io!$CE42)/H27建設IOデータ!AM$122</f>
        <v>4.0657463604669983E-4</v>
      </c>
      <c r="DL42" s="466">
        <f>+SUMIFS(H27建設IOデータ!AN:AN,H27建設IOデータ!$A:$A,H27建設io!$CE42)/H27建設IOデータ!AN$122</f>
        <v>4.1882565850902503E-4</v>
      </c>
      <c r="DM42" s="466">
        <f>+SUMIFS(H27建設IOデータ!AO:AO,H27建設IOデータ!$A:$A,H27建設io!$CE42)/H27建設IOデータ!AO$122</f>
        <v>4.1080859110606744E-4</v>
      </c>
      <c r="DN42" s="466">
        <f>+SUMIFS(H27建設IOデータ!AP:AP,H27建設IOデータ!$A:$A,H27建設io!$CE42)/H27建設IOデータ!AP$122</f>
        <v>4.0497140954600394E-4</v>
      </c>
      <c r="DO42" s="466">
        <f>+SUMIFS(H27建設IOデータ!AQ:AQ,H27建設IOデータ!$A:$A,H27建設io!$CE42)/H27建設IOデータ!AQ$122</f>
        <v>4.0293740470620119E-4</v>
      </c>
      <c r="DP42" s="466">
        <f>+SUMIFS(H27建設IOデータ!AR:AR,H27建設IOデータ!$A:$A,H27建設io!$CE42)/H27建設IOデータ!AR$122</f>
        <v>6.0540892210104004E-4</v>
      </c>
      <c r="DQ42" s="466">
        <f>+SUMIFS(H27建設IOデータ!AS:AS,H27建設IOデータ!$A:$A,H27建設io!$CE42)/H27建設IOデータ!AS$122</f>
        <v>4.3931542375043103E-4</v>
      </c>
      <c r="DR42" s="466">
        <f>+SUMIFS(H27建設IOデータ!AT:AT,H27建設IOデータ!$A:$A,H27建設io!$CE42)/H27建設IOデータ!AT$122</f>
        <v>3.9255221915595977E-4</v>
      </c>
      <c r="DS42" s="466">
        <f>+SUMIFS(H27建設IOデータ!AU:AU,H27建設IOデータ!$A:$A,H27建設io!$CE42)/H27建設IOデータ!AU$122</f>
        <v>3.7426003769985258E-4</v>
      </c>
      <c r="DT42" s="466">
        <f>+SUMIFS(H27建設IOデータ!AV:AV,H27建設IOデータ!$A:$A,H27建設io!$CE42)/H27建設IOデータ!AV$122</f>
        <v>5.229031583350763E-4</v>
      </c>
      <c r="DU42" s="466">
        <f>+SUMIFS(H27建設IOデータ!AW:AW,H27建設IOデータ!$A:$A,H27建設io!$CE42)/H27建設IOデータ!AW$122</f>
        <v>4.6980216108994099E-4</v>
      </c>
      <c r="DV42" s="466">
        <f>+SUMIFS(H27建設IOデータ!AX:AX,H27建設IOデータ!$A:$A,H27建設io!$CE42)/H27建設IOデータ!AX$122</f>
        <v>4.3481962079723049E-4</v>
      </c>
      <c r="DW42" s="466">
        <f>+SUMIFS(H27建設IOデータ!AY:AY,H27建設IOデータ!$A:$A,H27建設io!$CE42)/H27建設IOデータ!AY$122</f>
        <v>4.3116469392799275E-4</v>
      </c>
      <c r="DX42" s="466">
        <f>+SUMIFS(H27建設IOデータ!AZ:AZ,H27建設IOデータ!$A:$A,H27建設io!$CE42)/H27建設IOデータ!AZ$122</f>
        <v>3.8863488645830775E-4</v>
      </c>
      <c r="DY42" s="466">
        <f>+SUMIFS(H27建設IOデータ!BA:BA,H27建設IOデータ!$A:$A,H27建設io!$CE42)/H27建設IOデータ!BA$122</f>
        <v>6.8062579760835656E-4</v>
      </c>
      <c r="DZ42" s="466">
        <f>+SUMIFS(H27建設IOデータ!BB:BB,H27建設IOデータ!$A:$A,H27建設io!$CE42)/H27建設IOデータ!BB$122</f>
        <v>6.3304494619117959E-4</v>
      </c>
      <c r="EA42" s="466">
        <f>+SUMIFS(H27建設IOデータ!BC:BC,H27建設IOデータ!$A:$A,H27建設io!$CE42)/H27建設IOデータ!BC$122</f>
        <v>2.988345452734336E-4</v>
      </c>
      <c r="EB42" s="466">
        <f>+SUMIFS(H27建設IOデータ!BD:BD,H27建設IOデータ!$A:$A,H27建設io!$CE42)/H27建設IOデータ!BD$122</f>
        <v>4.7255406018448508E-4</v>
      </c>
      <c r="EC42" s="466">
        <f>+SUMIFS(H27建設IOデータ!BE:BE,H27建設IOデータ!$A:$A,H27建設io!$CE42)/H27建設IOデータ!BE$122</f>
        <v>4.749916876454662E-4</v>
      </c>
      <c r="ED42" s="466">
        <f>+SUMIFS(H27建設IOデータ!BF:BF,H27建設IOデータ!$A:$A,H27建設io!$CE42)/H27建設IOデータ!BF$122</f>
        <v>4.630487127245786E-4</v>
      </c>
      <c r="EE42" s="466">
        <f>+SUMIFS(H27建設IOデータ!BG:BG,H27建設IOデータ!$A:$A,H27建設io!$CE42)/H27建設IOデータ!BG$122</f>
        <v>6.8994828147682049E-4</v>
      </c>
      <c r="EF42" s="466">
        <f>+SUMIFS(H27建設IOデータ!BH:BH,H27建設IOデータ!$A:$A,H27建設io!$CE42)/H27建設IOデータ!BH$122</f>
        <v>4.5444875165340926E-4</v>
      </c>
      <c r="EG42" s="466">
        <f>+SUMIFS(H27建設IOデータ!BI:BI,H27建設IOデータ!$A:$A,H27建設io!$CE42)/H27建設IOデータ!BI$122</f>
        <v>3.2252271175107464E-4</v>
      </c>
      <c r="EH42" s="466">
        <f>+SUMIFS(H27建設IOデータ!BJ:BJ,H27建設IOデータ!$A:$A,H27建設io!$CE42)/H27建設IOデータ!BJ$122</f>
        <v>3.0829426530863913E-4</v>
      </c>
      <c r="EI42" s="466">
        <f>+SUMIFS(H27建設IOデータ!BK:BK,H27建設IOデータ!$A:$A,H27建設io!$CE42)/H27建設IOデータ!BK$122</f>
        <v>2.7987237819554283E-4</v>
      </c>
      <c r="EJ42" s="466">
        <f>+SUMIFS(H27建設IOデータ!BL:BL,H27建設IOデータ!$A:$A,H27建設io!$CE42)/H27建設IOデータ!BL$122</f>
        <v>4.4478241531199336E-4</v>
      </c>
      <c r="EK42" s="466">
        <f>+SUMIFS(H27建設IOデータ!BM:BM,H27建設IOデータ!$A:$A,H27建設io!$CE42)/H27建設IOデータ!BM$122</f>
        <v>3.6992481203007517E-4</v>
      </c>
      <c r="EL42" s="466">
        <f>+SUMIFS(H27建設IOデータ!BN:BN,H27建設IOデータ!$A:$A,H27建設io!$CE42)/H27建設IOデータ!BN$122</f>
        <v>7.5582249008900666E-4</v>
      </c>
      <c r="EM42" s="466">
        <f>+SUMIFS(H27建設IOデータ!BO:BO,H27建設IOデータ!$A:$A,H27建設io!$CE42)/H27建設IOデータ!BO$122</f>
        <v>2.5699918697741478E-4</v>
      </c>
      <c r="EN42" s="466">
        <f>+SUMIFS(H27建設IOデータ!BP:BP,H27建設IOデータ!$A:$A,H27建設io!$CE42)/H27建設IOデータ!BP$122</f>
        <v>3.9463976252981247E-4</v>
      </c>
      <c r="EO42" s="466">
        <f>+SUMIFS(H27建設IOデータ!BQ:BQ,H27建設IOデータ!$A:$A,H27建設io!$CE42)/H27建設IOデータ!BQ$122</f>
        <v>5.6506536489202156E-4</v>
      </c>
      <c r="EP42" s="466">
        <f>+SUMIFS(H27建設IOデータ!BR:BR,H27建設IOデータ!$A:$A,H27建設io!$CE42)/H27建設IOデータ!BR$122</f>
        <v>4.4606511302915645E-4</v>
      </c>
      <c r="EQ42" s="466">
        <f>+SUMIFS(H27建設IOデータ!BS:BS,H27建設IOデータ!$A:$A,H27建設io!$CE42)/H27建設IOデータ!BS$122</f>
        <v>2.7862263910118518E-4</v>
      </c>
      <c r="ER42" s="466">
        <f>+SUMIFS(H27建設IOデータ!BT:BT,H27建設IOデータ!$A:$A,H27建設io!$CE42)/H27建設IOデータ!BT$122</f>
        <v>7.9789273420224197E-5</v>
      </c>
      <c r="ES42" s="466">
        <f>+SUMIFS(H27建設IOデータ!BU:BU,H27建設IOデータ!$A:$A,H27建設io!$CE42)/H27建設IOデータ!BU$122</f>
        <v>4.0342656750900823E-4</v>
      </c>
      <c r="ET42" s="466">
        <f>+SUMIFS(H27建設IOデータ!BV:BV,H27建設IOデータ!$A:$A,H27建設io!$CE42)/H27建設IOデータ!BV$122</f>
        <v>2.4978396283122334E-4</v>
      </c>
      <c r="EU42" s="466">
        <f>+SUMIFS(H27建設IOデータ!BW:BW,H27建設IOデータ!$A:$A,H27建設io!$CE42)/H27建設IOデータ!BW$122</f>
        <v>3.8989157359020692E-4</v>
      </c>
      <c r="EV42" s="466">
        <f>+SUMIFS(H27建設IOデータ!BX:BX,H27建設IOデータ!$A:$A,H27建設io!$CE42)/H27建設IOデータ!BX$122</f>
        <v>1.7428788873461183E-4</v>
      </c>
      <c r="EW42" s="466">
        <f>+SUMIFS(H27建設IOデータ!BY:BY,H27建設IOデータ!$A:$A,H27建設io!$CE42)/H27建設IOデータ!BY$122</f>
        <v>6.8490261230789843E-4</v>
      </c>
      <c r="EX42" s="466">
        <f>+SUMIFS(H27建設IOデータ!BZ:BZ,H27建設IOデータ!$A:$A,H27建設io!$CE42)/H27建設IOデータ!BZ$122</f>
        <v>3.4849096236138114E-4</v>
      </c>
      <c r="EY42" s="466">
        <f>+SUMIFS(H27建設IOデータ!CA:CA,H27建設IOデータ!$A:$A,H27建設io!$CE42)/H27建設IOデータ!CA$122</f>
        <v>4.1889445185858912E-4</v>
      </c>
    </row>
    <row r="43" spans="1:155" x14ac:dyDescent="0.15">
      <c r="A43" s="464">
        <f t="shared" si="0"/>
        <v>0</v>
      </c>
      <c r="C43" s="381" t="s">
        <v>386</v>
      </c>
      <c r="D43" s="381" t="s">
        <v>9</v>
      </c>
      <c r="E43" s="465">
        <f t="shared" si="11"/>
        <v>0</v>
      </c>
      <c r="F43" s="465">
        <f t="shared" si="11"/>
        <v>0</v>
      </c>
      <c r="G43" s="465">
        <f t="shared" si="11"/>
        <v>0</v>
      </c>
      <c r="H43" s="465">
        <f t="shared" si="11"/>
        <v>0</v>
      </c>
      <c r="I43" s="465">
        <f t="shared" si="11"/>
        <v>0</v>
      </c>
      <c r="J43" s="465">
        <f t="shared" si="11"/>
        <v>0</v>
      </c>
      <c r="K43" s="465">
        <f t="shared" si="11"/>
        <v>0</v>
      </c>
      <c r="L43" s="465">
        <f t="shared" si="11"/>
        <v>0</v>
      </c>
      <c r="M43" s="465">
        <f t="shared" si="11"/>
        <v>0</v>
      </c>
      <c r="N43" s="465">
        <f t="shared" si="11"/>
        <v>0</v>
      </c>
      <c r="O43" s="465">
        <f t="shared" si="11"/>
        <v>0</v>
      </c>
      <c r="P43" s="465">
        <f t="shared" si="11"/>
        <v>0</v>
      </c>
      <c r="Q43" s="465">
        <f t="shared" si="11"/>
        <v>0</v>
      </c>
      <c r="R43" s="465">
        <f t="shared" si="11"/>
        <v>0</v>
      </c>
      <c r="S43" s="465">
        <f t="shared" si="11"/>
        <v>0</v>
      </c>
      <c r="T43" s="465">
        <f t="shared" si="11"/>
        <v>0</v>
      </c>
      <c r="U43" s="465">
        <f t="shared" si="15"/>
        <v>0</v>
      </c>
      <c r="V43" s="465">
        <f t="shared" si="15"/>
        <v>0</v>
      </c>
      <c r="W43" s="465">
        <f t="shared" si="15"/>
        <v>0</v>
      </c>
      <c r="X43" s="465">
        <f t="shared" si="15"/>
        <v>0</v>
      </c>
      <c r="Y43" s="465">
        <f t="shared" si="15"/>
        <v>0</v>
      </c>
      <c r="Z43" s="465">
        <f t="shared" si="15"/>
        <v>0</v>
      </c>
      <c r="AA43" s="465">
        <f t="shared" si="15"/>
        <v>0</v>
      </c>
      <c r="AB43" s="465">
        <f t="shared" si="15"/>
        <v>0</v>
      </c>
      <c r="AC43" s="465">
        <f t="shared" si="15"/>
        <v>0</v>
      </c>
      <c r="AD43" s="465">
        <f t="shared" si="15"/>
        <v>0</v>
      </c>
      <c r="AE43" s="465">
        <f t="shared" si="15"/>
        <v>0</v>
      </c>
      <c r="AF43" s="465">
        <f t="shared" si="15"/>
        <v>0</v>
      </c>
      <c r="AG43" s="465">
        <f t="shared" si="15"/>
        <v>0</v>
      </c>
      <c r="AH43" s="465">
        <f t="shared" si="15"/>
        <v>0</v>
      </c>
      <c r="AI43" s="465">
        <f t="shared" si="12"/>
        <v>0</v>
      </c>
      <c r="AJ43" s="465">
        <f t="shared" si="12"/>
        <v>0</v>
      </c>
      <c r="AK43" s="465">
        <f t="shared" si="12"/>
        <v>0</v>
      </c>
      <c r="AL43" s="465">
        <f t="shared" si="12"/>
        <v>0</v>
      </c>
      <c r="AM43" s="465">
        <f t="shared" si="12"/>
        <v>0</v>
      </c>
      <c r="AN43" s="465">
        <f t="shared" si="12"/>
        <v>0</v>
      </c>
      <c r="AO43" s="465">
        <f t="shared" si="12"/>
        <v>0</v>
      </c>
      <c r="AP43" s="465">
        <f t="shared" si="12"/>
        <v>0</v>
      </c>
      <c r="AQ43" s="465">
        <f t="shared" si="12"/>
        <v>0</v>
      </c>
      <c r="AR43" s="465">
        <f t="shared" si="12"/>
        <v>0</v>
      </c>
      <c r="AS43" s="465">
        <f t="shared" si="12"/>
        <v>0</v>
      </c>
      <c r="AT43" s="465">
        <f t="shared" si="12"/>
        <v>0</v>
      </c>
      <c r="AU43" s="465">
        <f t="shared" si="12"/>
        <v>0</v>
      </c>
      <c r="AV43" s="465">
        <f t="shared" si="12"/>
        <v>0</v>
      </c>
      <c r="AW43" s="465">
        <f t="shared" si="12"/>
        <v>0</v>
      </c>
      <c r="AX43" s="465">
        <f t="shared" si="12"/>
        <v>0</v>
      </c>
      <c r="AY43" s="465">
        <f t="shared" si="13"/>
        <v>0</v>
      </c>
      <c r="AZ43" s="465">
        <f t="shared" si="13"/>
        <v>0</v>
      </c>
      <c r="BA43" s="465">
        <f t="shared" si="13"/>
        <v>0</v>
      </c>
      <c r="BB43" s="465">
        <f t="shared" si="13"/>
        <v>0</v>
      </c>
      <c r="BC43" s="465">
        <f t="shared" si="13"/>
        <v>0</v>
      </c>
      <c r="BD43" s="465">
        <f t="shared" si="13"/>
        <v>0</v>
      </c>
      <c r="BE43" s="465">
        <f t="shared" si="13"/>
        <v>0</v>
      </c>
      <c r="BF43" s="465">
        <f t="shared" si="13"/>
        <v>0</v>
      </c>
      <c r="BG43" s="465">
        <f t="shared" si="13"/>
        <v>0</v>
      </c>
      <c r="BH43" s="465">
        <f t="shared" si="13"/>
        <v>0</v>
      </c>
      <c r="BI43" s="465">
        <f t="shared" si="13"/>
        <v>0</v>
      </c>
      <c r="BJ43" s="465">
        <f t="shared" si="13"/>
        <v>0</v>
      </c>
      <c r="BK43" s="465">
        <f t="shared" si="13"/>
        <v>0</v>
      </c>
      <c r="BL43" s="465">
        <f t="shared" si="13"/>
        <v>0</v>
      </c>
      <c r="BM43" s="465">
        <f t="shared" si="13"/>
        <v>0</v>
      </c>
      <c r="BN43" s="465">
        <f t="shared" si="13"/>
        <v>0</v>
      </c>
      <c r="BO43" s="465">
        <f t="shared" si="14"/>
        <v>0</v>
      </c>
      <c r="BP43" s="465">
        <f t="shared" si="14"/>
        <v>0</v>
      </c>
      <c r="BQ43" s="465">
        <f t="shared" si="10"/>
        <v>0</v>
      </c>
      <c r="BR43" s="465">
        <f t="shared" si="5"/>
        <v>0</v>
      </c>
      <c r="BS43" s="465">
        <f t="shared" si="5"/>
        <v>0</v>
      </c>
      <c r="BT43" s="465">
        <f t="shared" si="5"/>
        <v>0</v>
      </c>
      <c r="BU43" s="465">
        <f t="shared" si="5"/>
        <v>0</v>
      </c>
      <c r="BV43" s="465">
        <f t="shared" si="5"/>
        <v>0</v>
      </c>
      <c r="BW43" s="465">
        <f t="shared" si="5"/>
        <v>0</v>
      </c>
      <c r="CE43" s="381" t="s">
        <v>386</v>
      </c>
      <c r="CF43" s="381" t="s">
        <v>9</v>
      </c>
      <c r="CG43" s="466">
        <f>+SUMIFS(H27建設IOデータ!I:I,H27建設IOデータ!$A:$A,H27建設io!$CE43)/H27建設IOデータ!I$122</f>
        <v>9.3720046325695158E-4</v>
      </c>
      <c r="CH43" s="466">
        <f>+SUMIFS(H27建設IOデータ!J:J,H27建設IOデータ!$A:$A,H27建設io!$CE43)/H27建設IOデータ!J$122</f>
        <v>6.3891835648132887E-4</v>
      </c>
      <c r="CI43" s="466">
        <f>+SUMIFS(H27建設IOデータ!K:K,H27建設IOデータ!$A:$A,H27建設io!$CE43)/H27建設IOデータ!K$122</f>
        <v>8.2091531596507178E-4</v>
      </c>
      <c r="CJ43" s="466">
        <f>+SUMIFS(H27建設IOデータ!L:L,H27建設IOデータ!$A:$A,H27建設io!$CE43)/H27建設IOデータ!L$122</f>
        <v>1.270858751728038E-3</v>
      </c>
      <c r="CK43" s="466">
        <f>+SUMIFS(H27建設IOデータ!M:M,H27建設IOデータ!$A:$A,H27建設io!$CE43)/H27建設IOデータ!M$122</f>
        <v>1.2246021375779718E-3</v>
      </c>
      <c r="CL43" s="466">
        <f>+SUMIFS(H27建設IOデータ!N:N,H27建設IOデータ!$A:$A,H27建設io!$CE43)/H27建設IOデータ!N$122</f>
        <v>2.8468992095017731E-3</v>
      </c>
      <c r="CM43" s="466">
        <f>+SUMIFS(H27建設IOデータ!O:O,H27建設IOデータ!$A:$A,H27建設io!$CE43)/H27建設IOデータ!O$122</f>
        <v>2.7930863726386492E-4</v>
      </c>
      <c r="CN43" s="466">
        <f>+SUMIFS(H27建設IOデータ!P:P,H27建設IOデータ!$A:$A,H27建設io!$CE43)/H27建設IOデータ!P$122</f>
        <v>2.952755905511811E-4</v>
      </c>
      <c r="CO43" s="466">
        <f>+SUMIFS(H27建設IOデータ!Q:Q,H27建設IOデータ!$A:$A,H27建設io!$CE43)/H27建設IOデータ!Q$122</f>
        <v>2.7021539818795014E-4</v>
      </c>
      <c r="CP43" s="466">
        <f>+SUMIFS(H27建設IOデータ!R:R,H27建設IOデータ!$A:$A,H27建設io!$CE43)/H27建設IOデータ!R$122</f>
        <v>2.6633938829728537E-4</v>
      </c>
      <c r="CQ43" s="466">
        <f>+SUMIFS(H27建設IOデータ!S:S,H27建設IOデータ!$A:$A,H27建設io!$CE43)/H27建設IOデータ!S$122</f>
        <v>4.7754858393579626E-4</v>
      </c>
      <c r="CR43" s="466">
        <f>+SUMIFS(H27建設IOデータ!T:T,H27建設IOデータ!$A:$A,H27建設io!$CE43)/H27建設IOデータ!T$122</f>
        <v>2.8948650837961785E-4</v>
      </c>
      <c r="CS43" s="466">
        <f>+SUMIFS(H27建設IOデータ!U:U,H27建設IOデータ!$A:$A,H27建設io!$CE43)/H27建設IOデータ!U$122</f>
        <v>2.6823312569791062E-4</v>
      </c>
      <c r="CT43" s="466">
        <f>+SUMIFS(H27建設IOデータ!V:V,H27建設IOデータ!$A:$A,H27建設io!$CE43)/H27建設IOデータ!V$122</f>
        <v>3.0272462638648401E-4</v>
      </c>
      <c r="CU43" s="466">
        <f>+SUMIFS(H27建設IOデータ!W:W,H27建設IOデータ!$A:$A,H27建設io!$CE43)/H27建設IOデータ!W$122</f>
        <v>3.3845719926667609E-4</v>
      </c>
      <c r="CV43" s="466">
        <f>+SUMIFS(H27建設IOデータ!X:X,H27建設IOデータ!$A:$A,H27建設io!$CE43)/H27建設IOデータ!X$122</f>
        <v>4.1152756635382578E-4</v>
      </c>
      <c r="CW43" s="466">
        <f>+SUMIFS(H27建設IOデータ!Y:Y,H27建設IOデータ!$A:$A,H27建設io!$CE43)/H27建設IOデータ!Y$122</f>
        <v>2.2578146122330138E-3</v>
      </c>
      <c r="CX43" s="466">
        <f>+SUMIFS(H27建設IOデータ!Z:Z,H27建設IOデータ!$A:$A,H27建設io!$CE43)/H27建設IOデータ!Z$122</f>
        <v>1.9473858084259211E-3</v>
      </c>
      <c r="CY43" s="466">
        <f>+SUMIFS(H27建設IOデータ!AA:AA,H27建設IOデータ!$A:$A,H27建設io!$CE43)/H27建設IOデータ!AA$122</f>
        <v>2.2828965391288466E-3</v>
      </c>
      <c r="CZ43" s="466">
        <f>+SUMIFS(H27建設IOデータ!AB:AB,H27建設IOデータ!$A:$A,H27建設io!$CE43)/H27建設IOデータ!AB$122</f>
        <v>2.9553481921173948E-4</v>
      </c>
      <c r="DA43" s="466">
        <f>+SUMIFS(H27建設IOデータ!AC:AC,H27建設IOデータ!$A:$A,H27建設io!$CE43)/H27建設IOデータ!AC$122</f>
        <v>4.469388982956157E-4</v>
      </c>
      <c r="DB43" s="466">
        <f>+SUMIFS(H27建設IOデータ!AD:AD,H27建設IOデータ!$A:$A,H27建設io!$CE43)/H27建設IOデータ!AD$122</f>
        <v>2.2967167822046579E-4</v>
      </c>
      <c r="DC43" s="466">
        <f>+SUMIFS(H27建設IOデータ!AE:AE,H27建設IOデータ!$A:$A,H27建設io!$CE43)/H27建設IOデータ!AE$122</f>
        <v>2.5843967048942013E-4</v>
      </c>
      <c r="DD43" s="466">
        <f>+SUMIFS(H27建設IOデータ!AF:AF,H27建設IOデータ!$A:$A,H27建設io!$CE43)/H27建設IOデータ!AF$122</f>
        <v>4.1617050962845353E-4</v>
      </c>
      <c r="DE43" s="466">
        <f>+SUMIFS(H27建設IOデータ!AG:AG,H27建設IOデータ!$A:$A,H27建設io!$CE43)/H27建設IOデータ!AG$122</f>
        <v>3.4405096630722249E-4</v>
      </c>
      <c r="DF43" s="466">
        <f>+SUMIFS(H27建設IOデータ!AH:AH,H27建設IOデータ!$A:$A,H27建設io!$CE43)/H27建設IOデータ!AH$122</f>
        <v>2.417715536812878E-4</v>
      </c>
      <c r="DG43" s="466">
        <f>+SUMIFS(H27建設IOデータ!AI:AI,H27建設IOデータ!$A:$A,H27建設io!$CE43)/H27建設IOデータ!AI$122</f>
        <v>2.8192690352920881E-4</v>
      </c>
      <c r="DH43" s="466">
        <f>+SUMIFS(H27建設IOデータ!AJ:AJ,H27建設IOデータ!$A:$A,H27建設io!$CE43)/H27建設IOデータ!AJ$122</f>
        <v>4.4392429073005369E-4</v>
      </c>
      <c r="DI43" s="466">
        <f>+SUMIFS(H27建設IOデータ!AK:AK,H27建設IOデータ!$A:$A,H27建設io!$CE43)/H27建設IOデータ!AK$122</f>
        <v>2.5786343178550251E-5</v>
      </c>
      <c r="DJ43" s="466">
        <f>+SUMIFS(H27建設IOデータ!AL:AL,H27建設IOデータ!$A:$A,H27建設io!$CE43)/H27建設IOデータ!AL$122</f>
        <v>1.7005318756850394E-3</v>
      </c>
      <c r="DK43" s="466">
        <f>+SUMIFS(H27建設IOデータ!AM:AM,H27建設IOデータ!$A:$A,H27建設io!$CE43)/H27建設IOデータ!AM$122</f>
        <v>2.5200441540544692E-3</v>
      </c>
      <c r="DL43" s="466">
        <f>+SUMIFS(H27建設IOデータ!AN:AN,H27建設IOデータ!$A:$A,H27建設io!$CE43)/H27建設IOデータ!AN$122</f>
        <v>3.0451256904995691E-3</v>
      </c>
      <c r="DM43" s="466">
        <f>+SUMIFS(H27建設IOデータ!AO:AO,H27建設IOデータ!$A:$A,H27建設io!$CE43)/H27建設IOデータ!AO$122</f>
        <v>3.1072602135388608E-3</v>
      </c>
      <c r="DN43" s="466">
        <f>+SUMIFS(H27建設IOデータ!AP:AP,H27建設IOデータ!$A:$A,H27建設io!$CE43)/H27建設IOデータ!AP$122</f>
        <v>3.298204024839599E-3</v>
      </c>
      <c r="DO43" s="466">
        <f>+SUMIFS(H27建設IOデータ!AQ:AQ,H27建設IOデータ!$A:$A,H27建設io!$CE43)/H27建設IOデータ!AQ$122</f>
        <v>3.1530524976285924E-3</v>
      </c>
      <c r="DP43" s="466">
        <f>+SUMIFS(H27建設IOデータ!AR:AR,H27建設IOデータ!$A:$A,H27建設io!$CE43)/H27建設IOデータ!AR$122</f>
        <v>2.9818648401991523E-3</v>
      </c>
      <c r="DQ43" s="466">
        <f>+SUMIFS(H27建設IOデータ!AS:AS,H27建設IOデータ!$A:$A,H27建設io!$CE43)/H27建設IOデータ!AS$122</f>
        <v>2.1989390296325339E-3</v>
      </c>
      <c r="DR43" s="466">
        <f>+SUMIFS(H27建設IOデータ!AT:AT,H27建設IOデータ!$A:$A,H27建設io!$CE43)/H27建設IOデータ!AT$122</f>
        <v>3.2122189087754548E-3</v>
      </c>
      <c r="DS43" s="466">
        <f>+SUMIFS(H27建設IOデータ!AU:AU,H27建設IOデータ!$A:$A,H27建設io!$CE43)/H27建設IOデータ!AU$122</f>
        <v>5.4085139594429914E-3</v>
      </c>
      <c r="DT43" s="466">
        <f>+SUMIFS(H27建設IOデータ!AV:AV,H27建設IOデータ!$A:$A,H27建設io!$CE43)/H27建設IOデータ!AV$122</f>
        <v>4.4969671616816569E-3</v>
      </c>
      <c r="DU43" s="466">
        <f>+SUMIFS(H27建設IOデータ!AW:AW,H27建設IOデータ!$A:$A,H27建設io!$CE43)/H27建設IOデータ!AW$122</f>
        <v>5.0634232917471421E-3</v>
      </c>
      <c r="DV43" s="466">
        <f>+SUMIFS(H27建設IOデータ!AX:AX,H27建設IOデータ!$A:$A,H27建設io!$CE43)/H27建設IOデータ!AX$122</f>
        <v>2.3218199329326206E-3</v>
      </c>
      <c r="DW43" s="466">
        <f>+SUMIFS(H27建設IOデータ!AY:AY,H27建設IOデータ!$A:$A,H27建設io!$CE43)/H27建設IOデータ!AY$122</f>
        <v>2.2693360429883102E-3</v>
      </c>
      <c r="DX43" s="466">
        <f>+SUMIFS(H27建設IOデータ!AZ:AZ,H27建設IOデータ!$A:$A,H27建設io!$CE43)/H27建設IOデータ!AZ$122</f>
        <v>2.2435847324561503E-3</v>
      </c>
      <c r="DY43" s="466">
        <f>+SUMIFS(H27建設IOデータ!BA:BA,H27建設IOデータ!$A:$A,H27建設io!$CE43)/H27建設IOデータ!BA$122</f>
        <v>2.4861747884860801E-3</v>
      </c>
      <c r="DZ43" s="466">
        <f>+SUMIFS(H27建設IOデータ!BB:BB,H27建設IOデータ!$A:$A,H27建設io!$CE43)/H27建設IOデータ!BB$122</f>
        <v>2.0398114932826897E-3</v>
      </c>
      <c r="EA43" s="466">
        <f>+SUMIFS(H27建設IOデータ!BC:BC,H27建設IOデータ!$A:$A,H27建設io!$CE43)/H27建設IOデータ!BC$122</f>
        <v>3.0879569678254806E-3</v>
      </c>
      <c r="EB43" s="466">
        <f>+SUMIFS(H27建設IOデータ!BD:BD,H27建設IOデータ!$A:$A,H27建設io!$CE43)/H27建設IOデータ!BD$122</f>
        <v>2.8636776047179799E-3</v>
      </c>
      <c r="EC43" s="466">
        <f>+SUMIFS(H27建設IOデータ!BE:BE,H27建設IOデータ!$A:$A,H27建設io!$CE43)/H27建設IOデータ!BE$122</f>
        <v>2.7312022039614305E-3</v>
      </c>
      <c r="ED43" s="466">
        <f>+SUMIFS(H27建設IOデータ!BF:BF,H27建設IOデータ!$A:$A,H27建設io!$CE43)/H27建設IOデータ!BF$122</f>
        <v>3.3802556028894241E-3</v>
      </c>
      <c r="EE43" s="466">
        <f>+SUMIFS(H27建設IOデータ!BG:BG,H27建設IOデータ!$A:$A,H27建設io!$CE43)/H27建設IOデータ!BG$122</f>
        <v>9.4384924906029048E-4</v>
      </c>
      <c r="EF43" s="466">
        <f>+SUMIFS(H27建設IOデータ!BH:BH,H27建設IOデータ!$A:$A,H27建設io!$CE43)/H27建設IOデータ!BH$122</f>
        <v>2.2893358573336567E-3</v>
      </c>
      <c r="EG43" s="466">
        <f>+SUMIFS(H27建設IOデータ!BI:BI,H27建設IOデータ!$A:$A,H27建設io!$CE43)/H27建設IOデータ!BI$122</f>
        <v>2.3894023635508323E-3</v>
      </c>
      <c r="EH43" s="466">
        <f>+SUMIFS(H27建設IOデータ!BJ:BJ,H27建設IOデータ!$A:$A,H27建設io!$CE43)/H27建設IOデータ!BJ$122</f>
        <v>2.4350021632851839E-3</v>
      </c>
      <c r="EI43" s="466">
        <f>+SUMIFS(H27建設IOデータ!BK:BK,H27建設IOデータ!$A:$A,H27建設io!$CE43)/H27建設IOデータ!BK$122</f>
        <v>2.9346617942218349E-3</v>
      </c>
      <c r="EJ43" s="466">
        <f>+SUMIFS(H27建設IOデータ!BL:BL,H27建設IOデータ!$A:$A,H27建設io!$CE43)/H27建設IOデータ!BL$122</f>
        <v>3.2282594659741454E-3</v>
      </c>
      <c r="EK43" s="466">
        <f>+SUMIFS(H27建設IOデータ!BM:BM,H27建設IOデータ!$A:$A,H27建設io!$CE43)/H27建設IOデータ!BM$122</f>
        <v>1.6721804511278195E-3</v>
      </c>
      <c r="EL43" s="466">
        <f>+SUMIFS(H27建設IOデータ!BN:BN,H27建設IOデータ!$A:$A,H27建設io!$CE43)/H27建設IOデータ!BN$122</f>
        <v>2.1961502695370676E-3</v>
      </c>
      <c r="EM43" s="466">
        <f>+SUMIFS(H27建設IOデータ!BO:BO,H27建設IOデータ!$A:$A,H27建設io!$CE43)/H27建設IOデータ!BO$122</f>
        <v>2.4503821852689361E-3</v>
      </c>
      <c r="EN43" s="466">
        <f>+SUMIFS(H27建設IOデータ!BP:BP,H27建設IOデータ!$A:$A,H27建設io!$CE43)/H27建設IOデータ!BP$122</f>
        <v>1.7672998061117689E-3</v>
      </c>
      <c r="EO43" s="466">
        <f>+SUMIFS(H27建設IOデータ!BQ:BQ,H27建設IOデータ!$A:$A,H27建設io!$CE43)/H27建設IOデータ!BQ$122</f>
        <v>1.2151029651061515E-3</v>
      </c>
      <c r="EP43" s="466">
        <f>+SUMIFS(H27建設IOデータ!BR:BR,H27建設IOデータ!$A:$A,H27建設io!$CE43)/H27建設IOデータ!BR$122</f>
        <v>9.7011363742704657E-4</v>
      </c>
      <c r="EQ43" s="466">
        <f>+SUMIFS(H27建設IOデータ!BS:BS,H27建設IOデータ!$A:$A,H27建設io!$CE43)/H27建設IOデータ!BS$122</f>
        <v>3.2376261973769004E-3</v>
      </c>
      <c r="ER43" s="466">
        <f>+SUMIFS(H27建設IOデータ!BT:BT,H27建設IOデータ!$A:$A,H27建設io!$CE43)/H27建設IOデータ!BT$122</f>
        <v>2.7667189614545275E-4</v>
      </c>
      <c r="ES43" s="466">
        <f>+SUMIFS(H27建設IOデータ!BU:BU,H27建設IOデータ!$A:$A,H27建設io!$CE43)/H27建設IOデータ!BU$122</f>
        <v>4.6615447892046989E-4</v>
      </c>
      <c r="ET43" s="466">
        <f>+SUMIFS(H27建設IOデータ!BV:BV,H27建設IOデータ!$A:$A,H27建設io!$CE43)/H27建設IOデータ!BV$122</f>
        <v>1.3492948939081556E-3</v>
      </c>
      <c r="EU43" s="466">
        <f>+SUMIFS(H27建設IOデータ!BW:BW,H27建設IOデータ!$A:$A,H27建設io!$CE43)/H27建設IOデータ!BW$122</f>
        <v>3.9963886292996209E-4</v>
      </c>
      <c r="EV43" s="466">
        <f>+SUMIFS(H27建設IOデータ!BX:BX,H27建設IOデータ!$A:$A,H27建設io!$CE43)/H27建設IOデータ!BX$122</f>
        <v>4.2991012554537583E-4</v>
      </c>
      <c r="EW43" s="466">
        <f>+SUMIFS(H27建設IOデータ!BY:BY,H27建設IOデータ!$A:$A,H27建設io!$CE43)/H27建設IOデータ!BY$122</f>
        <v>1.9355943391310173E-4</v>
      </c>
      <c r="EX43" s="466">
        <f>+SUMIFS(H27建設IOデータ!BZ:BZ,H27建設IOデータ!$A:$A,H27建設io!$CE43)/H27建設IOデータ!BZ$122</f>
        <v>1.7623913657177398E-4</v>
      </c>
      <c r="EY43" s="466">
        <f>+SUMIFS(H27建設IOデータ!CA:CA,H27建設IOデータ!$A:$A,H27建設io!$CE43)/H27建設IOデータ!CA$122</f>
        <v>2.0196696786039118E-4</v>
      </c>
    </row>
    <row r="44" spans="1:155" x14ac:dyDescent="0.15">
      <c r="A44" s="464">
        <f t="shared" si="0"/>
        <v>0</v>
      </c>
      <c r="C44" s="381" t="s">
        <v>387</v>
      </c>
      <c r="D44" s="381" t="s">
        <v>8</v>
      </c>
      <c r="E44" s="465">
        <f t="shared" si="11"/>
        <v>0</v>
      </c>
      <c r="F44" s="465">
        <f t="shared" si="11"/>
        <v>0</v>
      </c>
      <c r="G44" s="465">
        <f t="shared" si="11"/>
        <v>0</v>
      </c>
      <c r="H44" s="465">
        <f t="shared" si="11"/>
        <v>0</v>
      </c>
      <c r="I44" s="465">
        <f t="shared" si="11"/>
        <v>0</v>
      </c>
      <c r="J44" s="465">
        <f t="shared" si="11"/>
        <v>0</v>
      </c>
      <c r="K44" s="465">
        <f t="shared" si="11"/>
        <v>0</v>
      </c>
      <c r="L44" s="465">
        <f t="shared" si="11"/>
        <v>0</v>
      </c>
      <c r="M44" s="465">
        <f t="shared" si="11"/>
        <v>0</v>
      </c>
      <c r="N44" s="465">
        <f t="shared" si="11"/>
        <v>0</v>
      </c>
      <c r="O44" s="465">
        <f t="shared" si="11"/>
        <v>0</v>
      </c>
      <c r="P44" s="465">
        <f t="shared" si="11"/>
        <v>0</v>
      </c>
      <c r="Q44" s="465">
        <f t="shared" si="11"/>
        <v>0</v>
      </c>
      <c r="R44" s="465">
        <f t="shared" si="11"/>
        <v>0</v>
      </c>
      <c r="S44" s="465">
        <f t="shared" si="11"/>
        <v>0</v>
      </c>
      <c r="T44" s="465">
        <f t="shared" si="11"/>
        <v>0</v>
      </c>
      <c r="U44" s="465">
        <f t="shared" si="15"/>
        <v>0</v>
      </c>
      <c r="V44" s="465">
        <f t="shared" si="15"/>
        <v>0</v>
      </c>
      <c r="W44" s="465">
        <f t="shared" si="15"/>
        <v>0</v>
      </c>
      <c r="X44" s="465">
        <f t="shared" si="15"/>
        <v>0</v>
      </c>
      <c r="Y44" s="465">
        <f t="shared" si="15"/>
        <v>0</v>
      </c>
      <c r="Z44" s="465">
        <f t="shared" si="15"/>
        <v>0</v>
      </c>
      <c r="AA44" s="465">
        <f t="shared" si="15"/>
        <v>0</v>
      </c>
      <c r="AB44" s="465">
        <f t="shared" si="15"/>
        <v>0</v>
      </c>
      <c r="AC44" s="465">
        <f t="shared" si="15"/>
        <v>0</v>
      </c>
      <c r="AD44" s="465">
        <f t="shared" si="15"/>
        <v>0</v>
      </c>
      <c r="AE44" s="465">
        <f t="shared" si="15"/>
        <v>0</v>
      </c>
      <c r="AF44" s="465">
        <f t="shared" si="15"/>
        <v>0</v>
      </c>
      <c r="AG44" s="465">
        <f t="shared" si="15"/>
        <v>0</v>
      </c>
      <c r="AH44" s="465">
        <f t="shared" si="15"/>
        <v>0</v>
      </c>
      <c r="AI44" s="465">
        <f t="shared" si="12"/>
        <v>0</v>
      </c>
      <c r="AJ44" s="465">
        <f t="shared" si="12"/>
        <v>0</v>
      </c>
      <c r="AK44" s="465">
        <f t="shared" si="12"/>
        <v>0</v>
      </c>
      <c r="AL44" s="465">
        <f t="shared" si="12"/>
        <v>0</v>
      </c>
      <c r="AM44" s="465">
        <f t="shared" si="12"/>
        <v>0</v>
      </c>
      <c r="AN44" s="465">
        <f t="shared" si="12"/>
        <v>0</v>
      </c>
      <c r="AO44" s="465">
        <f t="shared" si="12"/>
        <v>0</v>
      </c>
      <c r="AP44" s="465">
        <f t="shared" si="12"/>
        <v>0</v>
      </c>
      <c r="AQ44" s="465">
        <f t="shared" si="12"/>
        <v>0</v>
      </c>
      <c r="AR44" s="465">
        <f t="shared" si="12"/>
        <v>0</v>
      </c>
      <c r="AS44" s="465">
        <f t="shared" si="12"/>
        <v>0</v>
      </c>
      <c r="AT44" s="465">
        <f t="shared" si="12"/>
        <v>0</v>
      </c>
      <c r="AU44" s="465">
        <f t="shared" si="12"/>
        <v>0</v>
      </c>
      <c r="AV44" s="465">
        <f t="shared" si="12"/>
        <v>0</v>
      </c>
      <c r="AW44" s="465">
        <f t="shared" si="12"/>
        <v>0</v>
      </c>
      <c r="AX44" s="465">
        <f t="shared" si="12"/>
        <v>0</v>
      </c>
      <c r="AY44" s="465">
        <f t="shared" si="13"/>
        <v>0</v>
      </c>
      <c r="AZ44" s="465">
        <f t="shared" si="13"/>
        <v>0</v>
      </c>
      <c r="BA44" s="465">
        <f t="shared" si="13"/>
        <v>0</v>
      </c>
      <c r="BB44" s="465">
        <f t="shared" si="13"/>
        <v>0</v>
      </c>
      <c r="BC44" s="465">
        <f t="shared" si="13"/>
        <v>0</v>
      </c>
      <c r="BD44" s="465">
        <f t="shared" si="13"/>
        <v>0</v>
      </c>
      <c r="BE44" s="465">
        <f t="shared" si="13"/>
        <v>0</v>
      </c>
      <c r="BF44" s="465">
        <f t="shared" si="13"/>
        <v>0</v>
      </c>
      <c r="BG44" s="465">
        <f t="shared" si="13"/>
        <v>0</v>
      </c>
      <c r="BH44" s="465">
        <f t="shared" si="13"/>
        <v>0</v>
      </c>
      <c r="BI44" s="465">
        <f t="shared" si="13"/>
        <v>0</v>
      </c>
      <c r="BJ44" s="465">
        <f t="shared" si="13"/>
        <v>0</v>
      </c>
      <c r="BK44" s="465">
        <f t="shared" si="13"/>
        <v>0</v>
      </c>
      <c r="BL44" s="465">
        <f t="shared" si="13"/>
        <v>0</v>
      </c>
      <c r="BM44" s="465">
        <f t="shared" si="13"/>
        <v>0</v>
      </c>
      <c r="BN44" s="465">
        <f t="shared" si="13"/>
        <v>0</v>
      </c>
      <c r="BO44" s="465">
        <f t="shared" si="14"/>
        <v>0</v>
      </c>
      <c r="BP44" s="465">
        <f t="shared" si="14"/>
        <v>0</v>
      </c>
      <c r="BQ44" s="465">
        <f t="shared" si="10"/>
        <v>0</v>
      </c>
      <c r="BR44" s="465">
        <f t="shared" si="5"/>
        <v>0</v>
      </c>
      <c r="BS44" s="465">
        <f t="shared" si="5"/>
        <v>0</v>
      </c>
      <c r="BT44" s="465">
        <f t="shared" si="5"/>
        <v>0</v>
      </c>
      <c r="BU44" s="465">
        <f t="shared" si="5"/>
        <v>0</v>
      </c>
      <c r="BV44" s="465">
        <f t="shared" si="5"/>
        <v>0</v>
      </c>
      <c r="BW44" s="465">
        <f t="shared" si="5"/>
        <v>0</v>
      </c>
      <c r="CE44" s="381" t="s">
        <v>387</v>
      </c>
      <c r="CF44" s="381" t="s">
        <v>8</v>
      </c>
      <c r="CG44" s="466">
        <f>+SUMIFS(H27建設IOデータ!I:I,H27建設IOデータ!$A:$A,H27建設io!$CE44)/H27建設IOデータ!I$122</f>
        <v>1.3756627054229077E-2</v>
      </c>
      <c r="CH44" s="466">
        <f>+SUMIFS(H27建設IOデータ!J:J,H27建設IOデータ!$A:$A,H27建設io!$CE44)/H27建設IOデータ!J$122</f>
        <v>1.698105286845308E-2</v>
      </c>
      <c r="CI44" s="466">
        <f>+SUMIFS(H27建設IOデータ!K:K,H27建設IOデータ!$A:$A,H27建設io!$CE44)/H27建設IOデータ!K$122</f>
        <v>1.5634657815942164E-2</v>
      </c>
      <c r="CJ44" s="466">
        <f>+SUMIFS(H27建設IOデータ!L:L,H27建設IOデータ!$A:$A,H27建設io!$CE44)/H27建設IOデータ!L$122</f>
        <v>1.911996183821027E-2</v>
      </c>
      <c r="CK44" s="466">
        <f>+SUMIFS(H27建設IOデータ!M:M,H27建設IOデータ!$A:$A,H27建設io!$CE44)/H27建設IOデータ!M$122</f>
        <v>1.9265319839956888E-2</v>
      </c>
      <c r="CL44" s="466">
        <f>+SUMIFS(H27建設IOデータ!N:N,H27建設IOデータ!$A:$A,H27建設io!$CE44)/H27建設IOデータ!N$122</f>
        <v>1.4167370823429072E-2</v>
      </c>
      <c r="CM44" s="466">
        <f>+SUMIFS(H27建設IOデータ!O:O,H27建設IOデータ!$A:$A,H27建設io!$CE44)/H27建設IOデータ!O$122</f>
        <v>1.1439321723164891E-2</v>
      </c>
      <c r="CN44" s="466">
        <f>+SUMIFS(H27建設IOデータ!P:P,H27建設IOデータ!$A:$A,H27建設io!$CE44)/H27建設IOデータ!P$122</f>
        <v>1.1840551181102362E-2</v>
      </c>
      <c r="CO44" s="466">
        <f>+SUMIFS(H27建設IOデータ!Q:Q,H27建設IOデータ!$A:$A,H27建設io!$CE44)/H27建設IOデータ!Q$122</f>
        <v>1.2631717834751843E-2</v>
      </c>
      <c r="CP44" s="466">
        <f>+SUMIFS(H27建設IOデータ!R:R,H27建設IOデータ!$A:$A,H27建設io!$CE44)/H27建設IOデータ!R$122</f>
        <v>1.2653352838436395E-2</v>
      </c>
      <c r="CQ44" s="466">
        <f>+SUMIFS(H27建設IOデータ!S:S,H27建設IOデータ!$A:$A,H27建設io!$CE44)/H27建設IOデータ!S$122</f>
        <v>1.1474431252901771E-2</v>
      </c>
      <c r="CR44" s="466">
        <f>+SUMIFS(H27建設IOデータ!T:T,H27建設IOデータ!$A:$A,H27建設io!$CE44)/H27建設IOデータ!T$122</f>
        <v>9.8957913115320199E-3</v>
      </c>
      <c r="CS44" s="466">
        <f>+SUMIFS(H27建設IOデータ!U:U,H27建設IOデータ!$A:$A,H27建設io!$CE44)/H27建設IOデータ!U$122</f>
        <v>1.6235251382367581E-2</v>
      </c>
      <c r="CT44" s="466">
        <f>+SUMIFS(H27建設IOデータ!V:V,H27建設IOデータ!$A:$A,H27建設io!$CE44)/H27建設IOデータ!V$122</f>
        <v>5.9471247969178648E-3</v>
      </c>
      <c r="CU44" s="466">
        <f>+SUMIFS(H27建設IOデータ!W:W,H27建設IOデータ!$A:$A,H27建設io!$CE44)/H27建設IOデータ!W$122</f>
        <v>9.2370610633197014E-3</v>
      </c>
      <c r="CV44" s="466">
        <f>+SUMIFS(H27建設IOデータ!X:X,H27建設IOデータ!$A:$A,H27建設io!$CE44)/H27建設IOデータ!X$122</f>
        <v>1.8663266877317147E-2</v>
      </c>
      <c r="CW44" s="466">
        <f>+SUMIFS(H27建設IOデータ!Y:Y,H27建設IOデータ!$A:$A,H27建設io!$CE44)/H27建設IOデータ!Y$122</f>
        <v>4.557223966890585E-3</v>
      </c>
      <c r="CX44" s="466">
        <f>+SUMIFS(H27建設IOデータ!Z:Z,H27建設IOデータ!$A:$A,H27建設io!$CE44)/H27建設IOデータ!Z$122</f>
        <v>3.9469337367203936E-3</v>
      </c>
      <c r="CY44" s="466">
        <f>+SUMIFS(H27建設IOデータ!AA:AA,H27建設IOデータ!$A:$A,H27建設io!$CE44)/H27建設IOデータ!AA$122</f>
        <v>4.6065340011098386E-3</v>
      </c>
      <c r="CZ44" s="466">
        <f>+SUMIFS(H27建設IOデータ!AB:AB,H27建設IOデータ!$A:$A,H27建設io!$CE44)/H27建設IOデータ!AB$122</f>
        <v>1.9549477216135498E-2</v>
      </c>
      <c r="DA44" s="466">
        <f>+SUMIFS(H27建設IOデータ!AC:AC,H27建設IOデータ!$A:$A,H27建設io!$CE44)/H27建設IOデータ!AC$122</f>
        <v>4.1917711672840724E-2</v>
      </c>
      <c r="DB44" s="466">
        <f>+SUMIFS(H27建設IOデータ!AD:AD,H27建設IOデータ!$A:$A,H27建設io!$CE44)/H27建設IOデータ!AD$122</f>
        <v>1.4537265928546287E-2</v>
      </c>
      <c r="DC44" s="466">
        <f>+SUMIFS(H27建設IOデータ!AE:AE,H27建設IOデータ!$A:$A,H27建設io!$CE44)/H27建設IOデータ!AE$122</f>
        <v>3.0450654175415925E-2</v>
      </c>
      <c r="DD44" s="466">
        <f>+SUMIFS(H27建設IOデータ!AF:AF,H27建設IOデータ!$A:$A,H27建設io!$CE44)/H27建設IOデータ!AF$122</f>
        <v>2.3815537834229423E-2</v>
      </c>
      <c r="DE44" s="466">
        <f>+SUMIFS(H27建設IOデータ!AG:AG,H27建設IOデータ!$A:$A,H27建設io!$CE44)/H27建設IOデータ!AG$122</f>
        <v>1.9513201285681719E-2</v>
      </c>
      <c r="DF44" s="466">
        <f>+SUMIFS(H27建設IOデータ!AH:AH,H27建設IOデータ!$A:$A,H27建設io!$CE44)/H27建設IOデータ!AH$122</f>
        <v>1.8425603860257728E-2</v>
      </c>
      <c r="DG44" s="466">
        <f>+SUMIFS(H27建設IOデータ!AI:AI,H27建設IOデータ!$A:$A,H27建設io!$CE44)/H27建設IOデータ!AI$122</f>
        <v>1.803993192322172E-2</v>
      </c>
      <c r="DH44" s="466">
        <f>+SUMIFS(H27建設IOデータ!AJ:AJ,H27建設IOデータ!$A:$A,H27建設io!$CE44)/H27建設IOデータ!AJ$122</f>
        <v>4.8001475904135414E-2</v>
      </c>
      <c r="DI44" s="466">
        <f>+SUMIFS(H27建設IOデータ!AK:AK,H27建設IOデータ!$A:$A,H27建設io!$CE44)/H27建設IOデータ!AK$122</f>
        <v>2.0205403588336664E-2</v>
      </c>
      <c r="DJ44" s="466">
        <f>+SUMIFS(H27建設IOデータ!AL:AL,H27建設IOデータ!$A:$A,H27建設io!$CE44)/H27建設IOデータ!AL$122</f>
        <v>6.7552108633024818E-3</v>
      </c>
      <c r="DK44" s="466">
        <f>+SUMIFS(H27建設IOデータ!AM:AM,H27建設IOデータ!$A:$A,H27建設io!$CE44)/H27建設IOデータ!AM$122</f>
        <v>5.1047613572651925E-3</v>
      </c>
      <c r="DL44" s="466">
        <f>+SUMIFS(H27建設IOデータ!AN:AN,H27建設IOデータ!$A:$A,H27建設io!$CE44)/H27建設IOデータ!AN$122</f>
        <v>5.9960869445289033E-3</v>
      </c>
      <c r="DM44" s="466">
        <f>+SUMIFS(H27建設IOデータ!AO:AO,H27建設IOデータ!$A:$A,H27建設io!$CE44)/H27建設IOデータ!AO$122</f>
        <v>6.1611495850865871E-3</v>
      </c>
      <c r="DN44" s="466">
        <f>+SUMIFS(H27建設IOデータ!AP:AP,H27建設IOデータ!$A:$A,H27建設io!$CE44)/H27建設IOデータ!AP$122</f>
        <v>5.4827366734276871E-3</v>
      </c>
      <c r="DO44" s="466">
        <f>+SUMIFS(H27建設IOデータ!AQ:AQ,H27建設IOデータ!$A:$A,H27建設io!$CE44)/H27建設IOデータ!AQ$122</f>
        <v>5.7847093780315651E-3</v>
      </c>
      <c r="DP44" s="466">
        <f>+SUMIFS(H27建設IOデータ!AR:AR,H27建設IOデータ!$A:$A,H27建設io!$CE44)/H27建設IOデータ!AR$122</f>
        <v>4.1384669600339754E-3</v>
      </c>
      <c r="DQ44" s="466">
        <f>+SUMIFS(H27建設IOデータ!AS:AS,H27建設IOデータ!$A:$A,H27建設io!$CE44)/H27建設IOデータ!AS$122</f>
        <v>5.2835946394070663E-3</v>
      </c>
      <c r="DR44" s="466">
        <f>+SUMIFS(H27建設IOデータ!AT:AT,H27建設IOデータ!$A:$A,H27建設io!$CE44)/H27建設IOデータ!AT$122</f>
        <v>6.4756402809190783E-3</v>
      </c>
      <c r="DS44" s="466">
        <f>+SUMIFS(H27建設IOデータ!AU:AU,H27建設IOデータ!$A:$A,H27建設io!$CE44)/H27建設IOデータ!AU$122</f>
        <v>8.4893130502649487E-4</v>
      </c>
      <c r="DT44" s="466">
        <f>+SUMIFS(H27建設IOデータ!AV:AV,H27建設IOデータ!$A:$A,H27建設io!$CE44)/H27建設IOデータ!AV$122</f>
        <v>2.0916126333403055E-4</v>
      </c>
      <c r="DU44" s="466">
        <f>+SUMIFS(H27建設IOデータ!AW:AW,H27建設IOデータ!$A:$A,H27建設io!$CE44)/H27建設IOデータ!AW$122</f>
        <v>3.079814167145169E-3</v>
      </c>
      <c r="DV44" s="466">
        <f>+SUMIFS(H27建設IOデータ!AX:AX,H27建設IOデータ!$A:$A,H27建設io!$CE44)/H27建設IOデータ!AX$122</f>
        <v>8.9517759168351134E-3</v>
      </c>
      <c r="DW44" s="466">
        <f>+SUMIFS(H27建設IOデータ!AY:AY,H27建設IOデータ!$A:$A,H27建設io!$CE44)/H27建設IOデータ!AY$122</f>
        <v>9.3126081344574747E-3</v>
      </c>
      <c r="DX44" s="466">
        <f>+SUMIFS(H27建設IOデータ!AZ:AZ,H27建設IOデータ!$A:$A,H27建設io!$CE44)/H27建設IOデータ!AZ$122</f>
        <v>1.0554564114705364E-2</v>
      </c>
      <c r="DY44" s="466">
        <f>+SUMIFS(H27建設IOデータ!BA:BA,H27建設IOデータ!$A:$A,H27建設io!$CE44)/H27建設IOデータ!BA$122</f>
        <v>3.9230514723259443E-3</v>
      </c>
      <c r="DZ44" s="466">
        <f>+SUMIFS(H27建設IOデータ!BB:BB,H27建設IOデータ!$A:$A,H27建設io!$CE44)/H27建設IOデータ!BB$122</f>
        <v>3.0104804107758316E-3</v>
      </c>
      <c r="EA44" s="466">
        <f>+SUMIFS(H27建設IOデータ!BC:BC,H27建設IOデータ!$A:$A,H27建設io!$CE44)/H27建設IOデータ!BC$122</f>
        <v>4.6319354517382208E-3</v>
      </c>
      <c r="EB44" s="466">
        <f>+SUMIFS(H27建設IOデータ!BD:BD,H27建設IOデータ!$A:$A,H27建設io!$CE44)/H27建設IOデータ!BD$122</f>
        <v>5.2264479056404051E-3</v>
      </c>
      <c r="EC44" s="466">
        <f>+SUMIFS(H27建設IOデータ!BE:BE,H27建設IOデータ!$A:$A,H27建設io!$CE44)/H27建設IOデータ!BE$122</f>
        <v>5.2367833562912648E-3</v>
      </c>
      <c r="ED44" s="466">
        <f>+SUMIFS(H27建設IOデータ!BF:BF,H27建設IOデータ!$A:$A,H27建設io!$CE44)/H27建設IOデータ!BF$122</f>
        <v>5.1861455825152804E-3</v>
      </c>
      <c r="EE44" s="466">
        <f>+SUMIFS(H27建設IOデータ!BG:BG,H27建設IOデータ!$A:$A,H27建設io!$CE44)/H27建設IOデータ!BG$122</f>
        <v>4.1396896888609231E-4</v>
      </c>
      <c r="EF44" s="466">
        <f>+SUMIFS(H27建設IOデータ!BH:BH,H27建設IOデータ!$A:$A,H27建設io!$CE44)/H27建設IOデータ!BH$122</f>
        <v>4.9534913930221608E-3</v>
      </c>
      <c r="EG44" s="466">
        <f>+SUMIFS(H27建設IOデータ!BI:BI,H27建設IOデータ!$A:$A,H27建設io!$CE44)/H27建設IOデータ!BI$122</f>
        <v>3.4713138108699473E-3</v>
      </c>
      <c r="EH44" s="466">
        <f>+SUMIFS(H27建設IOデータ!BJ:BJ,H27建設IOデータ!$A:$A,H27建設io!$CE44)/H27建設IOデータ!BJ$122</f>
        <v>2.5645902612454253E-3</v>
      </c>
      <c r="EI44" s="466">
        <f>+SUMIFS(H27建設IOデータ!BK:BK,H27建設IOデータ!$A:$A,H27建設io!$CE44)/H27建設IOデータ!BK$122</f>
        <v>6.3491048082074571E-3</v>
      </c>
      <c r="EJ44" s="466">
        <f>+SUMIFS(H27建設IOデータ!BL:BL,H27建設IOデータ!$A:$A,H27建設io!$CE44)/H27建設IOデータ!BL$122</f>
        <v>4.7204327302466393E-3</v>
      </c>
      <c r="EK44" s="466">
        <f>+SUMIFS(H27建設IOデータ!BM:BM,H27建設IOデータ!$A:$A,H27建設io!$CE44)/H27建設IOデータ!BM$122</f>
        <v>3.6541353383458645E-3</v>
      </c>
      <c r="EL44" s="466">
        <f>+SUMIFS(H27建設IOデータ!BN:BN,H27建設IOデータ!$A:$A,H27建設io!$CE44)/H27建設IOデータ!BN$122</f>
        <v>5.6557336931822152E-3</v>
      </c>
      <c r="EM44" s="466">
        <f>+SUMIFS(H27建設IOデータ!BO:BO,H27建設IOデータ!$A:$A,H27建設io!$CE44)/H27建設IOデータ!BO$122</f>
        <v>1.0470696435469768E-2</v>
      </c>
      <c r="EN44" s="466">
        <f>+SUMIFS(H27建設IOデータ!BP:BP,H27建設IOデータ!$A:$A,H27建設io!$CE44)/H27建設IOデータ!BP$122</f>
        <v>5.2847411677905323E-3</v>
      </c>
      <c r="EO44" s="466">
        <f>+SUMIFS(H27建設IOデータ!BQ:BQ,H27建設IOデータ!$A:$A,H27建設io!$CE44)/H27建設IOデータ!BQ$122</f>
        <v>2.0733225418594473E-3</v>
      </c>
      <c r="EP44" s="466">
        <f>+SUMIFS(H27建設IOデータ!BR:BR,H27建設IOデータ!$A:$A,H27建設io!$CE44)/H27建設IOデータ!BR$122</f>
        <v>7.2992473041134692E-4</v>
      </c>
      <c r="EQ44" s="466">
        <f>+SUMIFS(H27建設IOデータ!BS:BS,H27建設IOデータ!$A:$A,H27建設io!$CE44)/H27建設IOデータ!BS$122</f>
        <v>4.8922399703632677E-3</v>
      </c>
      <c r="ER44" s="466">
        <f>+SUMIFS(H27建設IOデータ!BT:BT,H27建設IOデータ!$A:$A,H27建設io!$CE44)/H27建設IOデータ!BT$122</f>
        <v>5.802856248743578E-5</v>
      </c>
      <c r="ES44" s="466">
        <f>+SUMIFS(H27建設IOデータ!BU:BU,H27建設IOデータ!$A:$A,H27建設io!$CE44)/H27建設IOデータ!BU$122</f>
        <v>9.2411743058603123E-3</v>
      </c>
      <c r="ET44" s="466">
        <f>+SUMIFS(H27建設IOデータ!BV:BV,H27建設IOデータ!$A:$A,H27建設io!$CE44)/H27建設IOデータ!BV$122</f>
        <v>1.0119423270173948E-2</v>
      </c>
      <c r="EU44" s="466">
        <f>+SUMIFS(H27建設IOデータ!BW:BW,H27建設IOデータ!$A:$A,H27建設io!$CE44)/H27建設IOデータ!BW$122</f>
        <v>1.2934652953855114E-2</v>
      </c>
      <c r="EV44" s="466">
        <f>+SUMIFS(H27建設IOデータ!BX:BX,H27建設IOデータ!$A:$A,H27建設io!$CE44)/H27建設IOデータ!BX$122</f>
        <v>1.369902805454049E-2</v>
      </c>
      <c r="EW44" s="466">
        <f>+SUMIFS(H27建設IOデータ!BY:BY,H27建設IOデータ!$A:$A,H27建設io!$CE44)/H27建設IOデータ!BY$122</f>
        <v>8.9517102299469537E-3</v>
      </c>
      <c r="EX44" s="466">
        <f>+SUMIFS(H27建設IOデータ!BZ:BZ,H27建設IOデータ!$A:$A,H27建設io!$CE44)/H27建設IOデータ!BZ$122</f>
        <v>9.1126000615640787E-3</v>
      </c>
      <c r="EY44" s="466">
        <f>+SUMIFS(H27建設IOデータ!CA:CA,H27建設IOデータ!$A:$A,H27建設io!$CE44)/H27建設IOデータ!CA$122</f>
        <v>7.6057223974227107E-3</v>
      </c>
    </row>
    <row r="45" spans="1:155" x14ac:dyDescent="0.15">
      <c r="A45" s="464">
        <f t="shared" si="0"/>
        <v>0</v>
      </c>
      <c r="C45" s="381" t="s">
        <v>388</v>
      </c>
      <c r="D45" s="381" t="s">
        <v>389</v>
      </c>
      <c r="E45" s="465">
        <f t="shared" si="11"/>
        <v>0</v>
      </c>
      <c r="F45" s="465">
        <f t="shared" si="11"/>
        <v>0</v>
      </c>
      <c r="G45" s="465">
        <f t="shared" si="11"/>
        <v>0</v>
      </c>
      <c r="H45" s="465">
        <f t="shared" si="11"/>
        <v>0</v>
      </c>
      <c r="I45" s="465">
        <f t="shared" si="11"/>
        <v>0</v>
      </c>
      <c r="J45" s="465">
        <f t="shared" si="11"/>
        <v>0</v>
      </c>
      <c r="K45" s="465">
        <f t="shared" si="11"/>
        <v>0</v>
      </c>
      <c r="L45" s="465">
        <f t="shared" si="11"/>
        <v>0</v>
      </c>
      <c r="M45" s="465">
        <f t="shared" si="11"/>
        <v>0</v>
      </c>
      <c r="N45" s="465">
        <f t="shared" si="11"/>
        <v>0</v>
      </c>
      <c r="O45" s="465">
        <f t="shared" si="11"/>
        <v>0</v>
      </c>
      <c r="P45" s="465">
        <f t="shared" si="11"/>
        <v>0</v>
      </c>
      <c r="Q45" s="465">
        <f t="shared" si="11"/>
        <v>0</v>
      </c>
      <c r="R45" s="465">
        <f t="shared" si="11"/>
        <v>0</v>
      </c>
      <c r="S45" s="465">
        <f t="shared" si="11"/>
        <v>0</v>
      </c>
      <c r="T45" s="465">
        <f t="shared" si="11"/>
        <v>0</v>
      </c>
      <c r="U45" s="465">
        <f t="shared" si="15"/>
        <v>0</v>
      </c>
      <c r="V45" s="465">
        <f t="shared" si="15"/>
        <v>0</v>
      </c>
      <c r="W45" s="465">
        <f t="shared" si="15"/>
        <v>0</v>
      </c>
      <c r="X45" s="465">
        <f t="shared" si="15"/>
        <v>0</v>
      </c>
      <c r="Y45" s="465">
        <f t="shared" si="15"/>
        <v>0</v>
      </c>
      <c r="Z45" s="465">
        <f t="shared" si="15"/>
        <v>0</v>
      </c>
      <c r="AA45" s="465">
        <f t="shared" si="15"/>
        <v>0</v>
      </c>
      <c r="AB45" s="465">
        <f t="shared" si="15"/>
        <v>0</v>
      </c>
      <c r="AC45" s="465">
        <f t="shared" si="15"/>
        <v>0</v>
      </c>
      <c r="AD45" s="465">
        <f t="shared" si="15"/>
        <v>0</v>
      </c>
      <c r="AE45" s="465">
        <f t="shared" si="15"/>
        <v>0</v>
      </c>
      <c r="AF45" s="465">
        <f t="shared" si="15"/>
        <v>0</v>
      </c>
      <c r="AG45" s="465">
        <f t="shared" si="15"/>
        <v>0</v>
      </c>
      <c r="AH45" s="465">
        <f t="shared" si="15"/>
        <v>0</v>
      </c>
      <c r="AI45" s="465">
        <f t="shared" si="12"/>
        <v>0</v>
      </c>
      <c r="AJ45" s="465">
        <f t="shared" si="12"/>
        <v>0</v>
      </c>
      <c r="AK45" s="465">
        <f t="shared" si="12"/>
        <v>0</v>
      </c>
      <c r="AL45" s="465">
        <f t="shared" si="12"/>
        <v>0</v>
      </c>
      <c r="AM45" s="465">
        <f t="shared" si="12"/>
        <v>0</v>
      </c>
      <c r="AN45" s="465">
        <f t="shared" si="12"/>
        <v>0</v>
      </c>
      <c r="AO45" s="465">
        <f t="shared" si="12"/>
        <v>0</v>
      </c>
      <c r="AP45" s="465">
        <f t="shared" si="12"/>
        <v>0</v>
      </c>
      <c r="AQ45" s="465">
        <f t="shared" si="12"/>
        <v>0</v>
      </c>
      <c r="AR45" s="465">
        <f t="shared" si="12"/>
        <v>0</v>
      </c>
      <c r="AS45" s="465">
        <f t="shared" si="12"/>
        <v>0</v>
      </c>
      <c r="AT45" s="465">
        <f t="shared" si="12"/>
        <v>0</v>
      </c>
      <c r="AU45" s="465">
        <f t="shared" si="12"/>
        <v>0</v>
      </c>
      <c r="AV45" s="465">
        <f t="shared" si="12"/>
        <v>0</v>
      </c>
      <c r="AW45" s="465">
        <f t="shared" si="12"/>
        <v>0</v>
      </c>
      <c r="AX45" s="465">
        <f t="shared" si="12"/>
        <v>0</v>
      </c>
      <c r="AY45" s="465">
        <f t="shared" si="13"/>
        <v>0</v>
      </c>
      <c r="AZ45" s="465">
        <f t="shared" si="13"/>
        <v>0</v>
      </c>
      <c r="BA45" s="465">
        <f t="shared" si="13"/>
        <v>0</v>
      </c>
      <c r="BB45" s="465">
        <f t="shared" si="13"/>
        <v>0</v>
      </c>
      <c r="BC45" s="465">
        <f t="shared" si="13"/>
        <v>0</v>
      </c>
      <c r="BD45" s="465">
        <f t="shared" si="13"/>
        <v>0</v>
      </c>
      <c r="BE45" s="465">
        <f t="shared" si="13"/>
        <v>0</v>
      </c>
      <c r="BF45" s="465">
        <f t="shared" si="13"/>
        <v>0</v>
      </c>
      <c r="BG45" s="465">
        <f t="shared" si="13"/>
        <v>0</v>
      </c>
      <c r="BH45" s="465">
        <f t="shared" si="13"/>
        <v>0</v>
      </c>
      <c r="BI45" s="465">
        <f t="shared" si="13"/>
        <v>0</v>
      </c>
      <c r="BJ45" s="465">
        <f t="shared" si="13"/>
        <v>0</v>
      </c>
      <c r="BK45" s="465">
        <f t="shared" si="13"/>
        <v>0</v>
      </c>
      <c r="BL45" s="465">
        <f t="shared" si="13"/>
        <v>0</v>
      </c>
      <c r="BM45" s="465">
        <f t="shared" si="13"/>
        <v>0</v>
      </c>
      <c r="BN45" s="465">
        <f t="shared" si="13"/>
        <v>0</v>
      </c>
      <c r="BO45" s="465">
        <f t="shared" si="14"/>
        <v>0</v>
      </c>
      <c r="BP45" s="465">
        <f t="shared" si="14"/>
        <v>0</v>
      </c>
      <c r="BQ45" s="465">
        <f t="shared" si="10"/>
        <v>0</v>
      </c>
      <c r="BR45" s="465">
        <f t="shared" si="5"/>
        <v>0</v>
      </c>
      <c r="BS45" s="465">
        <f t="shared" si="5"/>
        <v>0</v>
      </c>
      <c r="BT45" s="465">
        <f t="shared" si="5"/>
        <v>0</v>
      </c>
      <c r="BU45" s="465">
        <f t="shared" si="5"/>
        <v>0</v>
      </c>
      <c r="BV45" s="465">
        <f t="shared" si="5"/>
        <v>0</v>
      </c>
      <c r="BW45" s="465">
        <f t="shared" si="5"/>
        <v>0</v>
      </c>
      <c r="CE45" s="381" t="s">
        <v>388</v>
      </c>
      <c r="CF45" s="381" t="s">
        <v>389</v>
      </c>
      <c r="CG45" s="466">
        <f>+SUMIFS(H27建設IOデータ!I:I,H27建設IOデータ!$A:$A,H27建設io!$CE45)/H27建設IOデータ!I$122</f>
        <v>0.52911619435810886</v>
      </c>
      <c r="CH45" s="466">
        <f>+SUMIFS(H27建設IOデータ!J:J,H27建設IOデータ!$A:$A,H27建設io!$CE45)/H27建設IOデータ!J$122</f>
        <v>0.54232998922224496</v>
      </c>
      <c r="CI45" s="466">
        <f>+SUMIFS(H27建設IOデータ!K:K,H27建設IOデータ!$A:$A,H27建設io!$CE45)/H27建設IOデータ!K$122</f>
        <v>0.53867621763006812</v>
      </c>
      <c r="CJ45" s="466">
        <f>+SUMIFS(H27建設IOデータ!L:L,H27建設IOデータ!$A:$A,H27建設io!$CE45)/H27建設IOデータ!L$122</f>
        <v>0.51694330098805663</v>
      </c>
      <c r="CK45" s="466">
        <f>+SUMIFS(H27建設IOデータ!M:M,H27建設IOデータ!$A:$A,H27建設io!$CE45)/H27建設IOデータ!M$122</f>
        <v>0.51416033862850818</v>
      </c>
      <c r="CL45" s="466">
        <f>+SUMIFS(H27建設IOデータ!N:N,H27建設IOデータ!$A:$A,H27建設io!$CE45)/H27建設IOデータ!N$122</f>
        <v>0.61176349809285391</v>
      </c>
      <c r="CM45" s="466">
        <f>+SUMIFS(H27建設IOデータ!O:O,H27建設IOデータ!$A:$A,H27建設io!$CE45)/H27建設IOデータ!O$122</f>
        <v>0.56483660105917743</v>
      </c>
      <c r="CN45" s="466">
        <f>+SUMIFS(H27建設IOデータ!P:P,H27建設IOデータ!$A:$A,H27建設io!$CE45)/H27建設IOデータ!P$122</f>
        <v>0.51945866141732289</v>
      </c>
      <c r="CO45" s="466">
        <f>+SUMIFS(H27建設IOデータ!Q:Q,H27建設IOデータ!$A:$A,H27建設io!$CE45)/H27建設IOデータ!Q$122</f>
        <v>0.52822144224912693</v>
      </c>
      <c r="CP45" s="466">
        <f>+SUMIFS(H27建設IOデータ!R:R,H27建設IOデータ!$A:$A,H27建設io!$CE45)/H27建設IOデータ!R$122</f>
        <v>0.52671267510140862</v>
      </c>
      <c r="CQ45" s="466">
        <f>+SUMIFS(H27建設IOデータ!S:S,H27建設IOデータ!$A:$A,H27建設io!$CE45)/H27建設IOデータ!S$122</f>
        <v>0.60892750547191088</v>
      </c>
      <c r="CR45" s="466">
        <f>+SUMIFS(H27建設IOデータ!T:T,H27建設IOデータ!$A:$A,H27建設io!$CE45)/H27建設IOデータ!T$122</f>
        <v>0.61348774765296477</v>
      </c>
      <c r="CS45" s="466">
        <f>+SUMIFS(H27建設IOデータ!U:U,H27建設IOデータ!$A:$A,H27建設io!$CE45)/H27建設IOデータ!U$122</f>
        <v>0.60425944113333963</v>
      </c>
      <c r="CT45" s="466">
        <f>+SUMIFS(H27建設IOデータ!V:V,H27建設IOデータ!$A:$A,H27建設io!$CE45)/H27建設IOデータ!V$122</f>
        <v>0.61923579315423349</v>
      </c>
      <c r="CU45" s="466">
        <f>+SUMIFS(H27建設IOデータ!W:W,H27建設IOデータ!$A:$A,H27建設io!$CE45)/H27建設IOデータ!W$122</f>
        <v>0.625045832745734</v>
      </c>
      <c r="CV45" s="466">
        <f>+SUMIFS(H27建設IOデータ!X:X,H27建設IOデータ!$A:$A,H27建設io!$CE45)/H27建設IOデータ!X$122</f>
        <v>0.54689508751645421</v>
      </c>
      <c r="CW45" s="466">
        <f>+SUMIFS(H27建設IOデータ!Y:Y,H27建設IOデータ!$A:$A,H27建設io!$CE45)/H27建設IOデータ!Y$122</f>
        <v>0.50057842688684151</v>
      </c>
      <c r="CX45" s="466">
        <f>+SUMIFS(H27建設IOデータ!Z:Z,H27建設IOデータ!$A:$A,H27建設io!$CE45)/H27建設IOデータ!Z$122</f>
        <v>0.52511606071670758</v>
      </c>
      <c r="CY45" s="466">
        <f>+SUMIFS(H27建設IOデータ!AA:AA,H27建設IOデータ!$A:$A,H27建設io!$CE45)/H27建設IOデータ!AA$122</f>
        <v>0.49859584302100968</v>
      </c>
      <c r="CZ45" s="466">
        <f>+SUMIFS(H27建設IOデータ!AB:AB,H27建設IOデータ!$A:$A,H27建設io!$CE45)/H27建設IOデータ!AB$122</f>
        <v>0.54980492578719731</v>
      </c>
      <c r="DA45" s="466">
        <f>+SUMIFS(H27建設IOデータ!AC:AC,H27建設IOデータ!$A:$A,H27建設io!$CE45)/H27建設IOデータ!AC$122</f>
        <v>0.5884810093943118</v>
      </c>
      <c r="DB45" s="466">
        <f>+SUMIFS(H27建設IOデータ!AD:AD,H27建設IOデータ!$A:$A,H27建設io!$CE45)/H27建設IOデータ!AD$122</f>
        <v>0.4509732507240094</v>
      </c>
      <c r="DC45" s="466">
        <f>+SUMIFS(H27建設IOデータ!AE:AE,H27建設IOデータ!$A:$A,H27建設io!$CE45)/H27建設IOデータ!AE$122</f>
        <v>0.54817961557099015</v>
      </c>
      <c r="DD45" s="466">
        <f>+SUMIFS(H27建設IOデータ!AF:AF,H27建設IOデータ!$A:$A,H27建設io!$CE45)/H27建設IOデータ!AF$122</f>
        <v>0.5385270450691011</v>
      </c>
      <c r="DE45" s="466">
        <f>+SUMIFS(H27建設IOデータ!AG:AG,H27建設IOデータ!$A:$A,H27建設io!$CE45)/H27建設IOデータ!AG$122</f>
        <v>0.59929127171091034</v>
      </c>
      <c r="DF45" s="466">
        <f>+SUMIFS(H27建設IOデータ!AH:AH,H27建設IOデータ!$A:$A,H27建設io!$CE45)/H27建設IOデータ!AH$122</f>
        <v>0.50758674080994315</v>
      </c>
      <c r="DG45" s="466">
        <f>+SUMIFS(H27建設IOデータ!AI:AI,H27建設IOデータ!$A:$A,H27建設io!$CE45)/H27建設IOデータ!AI$122</f>
        <v>0.56136580684297044</v>
      </c>
      <c r="DH45" s="466">
        <f>+SUMIFS(H27建設IOデータ!AJ:AJ,H27建設IOデータ!$A:$A,H27建設io!$CE45)/H27建設IOデータ!AJ$122</f>
        <v>0.54074590811343703</v>
      </c>
      <c r="DI45" s="466">
        <f>+SUMIFS(H27建設IOデータ!AK:AK,H27建設IOデータ!$A:$A,H27建設io!$CE45)/H27建設IOデータ!AK$122</f>
        <v>0.55017367703366737</v>
      </c>
      <c r="DJ45" s="466">
        <f>+SUMIFS(H27建設IOデータ!AL:AL,H27建設IOデータ!$A:$A,H27建設io!$CE45)/H27建設IOデータ!AL$122</f>
        <v>0.5023965765379701</v>
      </c>
      <c r="DK45" s="466">
        <f>+SUMIFS(H27建設IOデータ!AM:AM,H27建設IOデータ!$A:$A,H27建設io!$CE45)/H27建設IOデータ!AM$122</f>
        <v>0.50972169847758664</v>
      </c>
      <c r="DL45" s="466">
        <f>+SUMIFS(H27建設IOデータ!AN:AN,H27建設IOデータ!$A:$A,H27建設io!$CE45)/H27建設IOデータ!AN$122</f>
        <v>0.51281048503562232</v>
      </c>
      <c r="DM45" s="466">
        <f>+SUMIFS(H27建設IOデータ!AO:AO,H27建設IOデータ!$A:$A,H27建設io!$CE45)/H27建設IOデータ!AO$122</f>
        <v>0.51267785996307125</v>
      </c>
      <c r="DN45" s="466">
        <f>+SUMIFS(H27建設IOデータ!AP:AP,H27建設IOデータ!$A:$A,H27建設io!$CE45)/H27建設IOデータ!AP$122</f>
        <v>0.50807924048788911</v>
      </c>
      <c r="DO45" s="466">
        <f>+SUMIFS(H27建設IOデータ!AQ:AQ,H27建設IOデータ!$A:$A,H27建設io!$CE45)/H27建設IOデータ!AQ$122</f>
        <v>0.50048056343033442</v>
      </c>
      <c r="DP45" s="466">
        <f>+SUMIFS(H27建設IOデータ!AR:AR,H27建設IOデータ!$A:$A,H27建設io!$CE45)/H27建設IOデータ!AR$122</f>
        <v>0.65191697765408563</v>
      </c>
      <c r="DQ45" s="466">
        <f>+SUMIFS(H27建設IOデータ!AS:AS,H27建設IOデータ!$A:$A,H27建設io!$CE45)/H27建設IOデータ!AS$122</f>
        <v>0.57716835228373164</v>
      </c>
      <c r="DR45" s="466">
        <f>+SUMIFS(H27建設IOデータ!AT:AT,H27建設IOデータ!$A:$A,H27建設io!$CE45)/H27建設IOデータ!AT$122</f>
        <v>0.4915465910047277</v>
      </c>
      <c r="DS45" s="466">
        <f>+SUMIFS(H27建設IOデータ!AU:AU,H27建設IOデータ!$A:$A,H27建設io!$CE45)/H27建設IOデータ!AU$122</f>
        <v>0.50210178960196072</v>
      </c>
      <c r="DT45" s="466">
        <f>+SUMIFS(H27建設IOデータ!AV:AV,H27建設IOデータ!$A:$A,H27建設io!$CE45)/H27建設IOデータ!AV$122</f>
        <v>0.63794185316879315</v>
      </c>
      <c r="DU45" s="466">
        <f>+SUMIFS(H27建設IOデータ!AW:AW,H27建設IOデータ!$A:$A,H27建設io!$CE45)/H27建設IOデータ!AW$122</f>
        <v>0.57248003340815368</v>
      </c>
      <c r="DV45" s="466">
        <f>+SUMIFS(H27建設IOデータ!AX:AX,H27建設IOデータ!$A:$A,H27建設io!$CE45)/H27建設IOデータ!AX$122</f>
        <v>0.53159411048925131</v>
      </c>
      <c r="DW45" s="466">
        <f>+SUMIFS(H27建設IOデータ!AY:AY,H27建設IOデータ!$A:$A,H27建設io!$CE45)/H27建設IOデータ!AY$122</f>
        <v>0.53429178223894391</v>
      </c>
      <c r="DX45" s="466">
        <f>+SUMIFS(H27建設IOデータ!AZ:AZ,H27建設IOデータ!$A:$A,H27建設io!$CE45)/H27建設IOデータ!AZ$122</f>
        <v>0.51860533680573395</v>
      </c>
      <c r="DY45" s="466">
        <f>+SUMIFS(H27建設IOデータ!BA:BA,H27建設IOデータ!$A:$A,H27建設io!$CE45)/H27建設IOデータ!BA$122</f>
        <v>0.58479935718674669</v>
      </c>
      <c r="DZ45" s="466">
        <f>+SUMIFS(H27建設IOデータ!BB:BB,H27建設IOデータ!$A:$A,H27建設io!$CE45)/H27建設IOデータ!BB$122</f>
        <v>0.68641766898783152</v>
      </c>
      <c r="EA45" s="466">
        <f>+SUMIFS(H27建設IOデータ!BC:BC,H27建設IOデータ!$A:$A,H27建設io!$CE45)/H27建設IOデータ!BC$122</f>
        <v>0.42917621277019624</v>
      </c>
      <c r="EB45" s="466">
        <f>+SUMIFS(H27建設IOデータ!BD:BD,H27建設IOデータ!$A:$A,H27建設io!$CE45)/H27建設IOデータ!BD$122</f>
        <v>0.50374262815666115</v>
      </c>
      <c r="EC45" s="466">
        <f>+SUMIFS(H27建設IOデータ!BE:BE,H27建設IOデータ!$A:$A,H27建設io!$CE45)/H27建設IOデータ!BE$122</f>
        <v>0.50960670688262955</v>
      </c>
      <c r="ED45" s="466">
        <f>+SUMIFS(H27建設IOデータ!BF:BF,H27建設IOデータ!$A:$A,H27建設io!$CE45)/H27建設IOデータ!BF$122</f>
        <v>0.48087608816447491</v>
      </c>
      <c r="EE45" s="466">
        <f>+SUMIFS(H27建設IOデータ!BG:BG,H27建設IOデータ!$A:$A,H27建設io!$CE45)/H27建設IOデータ!BG$122</f>
        <v>0.51729562352006098</v>
      </c>
      <c r="EF45" s="466">
        <f>+SUMIFS(H27建設IOデータ!BH:BH,H27建設IOデータ!$A:$A,H27建設io!$CE45)/H27建設IOデータ!BH$122</f>
        <v>0.50942699642755018</v>
      </c>
      <c r="EG45" s="466">
        <f>+SUMIFS(H27建設IOデータ!BI:BI,H27建設IOデータ!$A:$A,H27建設io!$CE45)/H27建設IOデータ!BI$122</f>
        <v>0.54333829028162628</v>
      </c>
      <c r="EH45" s="466">
        <f>+SUMIFS(H27建設IOデータ!BJ:BJ,H27建設IOデータ!$A:$A,H27建設io!$CE45)/H27建設IOデータ!BJ$122</f>
        <v>0.51511791471849078</v>
      </c>
      <c r="EI45" s="466">
        <f>+SUMIFS(H27建設IOデータ!BK:BK,H27建設IOデータ!$A:$A,H27建設io!$CE45)/H27建設IOデータ!BK$122</f>
        <v>0.53622348209216597</v>
      </c>
      <c r="EJ45" s="466">
        <f>+SUMIFS(H27建設IOデータ!BL:BL,H27建設IOデータ!$A:$A,H27建設io!$CE45)/H27建設IOデータ!BL$122</f>
        <v>0.54031019986513051</v>
      </c>
      <c r="EK45" s="466">
        <f>+SUMIFS(H27建設IOデータ!BM:BM,H27建設IOデータ!$A:$A,H27建設io!$CE45)/H27建設IOデータ!BM$122</f>
        <v>0.63053834586466162</v>
      </c>
      <c r="EL45" s="466">
        <f>+SUMIFS(H27建設IOデータ!BN:BN,H27建設IOデータ!$A:$A,H27建設io!$CE45)/H27建設IOデータ!BN$122</f>
        <v>0.51543108451088282</v>
      </c>
      <c r="EM45" s="466">
        <f>+SUMIFS(H27建設IOデータ!BO:BO,H27建設IOデータ!$A:$A,H27建設io!$CE45)/H27建設IOデータ!BO$122</f>
        <v>0.45920744036891503</v>
      </c>
      <c r="EN45" s="466">
        <f>+SUMIFS(H27建設IOデータ!BP:BP,H27建設IOデータ!$A:$A,H27建設io!$CE45)/H27建設IOデータ!BP$122</f>
        <v>0.51705530104150577</v>
      </c>
      <c r="EO45" s="466">
        <f>+SUMIFS(H27建設IOデータ!BQ:BQ,H27建設IOデータ!$A:$A,H27建設io!$CE45)/H27建設IOデータ!BQ$122</f>
        <v>0.40157453552051869</v>
      </c>
      <c r="EP45" s="466">
        <f>+SUMIFS(H27建設IOデータ!BR:BR,H27建設IOデータ!$A:$A,H27建設io!$CE45)/H27建設IOデータ!BR$122</f>
        <v>0.62650936892704179</v>
      </c>
      <c r="EQ45" s="466">
        <f>+SUMIFS(H27建設IOデータ!BS:BS,H27建設IOデータ!$A:$A,H27建設io!$CE45)/H27建設IOデータ!BS$122</f>
        <v>0.43918710677628936</v>
      </c>
      <c r="ER45" s="466">
        <f>+SUMIFS(H27建設IOデータ!BT:BT,H27建設IOデータ!$A:$A,H27建設io!$CE45)/H27建設IOデータ!BT$122</f>
        <v>0.49105013046064316</v>
      </c>
      <c r="ES45" s="466">
        <f>+SUMIFS(H27建設IOデータ!BU:BU,H27建設IOデータ!$A:$A,H27建設io!$CE45)/H27建設IOデータ!BU$122</f>
        <v>0.4913632275699748</v>
      </c>
      <c r="ET45" s="466">
        <f>+SUMIFS(H27建設IOデータ!BV:BV,H27建設IOデータ!$A:$A,H27建設io!$CE45)/H27建設IOデータ!BV$122</f>
        <v>0.47962674315170828</v>
      </c>
      <c r="EU45" s="466">
        <f>+SUMIFS(H27建設IOデータ!BW:BW,H27建設IOデータ!$A:$A,H27建設io!$CE45)/H27建設IOデータ!BW$122</f>
        <v>0.40781805709718411</v>
      </c>
      <c r="EV45" s="466">
        <f>+SUMIFS(H27建設IOデータ!BX:BX,H27建設IOデータ!$A:$A,H27建設io!$CE45)/H27建設IOデータ!BX$122</f>
        <v>0.41486327115128768</v>
      </c>
      <c r="EW45" s="466">
        <f>+SUMIFS(H27建設IOデータ!BY:BY,H27建設IOデータ!$A:$A,H27建設io!$CE45)/H27建設IOデータ!BY$122</f>
        <v>0.59910615246031407</v>
      </c>
      <c r="EX45" s="466">
        <f>+SUMIFS(H27建設IOデータ!BZ:BZ,H27建設IOデータ!$A:$A,H27建設io!$CE45)/H27建設IOデータ!BZ$122</f>
        <v>0.38265344368083015</v>
      </c>
      <c r="EY45" s="466">
        <f>+SUMIFS(H27建設IOデータ!CA:CA,H27建設IOデータ!$A:$A,H27建設io!$CE45)/H27建設IOデータ!CA$122</f>
        <v>0.52813478064993247</v>
      </c>
    </row>
    <row r="46" spans="1:155" x14ac:dyDescent="0.15">
      <c r="A46" s="464">
        <f t="shared" si="0"/>
        <v>0</v>
      </c>
      <c r="C46" s="381" t="s">
        <v>390</v>
      </c>
      <c r="D46" s="381" t="s">
        <v>13</v>
      </c>
      <c r="E46" s="465">
        <f t="shared" si="11"/>
        <v>0</v>
      </c>
      <c r="F46" s="465">
        <f t="shared" si="11"/>
        <v>0</v>
      </c>
      <c r="G46" s="465">
        <f t="shared" si="11"/>
        <v>0</v>
      </c>
      <c r="H46" s="465">
        <f t="shared" si="11"/>
        <v>0</v>
      </c>
      <c r="I46" s="465">
        <f t="shared" si="11"/>
        <v>0</v>
      </c>
      <c r="J46" s="465">
        <f t="shared" si="11"/>
        <v>0</v>
      </c>
      <c r="K46" s="465">
        <f t="shared" si="11"/>
        <v>0</v>
      </c>
      <c r="L46" s="465">
        <f t="shared" si="11"/>
        <v>0</v>
      </c>
      <c r="M46" s="465">
        <f t="shared" si="11"/>
        <v>0</v>
      </c>
      <c r="N46" s="465">
        <f t="shared" si="11"/>
        <v>0</v>
      </c>
      <c r="O46" s="465">
        <f t="shared" si="11"/>
        <v>0</v>
      </c>
      <c r="P46" s="465">
        <f t="shared" si="11"/>
        <v>0</v>
      </c>
      <c r="Q46" s="465">
        <f t="shared" si="11"/>
        <v>0</v>
      </c>
      <c r="R46" s="465">
        <f t="shared" si="11"/>
        <v>0</v>
      </c>
      <c r="S46" s="465">
        <f t="shared" si="11"/>
        <v>0</v>
      </c>
      <c r="T46" s="465">
        <f t="shared" si="11"/>
        <v>0</v>
      </c>
      <c r="U46" s="465">
        <f t="shared" si="15"/>
        <v>0</v>
      </c>
      <c r="V46" s="465">
        <f t="shared" si="15"/>
        <v>0</v>
      </c>
      <c r="W46" s="465">
        <f t="shared" si="15"/>
        <v>0</v>
      </c>
      <c r="X46" s="465">
        <f t="shared" si="15"/>
        <v>0</v>
      </c>
      <c r="Y46" s="465">
        <f t="shared" si="15"/>
        <v>0</v>
      </c>
      <c r="Z46" s="465">
        <f t="shared" si="15"/>
        <v>0</v>
      </c>
      <c r="AA46" s="465">
        <f t="shared" si="15"/>
        <v>0</v>
      </c>
      <c r="AB46" s="465">
        <f t="shared" si="15"/>
        <v>0</v>
      </c>
      <c r="AC46" s="465">
        <f t="shared" si="15"/>
        <v>0</v>
      </c>
      <c r="AD46" s="465">
        <f t="shared" si="15"/>
        <v>0</v>
      </c>
      <c r="AE46" s="465">
        <f t="shared" si="15"/>
        <v>0</v>
      </c>
      <c r="AF46" s="465">
        <f t="shared" si="15"/>
        <v>0</v>
      </c>
      <c r="AG46" s="465">
        <f t="shared" si="15"/>
        <v>0</v>
      </c>
      <c r="AH46" s="465">
        <f t="shared" si="15"/>
        <v>0</v>
      </c>
      <c r="AI46" s="465">
        <f t="shared" si="12"/>
        <v>0</v>
      </c>
      <c r="AJ46" s="465">
        <f t="shared" si="12"/>
        <v>0</v>
      </c>
      <c r="AK46" s="465">
        <f t="shared" si="12"/>
        <v>0</v>
      </c>
      <c r="AL46" s="465">
        <f t="shared" si="12"/>
        <v>0</v>
      </c>
      <c r="AM46" s="465">
        <f t="shared" si="12"/>
        <v>0</v>
      </c>
      <c r="AN46" s="465">
        <f t="shared" si="12"/>
        <v>0</v>
      </c>
      <c r="AO46" s="465">
        <f t="shared" si="12"/>
        <v>0</v>
      </c>
      <c r="AP46" s="465">
        <f t="shared" si="12"/>
        <v>0</v>
      </c>
      <c r="AQ46" s="465">
        <f t="shared" si="12"/>
        <v>0</v>
      </c>
      <c r="AR46" s="465">
        <f t="shared" si="12"/>
        <v>0</v>
      </c>
      <c r="AS46" s="465">
        <f t="shared" si="12"/>
        <v>0</v>
      </c>
      <c r="AT46" s="465">
        <f t="shared" si="12"/>
        <v>0</v>
      </c>
      <c r="AU46" s="465">
        <f t="shared" si="12"/>
        <v>0</v>
      </c>
      <c r="AV46" s="465">
        <f t="shared" si="12"/>
        <v>0</v>
      </c>
      <c r="AW46" s="465">
        <f t="shared" si="12"/>
        <v>0</v>
      </c>
      <c r="AX46" s="465">
        <f t="shared" si="12"/>
        <v>0</v>
      </c>
      <c r="AY46" s="465">
        <f t="shared" si="13"/>
        <v>0</v>
      </c>
      <c r="AZ46" s="465">
        <f t="shared" si="13"/>
        <v>0</v>
      </c>
      <c r="BA46" s="465">
        <f t="shared" si="13"/>
        <v>0</v>
      </c>
      <c r="BB46" s="465">
        <f t="shared" si="13"/>
        <v>0</v>
      </c>
      <c r="BC46" s="465">
        <f t="shared" si="13"/>
        <v>0</v>
      </c>
      <c r="BD46" s="465">
        <f t="shared" si="13"/>
        <v>0</v>
      </c>
      <c r="BE46" s="465">
        <f t="shared" si="13"/>
        <v>0</v>
      </c>
      <c r="BF46" s="465">
        <f t="shared" si="13"/>
        <v>0</v>
      </c>
      <c r="BG46" s="465">
        <f t="shared" si="13"/>
        <v>0</v>
      </c>
      <c r="BH46" s="465">
        <f t="shared" si="13"/>
        <v>0</v>
      </c>
      <c r="BI46" s="465">
        <f t="shared" si="13"/>
        <v>0</v>
      </c>
      <c r="BJ46" s="465">
        <f t="shared" si="13"/>
        <v>0</v>
      </c>
      <c r="BK46" s="465">
        <f t="shared" si="13"/>
        <v>0</v>
      </c>
      <c r="BL46" s="465">
        <f t="shared" si="13"/>
        <v>0</v>
      </c>
      <c r="BM46" s="465">
        <f t="shared" si="13"/>
        <v>0</v>
      </c>
      <c r="BN46" s="465">
        <f t="shared" si="13"/>
        <v>0</v>
      </c>
      <c r="BO46" s="465">
        <f t="shared" si="14"/>
        <v>0</v>
      </c>
      <c r="BP46" s="465">
        <f t="shared" si="14"/>
        <v>0</v>
      </c>
      <c r="BQ46" s="465">
        <f t="shared" si="10"/>
        <v>0</v>
      </c>
      <c r="BR46" s="465">
        <f t="shared" si="5"/>
        <v>0</v>
      </c>
      <c r="BS46" s="465">
        <f t="shared" si="5"/>
        <v>0</v>
      </c>
      <c r="BT46" s="465">
        <f t="shared" si="5"/>
        <v>0</v>
      </c>
      <c r="BU46" s="465">
        <f t="shared" si="5"/>
        <v>0</v>
      </c>
      <c r="BV46" s="465">
        <f t="shared" si="5"/>
        <v>0</v>
      </c>
      <c r="BW46" s="465">
        <f t="shared" si="5"/>
        <v>0</v>
      </c>
      <c r="CE46" s="381" t="s">
        <v>390</v>
      </c>
      <c r="CF46" s="381" t="s">
        <v>13</v>
      </c>
      <c r="CG46" s="466">
        <f>+SUMIFS(H27建設IOデータ!I:I,H27建設IOデータ!$A:$A,H27建設io!$CE46)/H27建設IOデータ!I$122</f>
        <v>2.0934334028928164E-2</v>
      </c>
      <c r="CH46" s="466">
        <f>+SUMIFS(H27建設IOデータ!J:J,H27建設IOデータ!$A:$A,H27建設io!$CE46)/H27建設IOデータ!J$122</f>
        <v>2.4586657738319195E-2</v>
      </c>
      <c r="CI46" s="466">
        <f>+SUMIFS(H27建設IOデータ!K:K,H27建設IOデータ!$A:$A,H27建設io!$CE46)/H27建設IOデータ!K$122</f>
        <v>2.6173847712921566E-2</v>
      </c>
      <c r="CJ46" s="466">
        <f>+SUMIFS(H27建設IOデータ!L:L,H27建設IOデータ!$A:$A,H27建設io!$CE46)/H27建設IOデータ!L$122</f>
        <v>2.7057537544542824E-2</v>
      </c>
      <c r="CK46" s="466">
        <f>+SUMIFS(H27建設IOデータ!M:M,H27建設IOデータ!$A:$A,H27建設io!$CE46)/H27建設IOデータ!M$122</f>
        <v>2.7144053285895985E-2</v>
      </c>
      <c r="CL46" s="466">
        <f>+SUMIFS(H27建設IOデータ!N:N,H27建設IOデータ!$A:$A,H27建設io!$CE46)/H27建設IOデータ!N$122</f>
        <v>2.4109801072424168E-2</v>
      </c>
      <c r="CM46" s="466">
        <f>+SUMIFS(H27建設IOデータ!O:O,H27建設IOデータ!$A:$A,H27建設io!$CE46)/H27建設IOデータ!O$122</f>
        <v>2.5110131083975001E-2</v>
      </c>
      <c r="CN46" s="466">
        <f>+SUMIFS(H27建設IOデータ!P:P,H27建設IOデータ!$A:$A,H27建設io!$CE46)/H27建設IOデータ!P$122</f>
        <v>3.0472440944881891E-2</v>
      </c>
      <c r="CO46" s="466">
        <f>+SUMIFS(H27建設IOデータ!Q:Q,H27建設IOデータ!$A:$A,H27建設io!$CE46)/H27建設IOデータ!Q$122</f>
        <v>2.7985064635036371E-2</v>
      </c>
      <c r="CP46" s="466">
        <f>+SUMIFS(H27建設IOデータ!R:R,H27建設IOデータ!$A:$A,H27建設io!$CE46)/H27建設IOデータ!R$122</f>
        <v>2.8094341676732925E-2</v>
      </c>
      <c r="CQ46" s="466">
        <f>+SUMIFS(H27建設IOデータ!S:S,H27建設IOデータ!$A:$A,H27建設io!$CE46)/H27建設IOデータ!S$122</f>
        <v>2.2139682960801221E-2</v>
      </c>
      <c r="CR46" s="466">
        <f>+SUMIFS(H27建設IOデータ!T:T,H27建設IOデータ!$A:$A,H27建設io!$CE46)/H27建設IOデータ!T$122</f>
        <v>2.121351969766894E-2</v>
      </c>
      <c r="CS46" s="466">
        <f>+SUMIFS(H27建設IOデータ!U:U,H27建設IOデータ!$A:$A,H27建設io!$CE46)/H27建設IOデータ!U$122</f>
        <v>2.8132525662931025E-2</v>
      </c>
      <c r="CT46" s="466">
        <f>+SUMIFS(H27建設IOデータ!V:V,H27建設IOデータ!$A:$A,H27建設io!$CE46)/H27建設IOデータ!V$122</f>
        <v>1.6903870790006527E-2</v>
      </c>
      <c r="CU46" s="466">
        <f>+SUMIFS(H27建設IOデータ!W:W,H27建設IOデータ!$A:$A,H27建設io!$CE46)/H27建設IOデータ!W$122</f>
        <v>2.1153574954167254E-2</v>
      </c>
      <c r="CV46" s="466">
        <f>+SUMIFS(H27建設IOデータ!X:X,H27建設IOデータ!$A:$A,H27建設io!$CE46)/H27建設IOデータ!X$122</f>
        <v>2.2603589540745685E-2</v>
      </c>
      <c r="CW46" s="466">
        <f>+SUMIFS(H27建設IOデータ!Y:Y,H27建設IOデータ!$A:$A,H27建設io!$CE46)/H27建設IOデータ!Y$122</f>
        <v>2.217909656219454E-2</v>
      </c>
      <c r="CX46" s="466">
        <f>+SUMIFS(H27建設IOデータ!Z:Z,H27建設IOデータ!$A:$A,H27建設io!$CE46)/H27建設IOデータ!Z$122</f>
        <v>1.9230434858205969E-2</v>
      </c>
      <c r="CY46" s="466">
        <f>+SUMIFS(H27建設IOデータ!AA:AA,H27建設IOデータ!$A:$A,H27建設io!$CE46)/H27建設IOデータ!AA$122</f>
        <v>2.2417341584540926E-2</v>
      </c>
      <c r="CZ46" s="466">
        <f>+SUMIFS(H27建設IOデータ!AB:AB,H27建設IOデータ!$A:$A,H27建設io!$CE46)/H27建設IOデータ!AB$122</f>
        <v>2.2630258257744253E-2</v>
      </c>
      <c r="DA46" s="466">
        <f>+SUMIFS(H27建設IOデータ!AC:AC,H27建設IOデータ!$A:$A,H27建設io!$CE46)/H27建設IOデータ!AC$122</f>
        <v>3.3864216524706267E-2</v>
      </c>
      <c r="DB46" s="466">
        <f>+SUMIFS(H27建設IOデータ!AD:AD,H27建設IOデータ!$A:$A,H27建設io!$CE46)/H27建設IOデータ!AD$122</f>
        <v>1.8157652619548187E-2</v>
      </c>
      <c r="DC46" s="466">
        <f>+SUMIFS(H27建設IOデータ!AE:AE,H27建設IOデータ!$A:$A,H27建設io!$CE46)/H27建設IOデータ!AE$122</f>
        <v>2.0125989339363593E-2</v>
      </c>
      <c r="DD46" s="466">
        <f>+SUMIFS(H27建設IOデータ!AF:AF,H27建設IOデータ!$A:$A,H27建設io!$CE46)/H27建設IOデータ!AF$122</f>
        <v>3.133427152118741E-2</v>
      </c>
      <c r="DE46" s="466">
        <f>+SUMIFS(H27建設IOデータ!AG:AG,H27建設IOデータ!$A:$A,H27建設io!$CE46)/H27建設IOデータ!AG$122</f>
        <v>2.6209669001258457E-2</v>
      </c>
      <c r="DF46" s="466">
        <f>+SUMIFS(H27建設IOデータ!AH:AH,H27建設IOデータ!$A:$A,H27建設io!$CE46)/H27建設IOデータ!AH$122</f>
        <v>1.9003496842227633E-2</v>
      </c>
      <c r="DG46" s="466">
        <f>+SUMIFS(H27建設IOデータ!AI:AI,H27建設IOデータ!$A:$A,H27建設io!$CE46)/H27建設IOデータ!AI$122</f>
        <v>2.191308402608191E-2</v>
      </c>
      <c r="DH46" s="466">
        <f>+SUMIFS(H27建設IOデータ!AJ:AJ,H27建設IOデータ!$A:$A,H27建設io!$CE46)/H27建設IOデータ!AJ$122</f>
        <v>1.8990735242399959E-2</v>
      </c>
      <c r="DI46" s="466">
        <f>+SUMIFS(H27建設IOデータ!AK:AK,H27建設IOデータ!$A:$A,H27建設io!$CE46)/H27建設IOデータ!AK$122</f>
        <v>1.5696534555971194E-2</v>
      </c>
      <c r="DJ46" s="466">
        <f>+SUMIFS(H27建設IOデータ!AL:AL,H27建設IOデータ!$A:$A,H27建設io!$CE46)/H27建設IOデータ!AL$122</f>
        <v>1.7610769155116716E-2</v>
      </c>
      <c r="DK46" s="466">
        <f>+SUMIFS(H27建設IOデータ!AM:AM,H27建設IOデータ!$A:$A,H27建設io!$CE46)/H27建設IOデータ!AM$122</f>
        <v>2.0668673599857065E-2</v>
      </c>
      <c r="DL46" s="466">
        <f>+SUMIFS(H27建設IOデータ!AN:AN,H27建設IOデータ!$A:$A,H27建設io!$CE46)/H27建設IOデータ!AN$122</f>
        <v>2.2008162820139267E-2</v>
      </c>
      <c r="DM46" s="466">
        <f>+SUMIFS(H27建設IOデータ!AO:AO,H27建設IOデータ!$A:$A,H27建設io!$CE46)/H27建設IOデータ!AO$122</f>
        <v>2.2051460916630339E-2</v>
      </c>
      <c r="DN46" s="466">
        <f>+SUMIFS(H27建設IOデータ!AP:AP,H27建設IOデータ!$A:$A,H27建設io!$CE46)/H27建設IOデータ!AP$122</f>
        <v>2.3161483566905394E-2</v>
      </c>
      <c r="DO46" s="466">
        <f>+SUMIFS(H27建設IOデータ!AQ:AQ,H27建設IOデータ!$A:$A,H27建設io!$CE46)/H27建設IOデータ!AQ$122</f>
        <v>2.368715545037902E-2</v>
      </c>
      <c r="DP46" s="466">
        <f>+SUMIFS(H27建設IOデータ!AR:AR,H27建設IOデータ!$A:$A,H27建設io!$CE46)/H27建設IOデータ!AR$122</f>
        <v>2.2761568280186863E-2</v>
      </c>
      <c r="DQ46" s="466">
        <f>+SUMIFS(H27建設IOデータ!AS:AS,H27建設IOデータ!$A:$A,H27建設io!$CE46)/H27建設IOデータ!AS$122</f>
        <v>1.5983050927522401E-2</v>
      </c>
      <c r="DR46" s="466">
        <f>+SUMIFS(H27建設IOデータ!AT:AT,H27建設IOデータ!$A:$A,H27建設io!$CE46)/H27建設IOデータ!AT$122</f>
        <v>2.5237517633951823E-2</v>
      </c>
      <c r="DS46" s="466">
        <f>+SUMIFS(H27建設IOデータ!AU:AU,H27建設IOデータ!$A:$A,H27建設io!$CE46)/H27建設IOデータ!AU$122</f>
        <v>1.9801550897083055E-2</v>
      </c>
      <c r="DT46" s="466">
        <f>+SUMIFS(H27建設IOデータ!AV:AV,H27建設IOデータ!$A:$A,H27建設io!$CE46)/H27建設IOデータ!AV$122</f>
        <v>1.6523739803388414E-2</v>
      </c>
      <c r="DU46" s="466">
        <f>+SUMIFS(H27建設IOデータ!AW:AW,H27建設IOデータ!$A:$A,H27建設io!$CE46)/H27建設IOデータ!AW$122</f>
        <v>1.9000887404082061E-2</v>
      </c>
      <c r="DV46" s="466">
        <f>+SUMIFS(H27建設IOデータ!AX:AX,H27建設IOデータ!$A:$A,H27建設io!$CE46)/H27建設IOデータ!AX$122</f>
        <v>1.7485423944957345E-2</v>
      </c>
      <c r="DW46" s="466">
        <f>+SUMIFS(H27建設IOデータ!AY:AY,H27建設IOデータ!$A:$A,H27建設io!$CE46)/H27建設IOデータ!AY$122</f>
        <v>1.7104697040434276E-2</v>
      </c>
      <c r="DX46" s="466">
        <f>+SUMIFS(H27建設IOデータ!AZ:AZ,H27建設IOデータ!$A:$A,H27建設io!$CE46)/H27建設IOデータ!AZ$122</f>
        <v>1.6736985756754766E-2</v>
      </c>
      <c r="DY46" s="466">
        <f>+SUMIFS(H27建設IOデータ!BA:BA,H27建設IOデータ!$A:$A,H27建設io!$CE46)/H27建設IOデータ!BA$122</f>
        <v>1.9681429314174978E-2</v>
      </c>
      <c r="DZ46" s="466">
        <f>+SUMIFS(H27建設IOデータ!BB:BB,H27建設IOデータ!$A:$A,H27建設io!$CE46)/H27建設IOデータ!BB$122</f>
        <v>1.7598649504114793E-2</v>
      </c>
      <c r="EA46" s="466">
        <f>+SUMIFS(H27建設IOデータ!BC:BC,H27建設IOデータ!$A:$A,H27建設io!$CE46)/H27建設IOデータ!BC$122</f>
        <v>1.8179101504133877E-2</v>
      </c>
      <c r="EB46" s="466">
        <f>+SUMIFS(H27建設IOデータ!BD:BD,H27建設IOデータ!$A:$A,H27建設io!$CE46)/H27建設IOデータ!BD$122</f>
        <v>2.1416150007560864E-2</v>
      </c>
      <c r="EC46" s="466">
        <f>+SUMIFS(H27建設IOデータ!BE:BE,H27建設IOデータ!$A:$A,H27建設io!$CE46)/H27建設IOデータ!BE$122</f>
        <v>2.1647746164442122E-2</v>
      </c>
      <c r="ED46" s="466">
        <f>+SUMIFS(H27建設IOデータ!BF:BF,H27建設IOデータ!$A:$A,H27建設io!$CE46)/H27建設IOデータ!BF$122</f>
        <v>2.0513057973698835E-2</v>
      </c>
      <c r="EE46" s="466">
        <f>+SUMIFS(H27建設IOデータ!BG:BG,H27建設IOデータ!$A:$A,H27建設io!$CE46)/H27建設IOデータ!BG$122</f>
        <v>2.0543900029253808E-2</v>
      </c>
      <c r="EF46" s="466">
        <f>+SUMIFS(H27建設IOデータ!BH:BH,H27建設IOデータ!$A:$A,H27建設io!$CE46)/H27建設IOデータ!BH$122</f>
        <v>2.0968788218436223E-2</v>
      </c>
      <c r="EG46" s="466">
        <f>+SUMIFS(H27建設IOデータ!BI:BI,H27建設IOデータ!$A:$A,H27建設io!$CE46)/H27建設IOデータ!BI$122</f>
        <v>2.2600825633284843E-2</v>
      </c>
      <c r="EH46" s="466">
        <f>+SUMIFS(H27建設IOデータ!BJ:BJ,H27建設IOデータ!$A:$A,H27建設io!$CE46)/H27建設IOデータ!BJ$122</f>
        <v>2.393617577162397E-2</v>
      </c>
      <c r="EI46" s="466">
        <f>+SUMIFS(H27建設IOデータ!BK:BK,H27建設IOデータ!$A:$A,H27建設io!$CE46)/H27建設IOデータ!BK$122</f>
        <v>1.8295657180325772E-2</v>
      </c>
      <c r="EJ46" s="466">
        <f>+SUMIFS(H27建設IOデータ!BL:BL,H27建設IOデータ!$A:$A,H27建設io!$CE46)/H27建設IOデータ!BL$122</f>
        <v>2.4620858860496149E-2</v>
      </c>
      <c r="EK46" s="466">
        <f>+SUMIFS(H27建設IOデータ!BM:BM,H27建設IOデータ!$A:$A,H27建設io!$CE46)/H27建設IOデータ!BM$122</f>
        <v>2.1572932330827067E-2</v>
      </c>
      <c r="EL46" s="466">
        <f>+SUMIFS(H27建設IOデータ!BN:BN,H27建設IOデータ!$A:$A,H27建設io!$CE46)/H27建設IOデータ!BN$122</f>
        <v>2.0744915153506779E-2</v>
      </c>
      <c r="EM46" s="466">
        <f>+SUMIFS(H27建設IOデータ!BO:BO,H27建設IOデータ!$A:$A,H27建設io!$CE46)/H27建設IOデータ!BO$122</f>
        <v>2.2381558126265803E-2</v>
      </c>
      <c r="EN46" s="466">
        <f>+SUMIFS(H27建設IOデータ!BP:BP,H27建設IOデータ!$A:$A,H27建設io!$CE46)/H27建設IOデータ!BP$122</f>
        <v>1.5751274000102948E-2</v>
      </c>
      <c r="EO46" s="466">
        <f>+SUMIFS(H27建設IOデータ!BQ:BQ,H27建設IOデータ!$A:$A,H27建設io!$CE46)/H27建設IOデータ!BQ$122</f>
        <v>1.0838208615334939E-2</v>
      </c>
      <c r="EP46" s="466">
        <f>+SUMIFS(H27建設IOデータ!BR:BR,H27建設IOデータ!$A:$A,H27建設io!$CE46)/H27建設IOデータ!BR$122</f>
        <v>3.1745487099984093E-2</v>
      </c>
      <c r="EQ46" s="466">
        <f>+SUMIFS(H27建設IOデータ!BS:BS,H27建設IOデータ!$A:$A,H27建設io!$CE46)/H27建設IOデータ!BS$122</f>
        <v>1.5299340333662285E-2</v>
      </c>
      <c r="ER46" s="466">
        <f>+SUMIFS(H27建設IOデータ!BT:BT,H27建設IOデータ!$A:$A,H27建設io!$CE46)/H27建設IOデータ!BT$122</f>
        <v>1.0366388198648348E-2</v>
      </c>
      <c r="ES46" s="466">
        <f>+SUMIFS(H27建設IOデータ!BU:BU,H27建設IOデータ!$A:$A,H27建設io!$CE46)/H27建設IOデータ!BU$122</f>
        <v>1.3004848990548011E-2</v>
      </c>
      <c r="ET46" s="466">
        <f>+SUMIFS(H27建設IOデータ!BV:BV,H27建設IOデータ!$A:$A,H27建設io!$CE46)/H27建設IOデータ!BV$122</f>
        <v>1.4931081547253011E-2</v>
      </c>
      <c r="EU46" s="466">
        <f>+SUMIFS(H27建設IOデータ!BW:BW,H27建設IOデータ!$A:$A,H27建設io!$CE46)/H27建設IOデータ!BW$122</f>
        <v>1.1149680593512448E-2</v>
      </c>
      <c r="EV46" s="466">
        <f>+SUMIFS(H27建設IOデータ!BX:BX,H27建設IOデータ!$A:$A,H27建設io!$CE46)/H27建設IOデータ!BX$122</f>
        <v>1.8224703565349245E-2</v>
      </c>
      <c r="EW46" s="466">
        <f>+SUMIFS(H27建設IOデータ!BY:BY,H27建設IOデータ!$A:$A,H27建設io!$CE46)/H27建設IOデータ!BY$122</f>
        <v>9.5596853749304132E-3</v>
      </c>
      <c r="EX46" s="466">
        <f>+SUMIFS(H27建設IOデータ!BZ:BZ,H27建設IOデータ!$A:$A,H27建設io!$CE46)/H27建設IOデータ!BZ$122</f>
        <v>1.1299241294504369E-2</v>
      </c>
      <c r="EY46" s="466">
        <f>+SUMIFS(H27建設IOデータ!CA:CA,H27建設IOデータ!$A:$A,H27建設io!$CE46)/H27建設IOデータ!CA$122</f>
        <v>1.4225070764941391E-2</v>
      </c>
    </row>
    <row r="47" spans="1:155" x14ac:dyDescent="0.15">
      <c r="A47" s="464">
        <f t="shared" si="0"/>
        <v>0</v>
      </c>
      <c r="C47" s="381" t="s">
        <v>391</v>
      </c>
      <c r="D47" s="381" t="s">
        <v>14</v>
      </c>
      <c r="E47" s="465">
        <f t="shared" si="11"/>
        <v>0</v>
      </c>
      <c r="F47" s="465">
        <f t="shared" si="11"/>
        <v>0</v>
      </c>
      <c r="G47" s="465">
        <f t="shared" si="11"/>
        <v>0</v>
      </c>
      <c r="H47" s="465">
        <f t="shared" si="11"/>
        <v>0</v>
      </c>
      <c r="I47" s="465">
        <f t="shared" si="11"/>
        <v>0</v>
      </c>
      <c r="J47" s="465">
        <f t="shared" si="11"/>
        <v>0</v>
      </c>
      <c r="K47" s="465">
        <f t="shared" si="11"/>
        <v>0</v>
      </c>
      <c r="L47" s="465">
        <f t="shared" si="11"/>
        <v>0</v>
      </c>
      <c r="M47" s="465">
        <f t="shared" si="11"/>
        <v>0</v>
      </c>
      <c r="N47" s="465">
        <f t="shared" si="11"/>
        <v>0</v>
      </c>
      <c r="O47" s="465">
        <f t="shared" si="11"/>
        <v>0</v>
      </c>
      <c r="P47" s="465">
        <f t="shared" si="11"/>
        <v>0</v>
      </c>
      <c r="Q47" s="465">
        <f t="shared" si="11"/>
        <v>0</v>
      </c>
      <c r="R47" s="465">
        <f t="shared" si="11"/>
        <v>0</v>
      </c>
      <c r="S47" s="465">
        <f t="shared" si="11"/>
        <v>0</v>
      </c>
      <c r="T47" s="465">
        <f t="shared" si="11"/>
        <v>0</v>
      </c>
      <c r="U47" s="465">
        <f t="shared" si="15"/>
        <v>0</v>
      </c>
      <c r="V47" s="465">
        <f t="shared" si="15"/>
        <v>0</v>
      </c>
      <c r="W47" s="465">
        <f t="shared" si="15"/>
        <v>0</v>
      </c>
      <c r="X47" s="465">
        <f t="shared" si="15"/>
        <v>0</v>
      </c>
      <c r="Y47" s="465">
        <f t="shared" si="15"/>
        <v>0</v>
      </c>
      <c r="Z47" s="465">
        <f t="shared" si="15"/>
        <v>0</v>
      </c>
      <c r="AA47" s="465">
        <f t="shared" si="15"/>
        <v>0</v>
      </c>
      <c r="AB47" s="465">
        <f t="shared" si="15"/>
        <v>0</v>
      </c>
      <c r="AC47" s="465">
        <f t="shared" si="15"/>
        <v>0</v>
      </c>
      <c r="AD47" s="465">
        <f t="shared" si="15"/>
        <v>0</v>
      </c>
      <c r="AE47" s="465">
        <f t="shared" si="15"/>
        <v>0</v>
      </c>
      <c r="AF47" s="465">
        <f t="shared" si="15"/>
        <v>0</v>
      </c>
      <c r="AG47" s="465">
        <f t="shared" si="15"/>
        <v>0</v>
      </c>
      <c r="AH47" s="465">
        <f t="shared" si="15"/>
        <v>0</v>
      </c>
      <c r="AI47" s="465">
        <f t="shared" si="12"/>
        <v>0</v>
      </c>
      <c r="AJ47" s="465">
        <f t="shared" si="12"/>
        <v>0</v>
      </c>
      <c r="AK47" s="465">
        <f t="shared" si="12"/>
        <v>0</v>
      </c>
      <c r="AL47" s="465">
        <f t="shared" si="12"/>
        <v>0</v>
      </c>
      <c r="AM47" s="465">
        <f t="shared" si="12"/>
        <v>0</v>
      </c>
      <c r="AN47" s="465">
        <f t="shared" si="12"/>
        <v>0</v>
      </c>
      <c r="AO47" s="465">
        <f t="shared" si="12"/>
        <v>0</v>
      </c>
      <c r="AP47" s="465">
        <f t="shared" si="12"/>
        <v>0</v>
      </c>
      <c r="AQ47" s="465">
        <f t="shared" si="12"/>
        <v>0</v>
      </c>
      <c r="AR47" s="465">
        <f t="shared" si="12"/>
        <v>0</v>
      </c>
      <c r="AS47" s="465">
        <f t="shared" si="12"/>
        <v>0</v>
      </c>
      <c r="AT47" s="465">
        <f t="shared" si="12"/>
        <v>0</v>
      </c>
      <c r="AU47" s="465">
        <f t="shared" si="12"/>
        <v>0</v>
      </c>
      <c r="AV47" s="465">
        <f t="shared" si="12"/>
        <v>0</v>
      </c>
      <c r="AW47" s="465">
        <f t="shared" si="12"/>
        <v>0</v>
      </c>
      <c r="AX47" s="465">
        <f t="shared" si="12"/>
        <v>0</v>
      </c>
      <c r="AY47" s="465">
        <f t="shared" si="13"/>
        <v>0</v>
      </c>
      <c r="AZ47" s="465">
        <f t="shared" si="13"/>
        <v>0</v>
      </c>
      <c r="BA47" s="465">
        <f t="shared" si="13"/>
        <v>0</v>
      </c>
      <c r="BB47" s="465">
        <f t="shared" si="13"/>
        <v>0</v>
      </c>
      <c r="BC47" s="465">
        <f t="shared" si="13"/>
        <v>0</v>
      </c>
      <c r="BD47" s="465">
        <f t="shared" si="13"/>
        <v>0</v>
      </c>
      <c r="BE47" s="465">
        <f t="shared" si="13"/>
        <v>0</v>
      </c>
      <c r="BF47" s="465">
        <f t="shared" si="13"/>
        <v>0</v>
      </c>
      <c r="BG47" s="465">
        <f t="shared" si="13"/>
        <v>0</v>
      </c>
      <c r="BH47" s="465">
        <f t="shared" si="13"/>
        <v>0</v>
      </c>
      <c r="BI47" s="465">
        <f t="shared" si="13"/>
        <v>0</v>
      </c>
      <c r="BJ47" s="465">
        <f t="shared" si="13"/>
        <v>0</v>
      </c>
      <c r="BK47" s="465">
        <f t="shared" si="13"/>
        <v>0</v>
      </c>
      <c r="BL47" s="465">
        <f t="shared" si="13"/>
        <v>0</v>
      </c>
      <c r="BM47" s="465">
        <f t="shared" si="13"/>
        <v>0</v>
      </c>
      <c r="BN47" s="465">
        <f t="shared" si="13"/>
        <v>0</v>
      </c>
      <c r="BO47" s="465">
        <f t="shared" si="14"/>
        <v>0</v>
      </c>
      <c r="BP47" s="465">
        <f t="shared" si="14"/>
        <v>0</v>
      </c>
      <c r="BQ47" s="465">
        <f t="shared" si="10"/>
        <v>0</v>
      </c>
      <c r="BR47" s="465">
        <f t="shared" si="5"/>
        <v>0</v>
      </c>
      <c r="BS47" s="465">
        <f t="shared" si="5"/>
        <v>0</v>
      </c>
      <c r="BT47" s="465">
        <f t="shared" si="5"/>
        <v>0</v>
      </c>
      <c r="BU47" s="465">
        <f t="shared" si="5"/>
        <v>0</v>
      </c>
      <c r="BV47" s="465">
        <f t="shared" si="5"/>
        <v>0</v>
      </c>
      <c r="BW47" s="465">
        <f t="shared" si="5"/>
        <v>0</v>
      </c>
      <c r="CE47" s="381" t="s">
        <v>391</v>
      </c>
      <c r="CF47" s="381" t="s">
        <v>14</v>
      </c>
      <c r="CG47" s="466">
        <f>+SUMIFS(H27建設IOデータ!I:I,H27建設IOデータ!$A:$A,H27建設io!$CE47)/H27建設IOデータ!I$122</f>
        <v>0.3511798769099404</v>
      </c>
      <c r="CH47" s="466">
        <f>+SUMIFS(H27建設IOデータ!J:J,H27建設IOデータ!$A:$A,H27建設io!$CE47)/H27建設IOデータ!J$122</f>
        <v>0.33550622503910277</v>
      </c>
      <c r="CI47" s="466">
        <f>+SUMIFS(H27建設IOデータ!K:K,H27建設IOデータ!$A:$A,H27建設io!$CE47)/H27建設IOデータ!K$122</f>
        <v>0.34196771353407024</v>
      </c>
      <c r="CJ47" s="466">
        <f>+SUMIFS(H27建設IOデータ!L:L,H27建設IOデータ!$A:$A,H27建設io!$CE47)/H27建設IOデータ!L$122</f>
        <v>0.35762131899331506</v>
      </c>
      <c r="CK47" s="466">
        <f>+SUMIFS(H27建設IOデータ!M:M,H27建設IOデータ!$A:$A,H27建設io!$CE47)/H27建設IOデータ!M$122</f>
        <v>0.36022158032431617</v>
      </c>
      <c r="CL47" s="466">
        <f>+SUMIFS(H27建設IOデータ!N:N,H27建設IOデータ!$A:$A,H27建設io!$CE47)/H27建設IOデータ!N$122</f>
        <v>0.26902605248402817</v>
      </c>
      <c r="CM47" s="466">
        <f>+SUMIFS(H27建設IOデータ!O:O,H27建設IOデータ!$A:$A,H27建設io!$CE47)/H27建設IOデータ!O$122</f>
        <v>0.32312512891428491</v>
      </c>
      <c r="CN47" s="466">
        <f>+SUMIFS(H27建設IOデータ!P:P,H27建設IOデータ!$A:$A,H27建設io!$CE47)/H27建設IOデータ!P$122</f>
        <v>0.33984251968503937</v>
      </c>
      <c r="CO47" s="466">
        <f>+SUMIFS(H27建設IOデータ!Q:Q,H27建設IOデータ!$A:$A,H27建設io!$CE47)/H27建設IOデータ!Q$122</f>
        <v>0.36731839699462054</v>
      </c>
      <c r="CP47" s="466">
        <f>+SUMIFS(H27建設IOデータ!R:R,H27建設IOデータ!$A:$A,H27建設io!$CE47)/H27建設IOデータ!R$122</f>
        <v>0.36899065555447819</v>
      </c>
      <c r="CQ47" s="466">
        <f>+SUMIFS(H27建設IOデータ!S:S,H27建設IOデータ!$A:$A,H27建設io!$CE47)/H27建設IOデータ!S$122</f>
        <v>0.27786694965842013</v>
      </c>
      <c r="CR47" s="466">
        <f>+SUMIFS(H27建設IOデータ!T:T,H27建設IOデータ!$A:$A,H27建設io!$CE47)/H27建設IOデータ!T$122</f>
        <v>0.2649314688293708</v>
      </c>
      <c r="CS47" s="466">
        <f>+SUMIFS(H27建設IOデータ!U:U,H27建設IOデータ!$A:$A,H27建設io!$CE47)/H27建設IOデータ!U$122</f>
        <v>0.29764543448721226</v>
      </c>
      <c r="CT47" s="466">
        <f>+SUMIFS(H27建設IOデータ!V:V,H27建設IOデータ!$A:$A,H27建設io!$CE47)/H27建設IOデータ!V$122</f>
        <v>0.24455488481275592</v>
      </c>
      <c r="CU47" s="466">
        <f>+SUMIFS(H27建設IOデータ!W:W,H27建設IOデータ!$A:$A,H27建設io!$CE47)/H27建設IOデータ!W$122</f>
        <v>0.28196305175574671</v>
      </c>
      <c r="CV47" s="466">
        <f>+SUMIFS(H27建設IOデータ!X:X,H27建設IOデータ!$A:$A,H27建設io!$CE47)/H27建設IOデータ!X$122</f>
        <v>0.32743310679340115</v>
      </c>
      <c r="CW47" s="466">
        <f>+SUMIFS(H27建設IOデータ!Y:Y,H27建設IOデータ!$A:$A,H27建設io!$CE47)/H27建設IOデータ!Y$122</f>
        <v>0.39292603414928351</v>
      </c>
      <c r="CX47" s="466">
        <f>+SUMIFS(H27建設IOデータ!Z:Z,H27建設IOデータ!$A:$A,H27建設io!$CE47)/H27建設IOデータ!Z$122</f>
        <v>0.3823657260097717</v>
      </c>
      <c r="CY47" s="466">
        <f>+SUMIFS(H27建設IOデータ!AA:AA,H27建設IOデータ!$A:$A,H27建設io!$CE47)/H27建設IOデータ!AA$122</f>
        <v>0.39377928253829997</v>
      </c>
      <c r="CZ47" s="466">
        <f>+SUMIFS(H27建設IOデータ!AB:AB,H27建設IOデータ!$A:$A,H27建設io!$CE47)/H27建設IOデータ!AB$122</f>
        <v>0.32331852202212125</v>
      </c>
      <c r="DA47" s="466">
        <f>+SUMIFS(H27建設IOデータ!AC:AC,H27建設IOデータ!$A:$A,H27建設io!$CE47)/H27建設IOデータ!AC$122</f>
        <v>0.27890706249409097</v>
      </c>
      <c r="DB47" s="466">
        <f>+SUMIFS(H27建設IOデータ!AD:AD,H27建設IOデータ!$A:$A,H27建設io!$CE47)/H27建設IOデータ!AD$122</f>
        <v>0.41762601024960827</v>
      </c>
      <c r="DC47" s="466">
        <f>+SUMIFS(H27建設IOデータ!AE:AE,H27建設IOデータ!$A:$A,H27建設io!$CE47)/H27建設IOデータ!AE$122</f>
        <v>0.27704409626877724</v>
      </c>
      <c r="DD47" s="466">
        <f>+SUMIFS(H27建設IOデータ!AF:AF,H27建設IOデータ!$A:$A,H27建設io!$CE47)/H27建設IOデータ!AF$122</f>
        <v>0.33070159612215688</v>
      </c>
      <c r="DE47" s="466">
        <f>+SUMIFS(H27建設IOデータ!AG:AG,H27建設IOデータ!$A:$A,H27建設io!$CE47)/H27建設IOデータ!AG$122</f>
        <v>0.22807656303105561</v>
      </c>
      <c r="DF47" s="466">
        <f>+SUMIFS(H27建設IOデータ!AH:AH,H27建設IOデータ!$A:$A,H27建設io!$CE47)/H27建設IOデータ!AH$122</f>
        <v>0.38988190259891786</v>
      </c>
      <c r="DG47" s="466">
        <f>+SUMIFS(H27建設IOデータ!AI:AI,H27建設IOデータ!$A:$A,H27建設io!$CE47)/H27建設IOデータ!AI$122</f>
        <v>0.32725140855163209</v>
      </c>
      <c r="DH47" s="466">
        <f>+SUMIFS(H27建設IOデータ!AJ:AJ,H27建設IOデータ!$A:$A,H27建設io!$CE47)/H27建設IOデータ!AJ$122</f>
        <v>0.28381751829025731</v>
      </c>
      <c r="DI47" s="466">
        <f>+SUMIFS(H27建設IOデータ!AK:AK,H27建設IOデータ!$A:$A,H27建設io!$CE47)/H27建設IOデータ!AK$122</f>
        <v>0.33937673473281471</v>
      </c>
      <c r="DJ47" s="466">
        <f>+SUMIFS(H27建設IOデータ!AL:AL,H27建設IOデータ!$A:$A,H27建設io!$CE47)/H27建設IOデータ!AL$122</f>
        <v>0.37803445389178925</v>
      </c>
      <c r="DK47" s="466">
        <f>+SUMIFS(H27建設IOデータ!AM:AM,H27建設IOデータ!$A:$A,H27建設io!$CE47)/H27建設IOデータ!AM$122</f>
        <v>0.33975839390035156</v>
      </c>
      <c r="DL47" s="466">
        <f>+SUMIFS(H27建設IOデータ!AN:AN,H27建設IOデータ!$A:$A,H27建設io!$CE47)/H27建設IOデータ!AN$122</f>
        <v>0.34340707856579639</v>
      </c>
      <c r="DM47" s="466">
        <f>+SUMIFS(H27建設IOデータ!AO:AO,H27建設IOデータ!$A:$A,H27建設io!$CE47)/H27建設IOデータ!AO$122</f>
        <v>0.34199023623697372</v>
      </c>
      <c r="DN47" s="466">
        <f>+SUMIFS(H27建設IOデータ!AP:AP,H27建設IOデータ!$A:$A,H27建設io!$CE47)/H27建設IOデータ!AP$122</f>
        <v>0.34421332173335067</v>
      </c>
      <c r="DO47" s="466">
        <f>+SUMIFS(H27建設IOデータ!AQ:AQ,H27建設IOデータ!$A:$A,H27建設io!$CE47)/H27建設IOデータ!AQ$122</f>
        <v>0.31771569490548918</v>
      </c>
      <c r="DP47" s="466">
        <f>+SUMIFS(H27建設IOデータ!AR:AR,H27建設IOデータ!$A:$A,H27建設io!$CE47)/H27建設IOデータ!AR$122</f>
        <v>0.23854918721593218</v>
      </c>
      <c r="DQ47" s="466">
        <f>+SUMIFS(H27建設IOデータ!AS:AS,H27建設IOデータ!$A:$A,H27建設io!$CE47)/H27建設IOデータ!AS$122</f>
        <v>0.3176840991435711</v>
      </c>
      <c r="DR47" s="466">
        <f>+SUMIFS(H27建設IOデータ!AT:AT,H27建設IOデータ!$A:$A,H27建設io!$CE47)/H27建設IOデータ!AT$122</f>
        <v>0.39260459868745134</v>
      </c>
      <c r="DS47" s="466">
        <f>+SUMIFS(H27建設IOデータ!AU:AU,H27建設IOデータ!$A:$A,H27建設io!$CE47)/H27建設IOデータ!AU$122</f>
        <v>0.34696872190197126</v>
      </c>
      <c r="DT47" s="466">
        <f>+SUMIFS(H27建設IOデータ!AV:AV,H27建設IOデータ!$A:$A,H27建設io!$CE47)/H27建設IOデータ!AV$122</f>
        <v>0.26563480443421877</v>
      </c>
      <c r="DU47" s="466">
        <f>+SUMIFS(H27建設IOデータ!AW:AW,H27建設IOデータ!$A:$A,H27建設io!$CE47)/H27建設IOデータ!AW$122</f>
        <v>0.30766821527379024</v>
      </c>
      <c r="DV47" s="466">
        <f>+SUMIFS(H27建設IOデータ!AX:AX,H27建設IOデータ!$A:$A,H27建設io!$CE47)/H27建設IOデータ!AX$122</f>
        <v>0.33284565656093568</v>
      </c>
      <c r="DW47" s="466">
        <f>+SUMIFS(H27建設IOデータ!AY:AY,H27建設IOデータ!$A:$A,H27建設io!$CE47)/H27建設IOデータ!AY$122</f>
        <v>0.3296176274041322</v>
      </c>
      <c r="DX47" s="466">
        <f>+SUMIFS(H27建設IOデータ!AZ:AZ,H27建設IOデータ!$A:$A,H27建設io!$CE47)/H27建設IOデータ!AZ$122</f>
        <v>0.33304893002561864</v>
      </c>
      <c r="DY47" s="466">
        <f>+SUMIFS(H27建設IOデータ!BA:BA,H27建設IOデータ!$A:$A,H27建設io!$CE47)/H27建設IOデータ!BA$122</f>
        <v>0.34451009122276316</v>
      </c>
      <c r="DZ47" s="466">
        <f>+SUMIFS(H27建設IOデータ!BB:BB,H27建設IOデータ!$A:$A,H27建設io!$CE47)/H27建設IOデータ!BB$122</f>
        <v>0.22202996412745304</v>
      </c>
      <c r="EA47" s="466">
        <f>+SUMIFS(H27建設IOデータ!BC:BC,H27建設IOデータ!$A:$A,H27建設io!$CE47)/H27建設IOデータ!BC$122</f>
        <v>0.4790317760733141</v>
      </c>
      <c r="EB47" s="466">
        <f>+SUMIFS(H27建設IOデータ!BD:BD,H27建設IOデータ!$A:$A,H27建設io!$CE47)/H27建設IOデータ!BD$122</f>
        <v>0.36617269015575382</v>
      </c>
      <c r="EC47" s="466">
        <f>+SUMIFS(H27建設IOデータ!BE:BE,H27建設IOデータ!$A:$A,H27建設io!$CE47)/H27建設IOデータ!BE$122</f>
        <v>0.35775186434237399</v>
      </c>
      <c r="ED47" s="466">
        <f>+SUMIFS(H27建設IOデータ!BF:BF,H27建設IOデータ!$A:$A,H27建設io!$CE47)/H27建設IOデータ!BF$122</f>
        <v>0.3990090757547694</v>
      </c>
      <c r="EE47" s="466">
        <f>+SUMIFS(H27建設IOデータ!BG:BG,H27建設IOデータ!$A:$A,H27建設io!$CE47)/H27建設IOデータ!BG$122</f>
        <v>0.39132210649489713</v>
      </c>
      <c r="EF47" s="466">
        <f>+SUMIFS(H27建設IOデータ!BH:BH,H27建設IOデータ!$A:$A,H27建設io!$CE47)/H27建設IOデータ!BH$122</f>
        <v>0.3265835628701696</v>
      </c>
      <c r="EG47" s="466">
        <f>+SUMIFS(H27建設IOデータ!BI:BI,H27建設IOデータ!$A:$A,H27建設io!$CE47)/H27建設IOデータ!BI$122</f>
        <v>0.30106656210053634</v>
      </c>
      <c r="EH47" s="466">
        <f>+SUMIFS(H27建設IOデータ!BJ:BJ,H27建設IOデータ!$A:$A,H27建設io!$CE47)/H27建設IOデータ!BJ$122</f>
        <v>0.31052756986784102</v>
      </c>
      <c r="EI47" s="466">
        <f>+SUMIFS(H27建設IOデータ!BK:BK,H27建設IOデータ!$A:$A,H27建設io!$CE47)/H27建設IOデータ!BK$122</f>
        <v>0.32624723126254429</v>
      </c>
      <c r="EJ47" s="466">
        <f>+SUMIFS(H27建設IOデータ!BL:BL,H27建設IOデータ!$A:$A,H27建設io!$CE47)/H27建設IOデータ!BL$122</f>
        <v>0.29829117465601102</v>
      </c>
      <c r="EK47" s="466">
        <f>+SUMIFS(H27建設IOデータ!BM:BM,H27建設IOデータ!$A:$A,H27建設io!$CE47)/H27建設IOデータ!BM$122</f>
        <v>0.25547969924812031</v>
      </c>
      <c r="EL47" s="466">
        <f>+SUMIFS(H27建設IOデータ!BN:BN,H27建設IOデータ!$A:$A,H27建設io!$CE47)/H27建設IOデータ!BN$122</f>
        <v>0.32940855666571112</v>
      </c>
      <c r="EM47" s="466">
        <f>+SUMIFS(H27建設IOデータ!BO:BO,H27建設IOデータ!$A:$A,H27建設io!$CE47)/H27建設IOデータ!BO$122</f>
        <v>0.27999495699708571</v>
      </c>
      <c r="EN47" s="466">
        <f>+SUMIFS(H27建設IOデータ!BP:BP,H27建設IOデータ!$A:$A,H27建設io!$CE47)/H27建設IOデータ!BP$122</f>
        <v>0.33216657229628865</v>
      </c>
      <c r="EO47" s="466">
        <f>+SUMIFS(H27建設IOデータ!BQ:BQ,H27建設IOデータ!$A:$A,H27建設io!$CE47)/H27建設IOデータ!BQ$122</f>
        <v>0.43983328447429804</v>
      </c>
      <c r="EP47" s="466">
        <f>+SUMIFS(H27建設IOデータ!BR:BR,H27建設IOデータ!$A:$A,H27建設io!$CE47)/H27建設IOデータ!BR$122</f>
        <v>0.27895290113886972</v>
      </c>
      <c r="EQ47" s="466">
        <f>+SUMIFS(H27建設IOデータ!BS:BS,H27建設IOデータ!$A:$A,H27建設io!$CE47)/H27建設IOデータ!BS$122</f>
        <v>0.4103379894963935</v>
      </c>
      <c r="ER47" s="466">
        <f>+SUMIFS(H27建設IOデータ!BT:BT,H27建設IOデータ!$A:$A,H27建設io!$CE47)/H27建設IOデータ!BT$122</f>
        <v>0.38380091229190028</v>
      </c>
      <c r="ES47" s="466">
        <f>+SUMIFS(H27建設IOデータ!BU:BU,H27建設IOデータ!$A:$A,H27建設io!$CE47)/H27建設IOデータ!BU$122</f>
        <v>0.43568716336020874</v>
      </c>
      <c r="ET47" s="466">
        <f>+SUMIFS(H27建設IOデータ!BV:BV,H27建設IOデータ!$A:$A,H27建設io!$CE47)/H27建設IOデータ!BV$122</f>
        <v>0.45608705634503183</v>
      </c>
      <c r="EU47" s="466">
        <f>+SUMIFS(H27建設IOデータ!BW:BW,H27建設IOデータ!$A:$A,H27建設io!$CE47)/H27建設IOデータ!BW$122</f>
        <v>0.47564213314553555</v>
      </c>
      <c r="EV47" s="466">
        <f>+SUMIFS(H27建設IOデータ!BX:BX,H27建設IOデータ!$A:$A,H27建設io!$CE47)/H27建設IOデータ!BX$122</f>
        <v>0.48334679223140786</v>
      </c>
      <c r="EW47" s="466">
        <f>+SUMIFS(H27建設IOデータ!BY:BY,H27建設IOデータ!$A:$A,H27建設io!$CE47)/H27建設IOデータ!BY$122</f>
        <v>0.34318997527567746</v>
      </c>
      <c r="EX47" s="466">
        <f>+SUMIFS(H27建設IOデータ!BZ:BZ,H27建設IOデータ!$A:$A,H27建設io!$CE47)/H27建設IOデータ!BZ$122</f>
        <v>0.55657037045307012</v>
      </c>
      <c r="EY47" s="466">
        <f>+SUMIFS(H27建設IOデータ!CA:CA,H27建設IOデータ!$A:$A,H27建設io!$CE47)/H27建設IOデータ!CA$122</f>
        <v>0.39620444905349234</v>
      </c>
    </row>
    <row r="48" spans="1:155" x14ac:dyDescent="0.15">
      <c r="A48" s="464">
        <f t="shared" si="0"/>
        <v>0</v>
      </c>
      <c r="C48" s="381" t="s">
        <v>392</v>
      </c>
      <c r="D48" s="381" t="s">
        <v>15</v>
      </c>
      <c r="E48" s="465">
        <f t="shared" si="11"/>
        <v>0</v>
      </c>
      <c r="F48" s="465">
        <f t="shared" si="11"/>
        <v>0</v>
      </c>
      <c r="G48" s="465">
        <f t="shared" si="11"/>
        <v>0</v>
      </c>
      <c r="H48" s="465">
        <f t="shared" si="11"/>
        <v>0</v>
      </c>
      <c r="I48" s="465">
        <f t="shared" si="11"/>
        <v>0</v>
      </c>
      <c r="J48" s="465">
        <f t="shared" si="11"/>
        <v>0</v>
      </c>
      <c r="K48" s="465">
        <f t="shared" si="11"/>
        <v>0</v>
      </c>
      <c r="L48" s="465">
        <f t="shared" si="11"/>
        <v>0</v>
      </c>
      <c r="M48" s="465">
        <f t="shared" si="11"/>
        <v>0</v>
      </c>
      <c r="N48" s="465">
        <f t="shared" si="11"/>
        <v>0</v>
      </c>
      <c r="O48" s="465">
        <f t="shared" si="11"/>
        <v>0</v>
      </c>
      <c r="P48" s="465">
        <f t="shared" si="11"/>
        <v>0</v>
      </c>
      <c r="Q48" s="465">
        <f t="shared" si="11"/>
        <v>0</v>
      </c>
      <c r="R48" s="465">
        <f t="shared" si="11"/>
        <v>0</v>
      </c>
      <c r="S48" s="465">
        <f t="shared" si="11"/>
        <v>0</v>
      </c>
      <c r="T48" s="465">
        <f t="shared" si="11"/>
        <v>0</v>
      </c>
      <c r="U48" s="465">
        <f t="shared" si="15"/>
        <v>0</v>
      </c>
      <c r="V48" s="465">
        <f t="shared" si="15"/>
        <v>0</v>
      </c>
      <c r="W48" s="465">
        <f t="shared" si="15"/>
        <v>0</v>
      </c>
      <c r="X48" s="465">
        <f t="shared" si="15"/>
        <v>0</v>
      </c>
      <c r="Y48" s="465">
        <f t="shared" si="15"/>
        <v>0</v>
      </c>
      <c r="Z48" s="465">
        <f t="shared" si="15"/>
        <v>0</v>
      </c>
      <c r="AA48" s="465">
        <f t="shared" si="15"/>
        <v>0</v>
      </c>
      <c r="AB48" s="465">
        <f t="shared" si="15"/>
        <v>0</v>
      </c>
      <c r="AC48" s="465">
        <f t="shared" si="15"/>
        <v>0</v>
      </c>
      <c r="AD48" s="465">
        <f t="shared" si="15"/>
        <v>0</v>
      </c>
      <c r="AE48" s="465">
        <f t="shared" si="15"/>
        <v>0</v>
      </c>
      <c r="AF48" s="465">
        <f t="shared" si="15"/>
        <v>0</v>
      </c>
      <c r="AG48" s="465">
        <f t="shared" si="15"/>
        <v>0</v>
      </c>
      <c r="AH48" s="465">
        <f t="shared" si="15"/>
        <v>0</v>
      </c>
      <c r="AI48" s="465">
        <f t="shared" si="12"/>
        <v>0</v>
      </c>
      <c r="AJ48" s="465">
        <f t="shared" si="12"/>
        <v>0</v>
      </c>
      <c r="AK48" s="465">
        <f t="shared" si="12"/>
        <v>0</v>
      </c>
      <c r="AL48" s="465">
        <f t="shared" si="12"/>
        <v>0</v>
      </c>
      <c r="AM48" s="465">
        <f t="shared" si="12"/>
        <v>0</v>
      </c>
      <c r="AN48" s="465">
        <f t="shared" si="12"/>
        <v>0</v>
      </c>
      <c r="AO48" s="465">
        <f t="shared" si="12"/>
        <v>0</v>
      </c>
      <c r="AP48" s="465">
        <f t="shared" si="12"/>
        <v>0</v>
      </c>
      <c r="AQ48" s="465">
        <f t="shared" si="12"/>
        <v>0</v>
      </c>
      <c r="AR48" s="465">
        <f t="shared" si="12"/>
        <v>0</v>
      </c>
      <c r="AS48" s="465">
        <f t="shared" si="12"/>
        <v>0</v>
      </c>
      <c r="AT48" s="465">
        <f t="shared" si="12"/>
        <v>0</v>
      </c>
      <c r="AU48" s="465">
        <f t="shared" si="12"/>
        <v>0</v>
      </c>
      <c r="AV48" s="465">
        <f t="shared" si="12"/>
        <v>0</v>
      </c>
      <c r="AW48" s="465">
        <f t="shared" si="12"/>
        <v>0</v>
      </c>
      <c r="AX48" s="465">
        <f t="shared" si="12"/>
        <v>0</v>
      </c>
      <c r="AY48" s="465">
        <f t="shared" si="13"/>
        <v>0</v>
      </c>
      <c r="AZ48" s="465">
        <f t="shared" si="13"/>
        <v>0</v>
      </c>
      <c r="BA48" s="465">
        <f t="shared" si="13"/>
        <v>0</v>
      </c>
      <c r="BB48" s="465">
        <f t="shared" si="13"/>
        <v>0</v>
      </c>
      <c r="BC48" s="465">
        <f t="shared" si="13"/>
        <v>0</v>
      </c>
      <c r="BD48" s="465">
        <f t="shared" si="13"/>
        <v>0</v>
      </c>
      <c r="BE48" s="465">
        <f t="shared" si="13"/>
        <v>0</v>
      </c>
      <c r="BF48" s="465">
        <f t="shared" si="13"/>
        <v>0</v>
      </c>
      <c r="BG48" s="465">
        <f t="shared" si="13"/>
        <v>0</v>
      </c>
      <c r="BH48" s="465">
        <f t="shared" si="13"/>
        <v>0</v>
      </c>
      <c r="BI48" s="465">
        <f t="shared" si="13"/>
        <v>0</v>
      </c>
      <c r="BJ48" s="465">
        <f t="shared" si="13"/>
        <v>0</v>
      </c>
      <c r="BK48" s="465">
        <f t="shared" si="13"/>
        <v>0</v>
      </c>
      <c r="BL48" s="465">
        <f t="shared" si="13"/>
        <v>0</v>
      </c>
      <c r="BM48" s="465">
        <f t="shared" si="13"/>
        <v>0</v>
      </c>
      <c r="BN48" s="465">
        <f t="shared" si="13"/>
        <v>0</v>
      </c>
      <c r="BO48" s="465">
        <f t="shared" si="14"/>
        <v>0</v>
      </c>
      <c r="BP48" s="465">
        <f t="shared" si="14"/>
        <v>0</v>
      </c>
      <c r="BQ48" s="465">
        <f t="shared" si="10"/>
        <v>0</v>
      </c>
      <c r="BR48" s="465">
        <f t="shared" si="5"/>
        <v>0</v>
      </c>
      <c r="BS48" s="465">
        <f t="shared" si="5"/>
        <v>0</v>
      </c>
      <c r="BT48" s="465">
        <f t="shared" si="5"/>
        <v>0</v>
      </c>
      <c r="BU48" s="465">
        <f t="shared" si="5"/>
        <v>0</v>
      </c>
      <c r="BV48" s="465">
        <f t="shared" si="5"/>
        <v>0</v>
      </c>
      <c r="BW48" s="465">
        <f t="shared" si="5"/>
        <v>0</v>
      </c>
      <c r="CE48" s="381" t="s">
        <v>392</v>
      </c>
      <c r="CF48" s="381" t="s">
        <v>15</v>
      </c>
      <c r="CG48" s="466">
        <f>+SUMIFS(H27建設IOデータ!I:I,H27建設IOデータ!$A:$A,H27建設io!$CE48)/H27建設IOデータ!I$122</f>
        <v>2.7759346018929983E-2</v>
      </c>
      <c r="CH48" s="466">
        <f>+SUMIFS(H27建設IOデータ!J:J,H27建設IOデータ!$A:$A,H27建設io!$CE48)/H27建設IOデータ!J$122</f>
        <v>3.1951280571030763E-2</v>
      </c>
      <c r="CI48" s="466">
        <f>+SUMIFS(H27建設IOデータ!K:K,H27建設IOデータ!$A:$A,H27建設io!$CE48)/H27建設IOデータ!K$122</f>
        <v>3.0152541181519079E-2</v>
      </c>
      <c r="CJ48" s="466">
        <f>+SUMIFS(H27建設IOデータ!L:L,H27建設IOデータ!$A:$A,H27建設io!$CE48)/H27建設IOデータ!L$122</f>
        <v>3.4320729487334362E-2</v>
      </c>
      <c r="CK48" s="466">
        <f>+SUMIFS(H27建設IOデータ!M:M,H27建設IOデータ!$A:$A,H27建設io!$CE48)/H27建設IOデータ!M$122</f>
        <v>3.4161729299999707E-2</v>
      </c>
      <c r="CL48" s="466">
        <f>+SUMIFS(H27建設IOデータ!N:N,H27建設IOデータ!$A:$A,H27建設io!$CE48)/H27建設IOデータ!N$122</f>
        <v>3.973813265523695E-2</v>
      </c>
      <c r="CM48" s="466">
        <f>+SUMIFS(H27建設IOデータ!O:O,H27建設IOデータ!$A:$A,H27建設io!$CE48)/H27建設IOデータ!O$122</f>
        <v>2.5135202456072925E-2</v>
      </c>
      <c r="CN48" s="466">
        <f>+SUMIFS(H27建設IOデータ!P:P,H27建設IOデータ!$A:$A,H27建設io!$CE48)/H27建設IOデータ!P$122</f>
        <v>4.2342519685039368E-2</v>
      </c>
      <c r="CO48" s="466">
        <f>+SUMIFS(H27建設IOデータ!Q:Q,H27建設IOデータ!$A:$A,H27建設io!$CE48)/H27建設IOデータ!Q$122</f>
        <v>9.8470386096419678E-3</v>
      </c>
      <c r="CP48" s="466">
        <f>+SUMIFS(H27建設IOデータ!R:R,H27建設IOデータ!$A:$A,H27建設io!$CE48)/H27建設IOデータ!R$122</f>
        <v>9.3117110718573259E-3</v>
      </c>
      <c r="CQ48" s="466">
        <f>+SUMIFS(H27建設IOデータ!S:S,H27建設IOデータ!$A:$A,H27建設io!$CE48)/H27建設IOデータ!S$122</f>
        <v>3.848245672215958E-2</v>
      </c>
      <c r="CR48" s="466">
        <f>+SUMIFS(H27建設IOデータ!T:T,H27建設IOデータ!$A:$A,H27建設io!$CE48)/H27建設IOデータ!T$122</f>
        <v>4.5276077183493135E-2</v>
      </c>
      <c r="CS48" s="466">
        <f>+SUMIFS(H27建設IOデータ!U:U,H27建設IOデータ!$A:$A,H27建設io!$CE48)/H27建設IOデータ!U$122</f>
        <v>8.4724670048029714E-3</v>
      </c>
      <c r="CT48" s="466">
        <f>+SUMIFS(H27建設IOデータ!V:V,H27建設IOデータ!$A:$A,H27建設io!$CE48)/H27建設IOデータ!V$122</f>
        <v>6.8199982611665058E-2</v>
      </c>
      <c r="CU48" s="466">
        <f>+SUMIFS(H27建設IOデータ!W:W,H27建設IOデータ!$A:$A,H27建設io!$CE48)/H27建設IOデータ!W$122</f>
        <v>6.0217176702862781E-3</v>
      </c>
      <c r="CV48" s="466">
        <f>+SUMIFS(H27建設IOデータ!X:X,H27建設IOデータ!$A:$A,H27建設io!$CE48)/H27建設IOデータ!X$122</f>
        <v>3.4198663011785549E-2</v>
      </c>
      <c r="CW48" s="466">
        <f>+SUMIFS(H27建設IOデータ!Y:Y,H27建設IOデータ!$A:$A,H27建設io!$CE48)/H27建設IOデータ!Y$122</f>
        <v>2.0304733481687914E-2</v>
      </c>
      <c r="CX48" s="466">
        <f>+SUMIFS(H27建設IOデータ!Z:Z,H27建設IOデータ!$A:$A,H27建設io!$CE48)/H27建設IOデータ!Z$122</f>
        <v>9.0414341105489189E-4</v>
      </c>
      <c r="CY48" s="466">
        <f>+SUMIFS(H27建設IOデータ!AA:AA,H27建設IOデータ!$A:$A,H27建設io!$CE48)/H27建設IOデータ!AA$122</f>
        <v>2.1872256133967392E-2</v>
      </c>
      <c r="CZ48" s="466">
        <f>+SUMIFS(H27建設IOデータ!AB:AB,H27建設IOデータ!$A:$A,H27建設io!$CE48)/H27建設IOデータ!AB$122</f>
        <v>3.5071547354657139E-2</v>
      </c>
      <c r="DA48" s="466">
        <f>+SUMIFS(H27建設IOデータ!AC:AC,H27建設IOデータ!$A:$A,H27建設io!$CE48)/H27建設IOデータ!AC$122</f>
        <v>1.2995607965826364E-2</v>
      </c>
      <c r="DB48" s="466">
        <f>+SUMIFS(H27建設IOデータ!AD:AD,H27建設IOデータ!$A:$A,H27建設io!$CE48)/H27建設IOデータ!AD$122</f>
        <v>5.4815426869955546E-2</v>
      </c>
      <c r="DC48" s="466">
        <f>+SUMIFS(H27建設IOデータ!AE:AE,H27建設IOデータ!$A:$A,H27建設io!$CE48)/H27建設IOデータ!AE$122</f>
        <v>7.3047972863834604E-2</v>
      </c>
      <c r="DD48" s="466">
        <f>+SUMIFS(H27建設IOデータ!AF:AF,H27建設IOデータ!$A:$A,H27建設io!$CE48)/H27建設IOデータ!AF$122</f>
        <v>2.153141125103742E-2</v>
      </c>
      <c r="DE48" s="466">
        <f>+SUMIFS(H27建設IOデータ!AG:AG,H27建設IOデータ!$A:$A,H27建設io!$CE48)/H27建設IOデータ!AG$122</f>
        <v>7.1871996339030492E-2</v>
      </c>
      <c r="DF48" s="466">
        <f>+SUMIFS(H27建設IOデータ!AH:AH,H27建設IOデータ!$A:$A,H27建設io!$CE48)/H27建設IOデータ!AH$122</f>
        <v>1.6765635753884983E-2</v>
      </c>
      <c r="DG48" s="466">
        <f>+SUMIFS(H27建設IOデータ!AI:AI,H27建設IOデータ!$A:$A,H27建設io!$CE48)/H27建設IOデータ!AI$122</f>
        <v>2.2524961453981977E-2</v>
      </c>
      <c r="DH48" s="466">
        <f>+SUMIFS(H27建設IOデータ!AJ:AJ,H27建設IOデータ!$A:$A,H27建設io!$CE48)/H27建設IOデータ!AJ$122</f>
        <v>8.9764950735934226E-2</v>
      </c>
      <c r="DI48" s="466">
        <f>+SUMIFS(H27建設IOデータ!AK:AK,H27建設IOデータ!$A:$A,H27建設io!$CE48)/H27建設IOデータ!AK$122</f>
        <v>3.6360614393696269E-2</v>
      </c>
      <c r="DJ48" s="466">
        <f>+SUMIFS(H27建設IOデータ!AL:AL,H27建設IOデータ!$A:$A,H27建設io!$CE48)/H27建設IOデータ!AL$122</f>
        <v>1.8577222481943229E-2</v>
      </c>
      <c r="DK48" s="466">
        <f>+SUMIFS(H27建設IOデータ!AM:AM,H27建設IOデータ!$A:$A,H27建設io!$CE48)/H27建設IOデータ!AM$122</f>
        <v>1.6776940203723372E-2</v>
      </c>
      <c r="DL48" s="466">
        <f>+SUMIFS(H27建設IOデータ!AN:AN,H27建設IOデータ!$A:$A,H27建設io!$CE48)/H27建設IOデータ!AN$122</f>
        <v>1.0766926533033487E-2</v>
      </c>
      <c r="DM48" s="466">
        <f>+SUMIFS(H27建設IOデータ!AO:AO,H27建設IOデータ!$A:$A,H27建設io!$CE48)/H27建設IOデータ!AO$122</f>
        <v>1.0886019630350611E-2</v>
      </c>
      <c r="DN48" s="466">
        <f>+SUMIFS(H27建設IOデータ!AP:AP,H27建設IOデータ!$A:$A,H27建設io!$CE48)/H27建設IOデータ!AP$122</f>
        <v>1.1626493813939985E-2</v>
      </c>
      <c r="DO48" s="466">
        <f>+SUMIFS(H27建設IOデータ!AQ:AQ,H27建設IOデータ!$A:$A,H27建設io!$CE48)/H27建設IOデータ!AQ$122</f>
        <v>1.1629993978374198E-2</v>
      </c>
      <c r="DP48" s="466">
        <f>+SUMIFS(H27建設IOデータ!AR:AR,H27建設IOデータ!$A:$A,H27建設io!$CE48)/H27建設IOデータ!AR$122</f>
        <v>1.092446846000235E-2</v>
      </c>
      <c r="DQ48" s="466">
        <f>+SUMIFS(H27建設IOデータ!AS:AS,H27建設IOデータ!$A:$A,H27建設io!$CE48)/H27建設IOデータ!AS$122</f>
        <v>8.4013170015068989E-3</v>
      </c>
      <c r="DR48" s="466">
        <f>+SUMIFS(H27建設IOデータ!AT:AT,H27建設IOデータ!$A:$A,H27建設io!$CE48)/H27建設IOデータ!AT$122</f>
        <v>1.2169118793834753E-2</v>
      </c>
      <c r="DS48" s="466">
        <f>+SUMIFS(H27建設IOデータ!AU:AU,H27建設IOデータ!$A:$A,H27建設io!$CE48)/H27建設IOデータ!AU$122</f>
        <v>1.2793303483813254E-2</v>
      </c>
      <c r="DT48" s="466">
        <f>+SUMIFS(H27建設IOデータ!AV:AV,H27建設IOデータ!$A:$A,H27建設io!$CE48)/H27建設IOデータ!AV$122</f>
        <v>1.0876385693369588E-2</v>
      </c>
      <c r="DU48" s="466">
        <f>+SUMIFS(H27建設IOデータ!AW:AW,H27建設IOデータ!$A:$A,H27建設io!$CE48)/H27建設IOデータ!AW$122</f>
        <v>1.2110455708096258E-2</v>
      </c>
      <c r="DV48" s="466">
        <f>+SUMIFS(H27建設IOデータ!AX:AX,H27建設IOデータ!$A:$A,H27建設io!$CE48)/H27建設IOデータ!AX$122</f>
        <v>7.8401065600176272E-3</v>
      </c>
      <c r="DW48" s="466">
        <f>+SUMIFS(H27建設IOデータ!AY:AY,H27建設IOデータ!$A:$A,H27建設io!$CE48)/H27建設IOデータ!AY$122</f>
        <v>7.6108349582108955E-3</v>
      </c>
      <c r="DX48" s="466">
        <f>+SUMIFS(H27建設IOデータ!AZ:AZ,H27建設IOデータ!$A:$A,H27建設io!$CE48)/H27建設IOデータ!AZ$122</f>
        <v>7.3661945720660859E-3</v>
      </c>
      <c r="DY48" s="466">
        <f>+SUMIFS(H27建設IOデータ!BA:BA,H27建設IOデータ!$A:$A,H27建設io!$CE48)/H27建設IOデータ!BA$122</f>
        <v>8.68743205558444E-3</v>
      </c>
      <c r="DZ48" s="466">
        <f>+SUMIFS(H27建設IOデータ!BB:BB,H27建設IOデータ!$A:$A,H27建設io!$CE48)/H27建設IOデータ!BB$122</f>
        <v>8.9611029049729198E-3</v>
      </c>
      <c r="EA48" s="466">
        <f>+SUMIFS(H27建設IOデータ!BC:BC,H27建設IOデータ!$A:$A,H27建設io!$CE48)/H27建設IOデータ!BC$122</f>
        <v>8.0685327223827073E-3</v>
      </c>
      <c r="EB48" s="466">
        <f>+SUMIFS(H27建設IOデータ!BD:BD,H27建設IOデータ!$A:$A,H27建設io!$CE48)/H27建設IOデータ!BD$122</f>
        <v>1.0207167699984879E-2</v>
      </c>
      <c r="EC48" s="466">
        <f>+SUMIFS(H27建設IOデータ!BE:BE,H27建設IOデータ!$A:$A,H27建設io!$CE48)/H27建設IOデータ!BE$122</f>
        <v>1.0426067543817983E-2</v>
      </c>
      <c r="ED48" s="466">
        <f>+SUMIFS(H27建設IOデータ!BF:BF,H27建設IOデータ!$A:$A,H27建設io!$CE48)/H27建設IOデータ!BF$122</f>
        <v>9.3535839970364885E-3</v>
      </c>
      <c r="EE48" s="466">
        <f>+SUMIFS(H27建設IOデータ!BG:BG,H27建設IOデータ!$A:$A,H27建設io!$CE48)/H27建設IOデータ!BG$122</f>
        <v>6.7394148134655822E-3</v>
      </c>
      <c r="EF48" s="466">
        <f>+SUMIFS(H27建設IOデータ!BH:BH,H27建設IOデータ!$A:$A,H27建設io!$CE48)/H27建設IOデータ!BH$122</f>
        <v>2.6903366097881826E-2</v>
      </c>
      <c r="EG48" s="466">
        <f>+SUMIFS(H27建設IOデータ!BI:BI,H27建設IOデータ!$A:$A,H27建設io!$CE48)/H27建設IOデータ!BI$122</f>
        <v>2.6546912761645773E-2</v>
      </c>
      <c r="EH48" s="466">
        <f>+SUMIFS(H27建設IOデータ!BJ:BJ,H27建設IOデータ!$A:$A,H27建設io!$CE48)/H27建設IOデータ!BJ$122</f>
        <v>2.7964902526758897E-2</v>
      </c>
      <c r="EI48" s="466">
        <f>+SUMIFS(H27建設IOデータ!BK:BK,H27建設IOデータ!$A:$A,H27建設io!$CE48)/H27建設IOデータ!BK$122</f>
        <v>2.0586612504697857E-2</v>
      </c>
      <c r="EJ48" s="466">
        <f>+SUMIFS(H27建設IOデータ!BL:BL,H27建設IOデータ!$A:$A,H27建設io!$CE48)/H27建設IOデータ!BL$122</f>
        <v>3.0948247413805471E-2</v>
      </c>
      <c r="EK48" s="466">
        <f>+SUMIFS(H27建設IOデータ!BM:BM,H27建設IOデータ!$A:$A,H27建設io!$CE48)/H27建設IOデータ!BM$122</f>
        <v>2.6027067669172933E-2</v>
      </c>
      <c r="EL48" s="466">
        <f>+SUMIFS(H27建設IOデータ!BN:BN,H27建設IOデータ!$A:$A,H27建設io!$CE48)/H27建設IOデータ!BN$122</f>
        <v>3.2464009285219857E-2</v>
      </c>
      <c r="EM48" s="466">
        <f>+SUMIFS(H27建設IOデータ!BO:BO,H27建設IOデータ!$A:$A,H27建設io!$CE48)/H27建設IOデータ!BO$122</f>
        <v>2.7662164062462118E-2</v>
      </c>
      <c r="EN48" s="466">
        <f>+SUMIFS(H27建設IOデータ!BP:BP,H27建設IOデータ!$A:$A,H27建設io!$CE48)/H27建設IOデータ!BP$122</f>
        <v>2.0615638029546506E-2</v>
      </c>
      <c r="EO48" s="466">
        <f>+SUMIFS(H27建設IOデータ!BQ:BQ,H27建設IOデータ!$A:$A,H27建設io!$CE48)/H27建設IOデータ!BQ$122</f>
        <v>1.7678473558764674E-2</v>
      </c>
      <c r="EP48" s="466">
        <f>+SUMIFS(H27建設IOデータ!BR:BR,H27建設IOデータ!$A:$A,H27建設io!$CE48)/H27建設IOデータ!BR$122</f>
        <v>1.83572950361999E-2</v>
      </c>
      <c r="EQ48" s="466">
        <f>+SUMIFS(H27建設IOデータ!BS:BS,H27建設IOデータ!$A:$A,H27建設io!$CE48)/H27建設IOデータ!BS$122</f>
        <v>2.3471233379926095E-2</v>
      </c>
      <c r="ER48" s="466">
        <f>+SUMIFS(H27建設IOデータ!BT:BT,H27建設IOデータ!$A:$A,H27建設io!$CE48)/H27建設IOデータ!BT$122</f>
        <v>3.8785876676870022E-3</v>
      </c>
      <c r="ES48" s="466">
        <f>+SUMIFS(H27建設IOデータ!BU:BU,H27建設IOデータ!$A:$A,H27建設io!$CE48)/H27建設IOデータ!BU$122</f>
        <v>2.1288869165812255E-2</v>
      </c>
      <c r="ET48" s="466">
        <f>+SUMIFS(H27建設IOデータ!BV:BV,H27建設IOデータ!$A:$A,H27建設io!$CE48)/H27建設IOデータ!BV$122</f>
        <v>9.4294888139472895E-3</v>
      </c>
      <c r="EU48" s="466">
        <f>+SUMIFS(H27建設IOデータ!BW:BW,H27建設IOデータ!$A:$A,H27建設io!$CE48)/H27建設IOデータ!BW$122</f>
        <v>2.9790153044626745E-3</v>
      </c>
      <c r="EV48" s="466">
        <f>+SUMIFS(H27建設IOデータ!BX:BX,H27建設IOデータ!$A:$A,H27建設io!$CE48)/H27建設IOデータ!BX$122</f>
        <v>6.564843809003712E-3</v>
      </c>
      <c r="EW48" s="466">
        <f>+SUMIFS(H27建設IOデータ!BY:BY,H27建設IOデータ!$A:$A,H27建設io!$CE48)/H27建設IOデータ!BY$122</f>
        <v>2.2634046111812835E-2</v>
      </c>
      <c r="EX48" s="466">
        <f>+SUMIFS(H27建設IOデータ!BZ:BZ,H27建設IOデータ!$A:$A,H27建設io!$CE48)/H27建設IOデータ!BZ$122</f>
        <v>2.1819362062173341E-2</v>
      </c>
      <c r="EY48" s="466">
        <f>+SUMIFS(H27建設IOデータ!CA:CA,H27建設IOデータ!$A:$A,H27建設io!$CE48)/H27建設IOデータ!CA$122</f>
        <v>3.3471094752768972E-2</v>
      </c>
    </row>
    <row r="49" spans="1:155" x14ac:dyDescent="0.15">
      <c r="A49" s="464">
        <f t="shared" si="0"/>
        <v>0</v>
      </c>
      <c r="C49" s="381" t="s">
        <v>393</v>
      </c>
      <c r="D49" s="381" t="s">
        <v>16</v>
      </c>
      <c r="E49" s="465">
        <f t="shared" si="11"/>
        <v>0</v>
      </c>
      <c r="F49" s="465">
        <f t="shared" si="11"/>
        <v>0</v>
      </c>
      <c r="G49" s="465">
        <f t="shared" si="11"/>
        <v>0</v>
      </c>
      <c r="H49" s="465">
        <f t="shared" si="11"/>
        <v>0</v>
      </c>
      <c r="I49" s="465">
        <f t="shared" si="11"/>
        <v>0</v>
      </c>
      <c r="J49" s="465">
        <f t="shared" si="11"/>
        <v>0</v>
      </c>
      <c r="K49" s="465">
        <f t="shared" si="11"/>
        <v>0</v>
      </c>
      <c r="L49" s="465">
        <f t="shared" si="11"/>
        <v>0</v>
      </c>
      <c r="M49" s="465">
        <f t="shared" si="11"/>
        <v>0</v>
      </c>
      <c r="N49" s="465">
        <f t="shared" si="11"/>
        <v>0</v>
      </c>
      <c r="O49" s="465">
        <f t="shared" si="11"/>
        <v>0</v>
      </c>
      <c r="P49" s="465">
        <f t="shared" si="11"/>
        <v>0</v>
      </c>
      <c r="Q49" s="465">
        <f t="shared" si="11"/>
        <v>0</v>
      </c>
      <c r="R49" s="465">
        <f t="shared" si="11"/>
        <v>0</v>
      </c>
      <c r="S49" s="465">
        <f t="shared" si="11"/>
        <v>0</v>
      </c>
      <c r="T49" s="465">
        <f t="shared" si="11"/>
        <v>0</v>
      </c>
      <c r="U49" s="465">
        <f t="shared" si="15"/>
        <v>0</v>
      </c>
      <c r="V49" s="465">
        <f t="shared" si="15"/>
        <v>0</v>
      </c>
      <c r="W49" s="465">
        <f t="shared" si="15"/>
        <v>0</v>
      </c>
      <c r="X49" s="465">
        <f t="shared" si="15"/>
        <v>0</v>
      </c>
      <c r="Y49" s="465">
        <f t="shared" si="15"/>
        <v>0</v>
      </c>
      <c r="Z49" s="465">
        <f t="shared" si="15"/>
        <v>0</v>
      </c>
      <c r="AA49" s="465">
        <f t="shared" si="15"/>
        <v>0</v>
      </c>
      <c r="AB49" s="465">
        <f t="shared" si="15"/>
        <v>0</v>
      </c>
      <c r="AC49" s="465">
        <f t="shared" si="15"/>
        <v>0</v>
      </c>
      <c r="AD49" s="465">
        <f t="shared" si="15"/>
        <v>0</v>
      </c>
      <c r="AE49" s="465">
        <f t="shared" si="15"/>
        <v>0</v>
      </c>
      <c r="AF49" s="465">
        <f t="shared" si="15"/>
        <v>0</v>
      </c>
      <c r="AG49" s="465">
        <f t="shared" si="15"/>
        <v>0</v>
      </c>
      <c r="AH49" s="465">
        <f t="shared" si="15"/>
        <v>0</v>
      </c>
      <c r="AI49" s="465">
        <f t="shared" si="12"/>
        <v>0</v>
      </c>
      <c r="AJ49" s="465">
        <f t="shared" si="12"/>
        <v>0</v>
      </c>
      <c r="AK49" s="465">
        <f t="shared" si="12"/>
        <v>0</v>
      </c>
      <c r="AL49" s="465">
        <f t="shared" si="12"/>
        <v>0</v>
      </c>
      <c r="AM49" s="465">
        <f t="shared" si="12"/>
        <v>0</v>
      </c>
      <c r="AN49" s="465">
        <f t="shared" si="12"/>
        <v>0</v>
      </c>
      <c r="AO49" s="465">
        <f t="shared" si="12"/>
        <v>0</v>
      </c>
      <c r="AP49" s="465">
        <f t="shared" si="12"/>
        <v>0</v>
      </c>
      <c r="AQ49" s="465">
        <f t="shared" si="12"/>
        <v>0</v>
      </c>
      <c r="AR49" s="465">
        <f t="shared" si="12"/>
        <v>0</v>
      </c>
      <c r="AS49" s="465">
        <f t="shared" si="12"/>
        <v>0</v>
      </c>
      <c r="AT49" s="465">
        <f t="shared" si="12"/>
        <v>0</v>
      </c>
      <c r="AU49" s="465">
        <f t="shared" si="12"/>
        <v>0</v>
      </c>
      <c r="AV49" s="465">
        <f t="shared" si="12"/>
        <v>0</v>
      </c>
      <c r="AW49" s="465">
        <f t="shared" si="12"/>
        <v>0</v>
      </c>
      <c r="AX49" s="465">
        <f t="shared" si="12"/>
        <v>0</v>
      </c>
      <c r="AY49" s="465">
        <f t="shared" si="13"/>
        <v>0</v>
      </c>
      <c r="AZ49" s="465">
        <f t="shared" si="13"/>
        <v>0</v>
      </c>
      <c r="BA49" s="465">
        <f t="shared" si="13"/>
        <v>0</v>
      </c>
      <c r="BB49" s="465">
        <f t="shared" si="13"/>
        <v>0</v>
      </c>
      <c r="BC49" s="465">
        <f t="shared" si="13"/>
        <v>0</v>
      </c>
      <c r="BD49" s="465">
        <f t="shared" si="13"/>
        <v>0</v>
      </c>
      <c r="BE49" s="465">
        <f t="shared" si="13"/>
        <v>0</v>
      </c>
      <c r="BF49" s="465">
        <f t="shared" si="13"/>
        <v>0</v>
      </c>
      <c r="BG49" s="465">
        <f t="shared" si="13"/>
        <v>0</v>
      </c>
      <c r="BH49" s="465">
        <f t="shared" si="13"/>
        <v>0</v>
      </c>
      <c r="BI49" s="465">
        <f t="shared" si="13"/>
        <v>0</v>
      </c>
      <c r="BJ49" s="465">
        <f t="shared" si="13"/>
        <v>0</v>
      </c>
      <c r="BK49" s="465">
        <f t="shared" si="13"/>
        <v>0</v>
      </c>
      <c r="BL49" s="465">
        <f t="shared" si="13"/>
        <v>0</v>
      </c>
      <c r="BM49" s="465">
        <f t="shared" si="13"/>
        <v>0</v>
      </c>
      <c r="BN49" s="465">
        <f t="shared" si="13"/>
        <v>0</v>
      </c>
      <c r="BO49" s="465">
        <f t="shared" si="14"/>
        <v>0</v>
      </c>
      <c r="BP49" s="465">
        <f t="shared" si="14"/>
        <v>0</v>
      </c>
      <c r="BQ49" s="465">
        <f t="shared" si="10"/>
        <v>0</v>
      </c>
      <c r="BR49" s="465">
        <f t="shared" si="5"/>
        <v>0</v>
      </c>
      <c r="BS49" s="465">
        <f t="shared" si="5"/>
        <v>0</v>
      </c>
      <c r="BT49" s="465">
        <f t="shared" si="5"/>
        <v>0</v>
      </c>
      <c r="BU49" s="465">
        <f t="shared" si="5"/>
        <v>0</v>
      </c>
      <c r="BV49" s="465">
        <f t="shared" si="5"/>
        <v>0</v>
      </c>
      <c r="BW49" s="465">
        <f t="shared" si="5"/>
        <v>0</v>
      </c>
      <c r="CE49" s="381" t="s">
        <v>393</v>
      </c>
      <c r="CF49" s="381" t="s">
        <v>16</v>
      </c>
      <c r="CG49" s="466">
        <f>+SUMIFS(H27建設IOデータ!I:I,H27建設IOデータ!$A:$A,H27建設io!$CE49)/H27建設IOデータ!I$122</f>
        <v>3.8979428967007811E-2</v>
      </c>
      <c r="CH49" s="466">
        <f>+SUMIFS(H27建設IOデータ!J:J,H27建設IOデータ!$A:$A,H27建設io!$CE49)/H27建設IOデータ!J$122</f>
        <v>2.7660468162344767E-2</v>
      </c>
      <c r="CI49" s="466">
        <f>+SUMIFS(H27建設IOデータ!K:K,H27建設IOデータ!$A:$A,H27建設io!$CE49)/H27建設IOデータ!K$122</f>
        <v>2.5980011090259051E-2</v>
      </c>
      <c r="CJ49" s="466">
        <f>+SUMIFS(H27建設IOデータ!L:L,H27建設IOデータ!$A:$A,H27建設io!$CE49)/H27建設IOデータ!L$122</f>
        <v>2.5492832111205094E-2</v>
      </c>
      <c r="CK49" s="466">
        <f>+SUMIFS(H27建設IOデータ!M:M,H27建設IOデータ!$A:$A,H27建設io!$CE49)/H27建設IOデータ!M$122</f>
        <v>2.5681993991140264E-2</v>
      </c>
      <c r="CL49" s="466">
        <f>+SUMIFS(H27建設IOデータ!N:N,H27建設IOデータ!$A:$A,H27建設io!$CE49)/H27建設IOデータ!N$122</f>
        <v>1.9047769468289254E-2</v>
      </c>
      <c r="CM49" s="466">
        <f>+SUMIFS(H27建設IOデータ!O:O,H27建設IOデータ!$A:$A,H27建設io!$CE49)/H27建設IOデータ!O$122</f>
        <v>2.656643900053856E-2</v>
      </c>
      <c r="CN49" s="466">
        <f>+SUMIFS(H27建設IOデータ!P:P,H27建設IOデータ!$A:$A,H27建設io!$CE49)/H27建設IOデータ!P$122</f>
        <v>3.3011811023622044E-2</v>
      </c>
      <c r="CO49" s="466">
        <f>+SUMIFS(H27建設IOデータ!Q:Q,H27建設IOデータ!$A:$A,H27建設io!$CE49)/H27建設IOデータ!Q$122</f>
        <v>3.0588139637580291E-2</v>
      </c>
      <c r="CP49" s="466">
        <f>+SUMIFS(H27建設IOデータ!R:R,H27建設IOデータ!$A:$A,H27建設io!$CE49)/H27建設IOデータ!R$122</f>
        <v>3.0814276882361068E-2</v>
      </c>
      <c r="CQ49" s="466">
        <f>+SUMIFS(H27建設IOデータ!S:S,H27建設IOデータ!$A:$A,H27建設io!$CE49)/H27建設IOデータ!S$122</f>
        <v>1.8491742389069442E-2</v>
      </c>
      <c r="CR49" s="466">
        <f>+SUMIFS(H27建設IOデータ!T:T,H27建設IOデータ!$A:$A,H27建設io!$CE49)/H27建設IOデータ!T$122</f>
        <v>2.0973410486705243E-2</v>
      </c>
      <c r="CS49" s="466">
        <f>+SUMIFS(H27建設IOデータ!U:U,H27建設IOデータ!$A:$A,H27建設io!$CE49)/H27建設IOデータ!U$122</f>
        <v>2.6444086426562985E-2</v>
      </c>
      <c r="CT49" s="466">
        <f>+SUMIFS(H27建設IOデータ!V:V,H27建設IOデータ!$A:$A,H27建設io!$CE49)/H27建設IOデータ!V$122</f>
        <v>1.7565884505841328E-2</v>
      </c>
      <c r="CU49" s="466">
        <f>+SUMIFS(H27建設IOデータ!W:W,H27建設IOデータ!$A:$A,H27建設io!$CE49)/H27建設IOデータ!W$122</f>
        <v>2.8754759554364687E-2</v>
      </c>
      <c r="CV49" s="466">
        <f>+SUMIFS(H27建設IOデータ!X:X,H27建設IOデータ!$A:$A,H27建設io!$CE49)/H27建設IOデータ!X$122</f>
        <v>2.9760066213217994E-2</v>
      </c>
      <c r="CW49" s="466">
        <f>+SUMIFS(H27建設IOデータ!Y:Y,H27建設IOデータ!$A:$A,H27建設io!$CE49)/H27建設IOデータ!Y$122</f>
        <v>2.7520121456647881E-2</v>
      </c>
      <c r="CX49" s="466">
        <f>+SUMIFS(H27建設IOデータ!Z:Z,H27建設IOデータ!$A:$A,H27建設io!$CE49)/H27建設IOデータ!Z$122</f>
        <v>3.4913845565350446E-2</v>
      </c>
      <c r="CY49" s="466">
        <f>+SUMIFS(H27建設IOデータ!AA:AA,H27建設IOデータ!$A:$A,H27建設io!$CE49)/H27建設IOデータ!AA$122</f>
        <v>2.6922725708224748E-2</v>
      </c>
      <c r="CZ49" s="466">
        <f>+SUMIFS(H27建設IOデータ!AB:AB,H27建設IOデータ!$A:$A,H27建設io!$CE49)/H27建設IOデータ!AB$122</f>
        <v>2.9900790455605428E-2</v>
      </c>
      <c r="DA49" s="466">
        <f>+SUMIFS(H27建設IOデータ!AC:AC,H27建設IOデータ!$A:$A,H27建設io!$CE49)/H27建設IOデータ!AC$122</f>
        <v>3.7817906778859788E-2</v>
      </c>
      <c r="DB49" s="466">
        <f>+SUMIFS(H27建設IOデータ!AD:AD,H27建設IOデータ!$A:$A,H27建設io!$CE49)/H27建設IOデータ!AD$122</f>
        <v>2.5596840587470256E-2</v>
      </c>
      <c r="DC49" s="466">
        <f>+SUMIFS(H27建設IOデータ!AE:AE,H27建設IOデータ!$A:$A,H27建設io!$CE49)/H27建設IOデータ!AE$122</f>
        <v>4.1854304635761591E-2</v>
      </c>
      <c r="DD49" s="466">
        <f>+SUMIFS(H27建設IOデータ!AF:AF,H27建設IOデータ!$A:$A,H27建設io!$CE49)/H27建設IOデータ!AF$122</f>
        <v>3.4710544990918822E-2</v>
      </c>
      <c r="DE49" s="466">
        <f>+SUMIFS(H27建設IOデータ!AG:AG,H27建設IOデータ!$A:$A,H27建設io!$CE49)/H27建設IOデータ!AG$122</f>
        <v>3.1723252751363888E-2</v>
      </c>
      <c r="DF49" s="466">
        <f>+SUMIFS(H27建設IOデータ!AH:AH,H27建設IOデータ!$A:$A,H27建設io!$CE49)/H27建設IOデータ!AH$122</f>
        <v>3.0960658629517527E-2</v>
      </c>
      <c r="DG49" s="466">
        <f>+SUMIFS(H27建設IOデータ!AI:AI,H27建設IOデータ!$A:$A,H27建設io!$CE49)/H27建設IOデータ!AI$122</f>
        <v>2.7652754192320852E-2</v>
      </c>
      <c r="DH49" s="466">
        <f>+SUMIFS(H27建設IOデータ!AJ:AJ,H27建設IOデータ!$A:$A,H27建設io!$CE49)/H27建設IOデータ!AJ$122</f>
        <v>2.7609784783197755E-2</v>
      </c>
      <c r="DI49" s="466">
        <f>+SUMIFS(H27建設IOデータ!AK:AK,H27建設IOデータ!$A:$A,H27建設io!$CE49)/H27建設IOデータ!AK$122</f>
        <v>2.2897337486582417E-2</v>
      </c>
      <c r="DJ49" s="466">
        <f>+SUMIFS(H27建設IOデータ!AL:AL,H27建設IOデータ!$A:$A,H27建設io!$CE49)/H27建設IOデータ!AL$122</f>
        <v>6.1149116097383632E-2</v>
      </c>
      <c r="DK49" s="466">
        <f>+SUMIFS(H27建設IOデータ!AM:AM,H27建設IOデータ!$A:$A,H27建設io!$CE49)/H27建設IOデータ!AM$122</f>
        <v>7.4688307749644092E-2</v>
      </c>
      <c r="DL49" s="466">
        <f>+SUMIFS(H27建設IOデータ!AN:AN,H27建設IOデータ!$A:$A,H27建設io!$CE49)/H27建設IOデータ!AN$122</f>
        <v>7.1420237490952124E-2</v>
      </c>
      <c r="DM49" s="466">
        <f>+SUMIFS(H27建設IOデータ!AO:AO,H27建設IOデータ!$A:$A,H27建設io!$CE49)/H27建設IOデータ!AO$122</f>
        <v>7.2480051627720907E-2</v>
      </c>
      <c r="DN49" s="466">
        <f>+SUMIFS(H27建設IOデータ!AP:AP,H27建設IOデータ!$A:$A,H27建設io!$CE49)/H27建設IOデータ!AP$122</f>
        <v>7.2412783543390272E-2</v>
      </c>
      <c r="DO49" s="466">
        <f>+SUMIFS(H27建設IOデータ!AQ:AQ,H27建設IOデータ!$A:$A,H27建設io!$CE49)/H27建設IOデータ!AQ$122</f>
        <v>0.10595055087555875</v>
      </c>
      <c r="DP49" s="466">
        <f>+SUMIFS(H27建設IOデータ!AR:AR,H27建設IOデータ!$A:$A,H27建設io!$CE49)/H27建設IOデータ!AR$122</f>
        <v>3.4969142216880966E-2</v>
      </c>
      <c r="DQ49" s="466">
        <f>+SUMIFS(H27建設IOデータ!AS:AS,H27建設IOデータ!$A:$A,H27建設io!$CE49)/H27建設IOデータ!AS$122</f>
        <v>4.3638665425876154E-2</v>
      </c>
      <c r="DR49" s="466">
        <f>+SUMIFS(H27建設IOデータ!AT:AT,H27建設IOデータ!$A:$A,H27建設io!$CE49)/H27建設IOデータ!AT$122</f>
        <v>3.814053840273033E-2</v>
      </c>
      <c r="DS49" s="466">
        <f>+SUMIFS(H27建設IOデータ!AU:AU,H27建設IOデータ!$A:$A,H27建設io!$CE49)/H27建設IOデータ!AU$122</f>
        <v>7.4151411005983603E-2</v>
      </c>
      <c r="DT49" s="466">
        <f>+SUMIFS(H27建設IOデータ!AV:AV,H27建設IOデータ!$A:$A,H27建設io!$CE49)/H27建設IOデータ!AV$122</f>
        <v>3.0851286341769504E-2</v>
      </c>
      <c r="DU49" s="466">
        <f>+SUMIFS(H27建設IOデータ!AW:AW,H27建設IOデータ!$A:$A,H27建設io!$CE49)/H27建設IOデータ!AW$122</f>
        <v>4.3796001461606726E-2</v>
      </c>
      <c r="DV49" s="466">
        <f>+SUMIFS(H27建設IOデータ!AX:AX,H27建設IOデータ!$A:$A,H27建設io!$CE49)/H27建設IOデータ!AX$122</f>
        <v>7.2756756395854438E-2</v>
      </c>
      <c r="DW49" s="466">
        <f>+SUMIFS(H27建設IOデータ!AY:AY,H27建設IOデータ!$A:$A,H27建設io!$CE49)/H27建設IOデータ!AY$122</f>
        <v>7.3653182471461659E-2</v>
      </c>
      <c r="DX49" s="466">
        <f>+SUMIFS(H27建設IOデータ!AZ:AZ,H27建設IOデータ!$A:$A,H27建設io!$CE49)/H27建設IOデータ!AZ$122</f>
        <v>8.5592366674781845E-2</v>
      </c>
      <c r="DY49" s="466">
        <f>+SUMIFS(H27建設IOデータ!BA:BA,H27建設IOデータ!$A:$A,H27建設io!$CE49)/H27建設IOデータ!BA$122</f>
        <v>8.9804792739991493E-3</v>
      </c>
      <c r="DZ49" s="466">
        <f>+SUMIFS(H27建設IOデータ!BB:BB,H27建設IOデータ!$A:$A,H27建設io!$CE49)/H27建設IOデータ!BB$122</f>
        <v>3.2172750931982838E-2</v>
      </c>
      <c r="EA49" s="466">
        <f>+SUMIFS(H27建設IOデータ!BC:BC,H27建設IOデータ!$A:$A,H27建設io!$CE49)/H27建設IOデータ!BC$122</f>
        <v>2.8787727861340772E-2</v>
      </c>
      <c r="EB49" s="466">
        <f>+SUMIFS(H27建設IOデータ!BD:BD,H27建設IOデータ!$A:$A,H27建設io!$CE49)/H27建設IOデータ!BD$122</f>
        <v>6.3501814607591106E-2</v>
      </c>
      <c r="EC49" s="466">
        <f>+SUMIFS(H27建設IOデータ!BE:BE,H27建設IOデータ!$A:$A,H27建設io!$CE49)/H27建設IOデータ!BE$122</f>
        <v>6.4955113285517507E-2</v>
      </c>
      <c r="ED49" s="466">
        <f>+SUMIFS(H27建設IOデータ!BF:BF,H27建設IOデータ!$A:$A,H27建設io!$CE49)/H27建設IOデータ!BF$122</f>
        <v>5.783478421929987E-2</v>
      </c>
      <c r="EE49" s="466">
        <f>+SUMIFS(H27建設IOデータ!BG:BG,H27建設IOデータ!$A:$A,H27建設io!$CE49)/H27建設IOデータ!BG$122</f>
        <v>3.5579252979196681E-2</v>
      </c>
      <c r="EF49" s="466">
        <f>+SUMIFS(H27建設IOデータ!BH:BH,H27建設IOデータ!$A:$A,H27建設io!$CE49)/H27建設IOデータ!BH$122</f>
        <v>8.0227095682374905E-2</v>
      </c>
      <c r="EG49" s="466">
        <f>+SUMIFS(H27建設IOデータ!BI:BI,H27建設IOデータ!$A:$A,H27建設io!$CE49)/H27建設IOデータ!BI$122</f>
        <v>7.2497388436038271E-2</v>
      </c>
      <c r="EH49" s="466">
        <f>+SUMIFS(H27建設IOデータ!BJ:BJ,H27建設IOデータ!$A:$A,H27建設io!$CE49)/H27建設IOデータ!BJ$122</f>
        <v>8.9253802470116356E-2</v>
      </c>
      <c r="EI49" s="466">
        <f>+SUMIFS(H27建設IOデータ!BK:BK,H27建設IOデータ!$A:$A,H27建設io!$CE49)/H27建設IOデータ!BK$122</f>
        <v>6.3083234045275355E-2</v>
      </c>
      <c r="EJ49" s="466">
        <f>+SUMIFS(H27建設IOデータ!BL:BL,H27建設IOデータ!$A:$A,H27建設io!$CE49)/H27建設IOデータ!BL$122</f>
        <v>6.9644317545948894E-2</v>
      </c>
      <c r="EK49" s="466">
        <f>+SUMIFS(H27建設IOデータ!BM:BM,H27建設IOデータ!$A:$A,H27建設io!$CE49)/H27建設IOデータ!BM$122</f>
        <v>3.1954887218045111E-2</v>
      </c>
      <c r="EL49" s="466">
        <f>+SUMIFS(H27建設IOデータ!BN:BN,H27建設IOデータ!$A:$A,H27建設io!$CE49)/H27建設IOデータ!BN$122</f>
        <v>5.6377645553512372E-2</v>
      </c>
      <c r="EM49" s="466">
        <f>+SUMIFS(H27建設IOデータ!BO:BO,H27建設IOデータ!$A:$A,H27建設io!$CE49)/H27建設IOデータ!BO$122</f>
        <v>0.18067689383347421</v>
      </c>
      <c r="EN49" s="466">
        <f>+SUMIFS(H27建設IOデータ!BP:BP,H27建設IOデータ!$A:$A,H27建設io!$CE49)/H27建設IOデータ!BP$122</f>
        <v>8.6237367238036405E-2</v>
      </c>
      <c r="EO49" s="466">
        <f>+SUMIFS(H27建設IOデータ!BQ:BQ,H27建設IOデータ!$A:$A,H27建設io!$CE49)/H27建設IOデータ!BQ$122</f>
        <v>9.6129089819901342E-2</v>
      </c>
      <c r="EP49" s="466">
        <f>+SUMIFS(H27建設IOデータ!BR:BR,H27建設IOデータ!$A:$A,H27建設io!$CE49)/H27建設IOデータ!BR$122</f>
        <v>1.2408720416992897E-2</v>
      </c>
      <c r="EQ49" s="466">
        <f>+SUMIFS(H27建設IOデータ!BS:BS,H27建設IOデータ!$A:$A,H27建設io!$CE49)/H27建設IOデータ!BS$122</f>
        <v>8.2873891346510062E-2</v>
      </c>
      <c r="ER49" s="466">
        <f>+SUMIFS(H27建設IOデータ!BT:BT,H27建設IOデータ!$A:$A,H27建設io!$CE49)/H27建設IOデータ!BT$122</f>
        <v>6.7507942659490464E-2</v>
      </c>
      <c r="ES49" s="466">
        <f>+SUMIFS(H27建設IOデータ!BU:BU,H27建設IOデータ!$A:$A,H27建設io!$CE49)/H27建設IOデータ!BU$122</f>
        <v>4.0755922990788097E-2</v>
      </c>
      <c r="ET49" s="466">
        <f>+SUMIFS(H27建設IOデータ!BV:BV,H27建設IOデータ!$A:$A,H27建設io!$CE49)/H27建設IOデータ!BV$122</f>
        <v>6.7401289185219718E-2</v>
      </c>
      <c r="EU49" s="466">
        <f>+SUMIFS(H27建設IOデータ!BW:BW,H27建設IOデータ!$A:$A,H27建設io!$CE49)/H27建設IOデータ!BW$122</f>
        <v>7.2278587276619538E-2</v>
      </c>
      <c r="EV49" s="466">
        <f>+SUMIFS(H27建設IOデータ!BX:BX,H27建設IOデータ!$A:$A,H27建設io!$CE49)/H27建設IOデータ!BX$122</f>
        <v>3.8424669869690758E-2</v>
      </c>
      <c r="EW49" s="466">
        <f>+SUMIFS(H27建設IOデータ!BY:BY,H27建設IOデータ!$A:$A,H27建設io!$CE49)/H27建設IOデータ!BY$122</f>
        <v>2.9681594731212946E-2</v>
      </c>
      <c r="EX49" s="466">
        <f>+SUMIFS(H27建設IOデータ!BZ:BZ,H27建設IOデータ!$A:$A,H27建設io!$CE49)/H27建設IOデータ!BZ$122</f>
        <v>2.9710250100081499E-2</v>
      </c>
      <c r="EY49" s="466">
        <f>+SUMIFS(H27建設IOデータ!CA:CA,H27建設IOデータ!$A:$A,H27建設io!$CE49)/H27建設IOデータ!CA$122</f>
        <v>2.5652185000382514E-2</v>
      </c>
    </row>
    <row r="50" spans="1:155" x14ac:dyDescent="0.15">
      <c r="A50" s="464">
        <f t="shared" si="0"/>
        <v>0</v>
      </c>
      <c r="C50" s="381" t="s">
        <v>394</v>
      </c>
      <c r="D50" s="381" t="s">
        <v>395</v>
      </c>
      <c r="E50" s="465">
        <f t="shared" si="11"/>
        <v>0</v>
      </c>
      <c r="F50" s="465">
        <f t="shared" si="11"/>
        <v>0</v>
      </c>
      <c r="G50" s="465">
        <f t="shared" si="11"/>
        <v>0</v>
      </c>
      <c r="H50" s="465">
        <f t="shared" si="11"/>
        <v>0</v>
      </c>
      <c r="I50" s="465">
        <f t="shared" si="11"/>
        <v>0</v>
      </c>
      <c r="J50" s="465">
        <f t="shared" si="11"/>
        <v>0</v>
      </c>
      <c r="K50" s="465">
        <f t="shared" si="11"/>
        <v>0</v>
      </c>
      <c r="L50" s="465">
        <f t="shared" si="11"/>
        <v>0</v>
      </c>
      <c r="M50" s="465">
        <f t="shared" si="11"/>
        <v>0</v>
      </c>
      <c r="N50" s="465">
        <f t="shared" si="11"/>
        <v>0</v>
      </c>
      <c r="O50" s="465">
        <f t="shared" si="11"/>
        <v>0</v>
      </c>
      <c r="P50" s="465">
        <f t="shared" si="11"/>
        <v>0</v>
      </c>
      <c r="Q50" s="465">
        <f t="shared" si="11"/>
        <v>0</v>
      </c>
      <c r="R50" s="465">
        <f t="shared" si="11"/>
        <v>0</v>
      </c>
      <c r="S50" s="465">
        <f t="shared" si="11"/>
        <v>0</v>
      </c>
      <c r="T50" s="465">
        <f t="shared" si="11"/>
        <v>0</v>
      </c>
      <c r="U50" s="465">
        <f t="shared" si="15"/>
        <v>0</v>
      </c>
      <c r="V50" s="465">
        <f t="shared" si="15"/>
        <v>0</v>
      </c>
      <c r="W50" s="465">
        <f t="shared" si="15"/>
        <v>0</v>
      </c>
      <c r="X50" s="465">
        <f t="shared" si="15"/>
        <v>0</v>
      </c>
      <c r="Y50" s="465">
        <f t="shared" si="15"/>
        <v>0</v>
      </c>
      <c r="Z50" s="465">
        <f t="shared" si="15"/>
        <v>0</v>
      </c>
      <c r="AA50" s="465">
        <f t="shared" si="15"/>
        <v>0</v>
      </c>
      <c r="AB50" s="465">
        <f t="shared" si="15"/>
        <v>0</v>
      </c>
      <c r="AC50" s="465">
        <f t="shared" si="15"/>
        <v>0</v>
      </c>
      <c r="AD50" s="465">
        <f t="shared" si="15"/>
        <v>0</v>
      </c>
      <c r="AE50" s="465">
        <f t="shared" si="15"/>
        <v>0</v>
      </c>
      <c r="AF50" s="465">
        <f t="shared" si="15"/>
        <v>0</v>
      </c>
      <c r="AG50" s="465">
        <f t="shared" si="15"/>
        <v>0</v>
      </c>
      <c r="AH50" s="465">
        <f t="shared" si="15"/>
        <v>0</v>
      </c>
      <c r="AI50" s="465">
        <f t="shared" si="12"/>
        <v>0</v>
      </c>
      <c r="AJ50" s="465">
        <f t="shared" si="12"/>
        <v>0</v>
      </c>
      <c r="AK50" s="465">
        <f t="shared" si="12"/>
        <v>0</v>
      </c>
      <c r="AL50" s="465">
        <f t="shared" si="12"/>
        <v>0</v>
      </c>
      <c r="AM50" s="465">
        <f t="shared" si="12"/>
        <v>0</v>
      </c>
      <c r="AN50" s="465">
        <f t="shared" si="12"/>
        <v>0</v>
      </c>
      <c r="AO50" s="465">
        <f t="shared" si="12"/>
        <v>0</v>
      </c>
      <c r="AP50" s="465">
        <f t="shared" si="12"/>
        <v>0</v>
      </c>
      <c r="AQ50" s="465">
        <f t="shared" si="12"/>
        <v>0</v>
      </c>
      <c r="AR50" s="465">
        <f t="shared" si="12"/>
        <v>0</v>
      </c>
      <c r="AS50" s="465">
        <f t="shared" si="12"/>
        <v>0</v>
      </c>
      <c r="AT50" s="465">
        <f t="shared" si="12"/>
        <v>0</v>
      </c>
      <c r="AU50" s="465">
        <f t="shared" si="12"/>
        <v>0</v>
      </c>
      <c r="AV50" s="465">
        <f t="shared" si="12"/>
        <v>0</v>
      </c>
      <c r="AW50" s="465">
        <f t="shared" si="12"/>
        <v>0</v>
      </c>
      <c r="AX50" s="465">
        <f t="shared" si="12"/>
        <v>0</v>
      </c>
      <c r="AY50" s="465">
        <f t="shared" si="13"/>
        <v>0</v>
      </c>
      <c r="AZ50" s="465">
        <f t="shared" si="13"/>
        <v>0</v>
      </c>
      <c r="BA50" s="465">
        <f t="shared" si="13"/>
        <v>0</v>
      </c>
      <c r="BB50" s="465">
        <f t="shared" si="13"/>
        <v>0</v>
      </c>
      <c r="BC50" s="465">
        <f t="shared" si="13"/>
        <v>0</v>
      </c>
      <c r="BD50" s="465">
        <f t="shared" si="13"/>
        <v>0</v>
      </c>
      <c r="BE50" s="465">
        <f t="shared" si="13"/>
        <v>0</v>
      </c>
      <c r="BF50" s="465">
        <f t="shared" si="13"/>
        <v>0</v>
      </c>
      <c r="BG50" s="465">
        <f t="shared" si="13"/>
        <v>0</v>
      </c>
      <c r="BH50" s="465">
        <f t="shared" si="13"/>
        <v>0</v>
      </c>
      <c r="BI50" s="465">
        <f t="shared" si="13"/>
        <v>0</v>
      </c>
      <c r="BJ50" s="465">
        <f t="shared" si="13"/>
        <v>0</v>
      </c>
      <c r="BK50" s="465">
        <f t="shared" si="13"/>
        <v>0</v>
      </c>
      <c r="BL50" s="465">
        <f t="shared" si="13"/>
        <v>0</v>
      </c>
      <c r="BM50" s="465">
        <f t="shared" si="13"/>
        <v>0</v>
      </c>
      <c r="BN50" s="465">
        <f t="shared" si="13"/>
        <v>0</v>
      </c>
      <c r="BO50" s="465">
        <f t="shared" si="14"/>
        <v>0</v>
      </c>
      <c r="BP50" s="465">
        <f t="shared" si="14"/>
        <v>0</v>
      </c>
      <c r="BQ50" s="465">
        <f t="shared" si="10"/>
        <v>0</v>
      </c>
      <c r="BR50" s="465">
        <f t="shared" si="5"/>
        <v>0</v>
      </c>
      <c r="BS50" s="465">
        <f t="shared" si="5"/>
        <v>0</v>
      </c>
      <c r="BT50" s="465">
        <f t="shared" si="5"/>
        <v>0</v>
      </c>
      <c r="BU50" s="465">
        <f t="shared" ref="BU50:BW53" si="16">BU$56*EW50</f>
        <v>0</v>
      </c>
      <c r="BV50" s="465">
        <f t="shared" si="16"/>
        <v>0</v>
      </c>
      <c r="BW50" s="465">
        <f t="shared" si="16"/>
        <v>0</v>
      </c>
      <c r="CE50" s="381" t="s">
        <v>394</v>
      </c>
      <c r="CF50" s="381" t="s">
        <v>395</v>
      </c>
      <c r="CG50" s="466">
        <f>+SUMIFS(H27建設IOデータ!I:I,H27建設IOデータ!$A:$A,H27建設io!$CE50)/H27建設IOデータ!I$122</f>
        <v>3.7134098424057925E-2</v>
      </c>
      <c r="CH50" s="466">
        <f>+SUMIFS(H27建設IOデータ!J:J,H27建設IOデータ!$A:$A,H27建設io!$CE50)/H27建設IOデータ!J$122</f>
        <v>3.7978051745452879E-2</v>
      </c>
      <c r="CI50" s="466">
        <f>+SUMIFS(H27建設IOデータ!K:K,H27建設IOデータ!$A:$A,H27建設io!$CE50)/H27建設IOデータ!K$122</f>
        <v>3.7063874517353268E-2</v>
      </c>
      <c r="CJ50" s="466">
        <f>+SUMIFS(H27建設IOデータ!L:L,H27建設IOデータ!$A:$A,H27建設io!$CE50)/H27建設IOデータ!L$122</f>
        <v>3.8576665218449116E-2</v>
      </c>
      <c r="CK50" s="466">
        <f>+SUMIFS(H27建設IOデータ!M:M,H27建設IOデータ!$A:$A,H27建設io!$CE50)/H27建設IOデータ!M$122</f>
        <v>3.8642704624272432E-2</v>
      </c>
      <c r="CL50" s="466">
        <f>+SUMIFS(H27建設IOデータ!N:N,H27建設IOデータ!$A:$A,H27建設io!$CE50)/H27建設IOデータ!N$122</f>
        <v>3.6326591854946341E-2</v>
      </c>
      <c r="CM50" s="466">
        <f>+SUMIFS(H27建設IOデータ!O:O,H27建設IOデータ!$A:$A,H27建設io!$CE50)/H27建設IOデータ!O$122</f>
        <v>3.5242895518512563E-2</v>
      </c>
      <c r="CN50" s="466">
        <f>+SUMIFS(H27建設IOデータ!P:P,H27建設IOデータ!$A:$A,H27建設io!$CE50)/H27建設IOデータ!P$122</f>
        <v>3.4891732283464566E-2</v>
      </c>
      <c r="CO50" s="466">
        <f>+SUMIFS(H27建設IOデータ!Q:Q,H27建設IOデータ!$A:$A,H27建設io!$CE50)/H27建設IOデータ!Q$122</f>
        <v>3.6057445359281799E-2</v>
      </c>
      <c r="CP50" s="466">
        <f>+SUMIFS(H27建設IOデータ!R:R,H27建設IOデータ!$A:$A,H27建設io!$CE50)/H27建設IOデータ!R$122</f>
        <v>3.6093946879427366E-2</v>
      </c>
      <c r="CQ50" s="466">
        <f>+SUMIFS(H27建設IOデータ!S:S,H27建設IOデータ!$A:$A,H27建設io!$CE50)/H27建設IOデータ!S$122</f>
        <v>3.410492803608145E-2</v>
      </c>
      <c r="CR50" s="466">
        <f>+SUMIFS(H27建設IOデータ!T:T,H27建設IOデータ!$A:$A,H27建設io!$CE50)/H27建設IOデータ!T$122</f>
        <v>3.4132621611765349E-2</v>
      </c>
      <c r="CS50" s="466">
        <f>+SUMIFS(H27建設IOデータ!U:U,H27建設IOデータ!$A:$A,H27建設io!$CE50)/H27建設IOデータ!U$122</f>
        <v>3.5061180696632541E-2</v>
      </c>
      <c r="CT50" s="466">
        <f>+SUMIFS(H27建設IOデータ!V:V,H27建設IOデータ!$A:$A,H27建設io!$CE50)/H27建設IOデータ!V$122</f>
        <v>3.3554248986291495E-2</v>
      </c>
      <c r="CU50" s="466">
        <f>+SUMIFS(H27建設IOデータ!W:W,H27建設IOデータ!$A:$A,H27建設io!$CE50)/H27建設IOデータ!W$122</f>
        <v>3.7075165703003808E-2</v>
      </c>
      <c r="CV50" s="466">
        <f>+SUMIFS(H27建設IOデータ!X:X,H27建設IOデータ!$A:$A,H27建設io!$CE50)/H27建設IOデータ!X$122</f>
        <v>3.9120243806264256E-2</v>
      </c>
      <c r="CW50" s="466">
        <f>+SUMIFS(H27建設IOデータ!Y:Y,H27建設IOデータ!$A:$A,H27建設io!$CE50)/H27建設IOデータ!Y$122</f>
        <v>3.6500686313250007E-2</v>
      </c>
      <c r="CX50" s="466">
        <f>+SUMIFS(H27建設IOデータ!Z:Z,H27建設IOデータ!$A:$A,H27建設io!$CE50)/H27建設IOデータ!Z$122</f>
        <v>3.7487176812198979E-2</v>
      </c>
      <c r="CY50" s="466">
        <f>+SUMIFS(H27建設IOデータ!AA:AA,H27建設IOデータ!$A:$A,H27建設io!$CE50)/H27建設IOデータ!AA$122</f>
        <v>3.6420980170409449E-2</v>
      </c>
      <c r="CZ50" s="466">
        <f>+SUMIFS(H27建設IOデータ!AB:AB,H27建設IOデータ!$A:$A,H27建設io!$CE50)/H27建設IOデータ!AB$122</f>
        <v>3.9284817170189182E-2</v>
      </c>
      <c r="DA50" s="466">
        <f>+SUMIFS(H27建設IOデータ!AC:AC,H27建設IOデータ!$A:$A,H27建設io!$CE50)/H27建設IOデータ!AC$122</f>
        <v>4.795138679983154E-2</v>
      </c>
      <c r="DB50" s="466">
        <f>+SUMIFS(H27建設IOデータ!AD:AD,H27建設IOデータ!$A:$A,H27建設io!$CE50)/H27建設IOデータ!AD$122</f>
        <v>3.2840331977500331E-2</v>
      </c>
      <c r="DC50" s="466">
        <f>+SUMIFS(H27建設IOデータ!AE:AE,H27建設IOデータ!$A:$A,H27建設io!$CE50)/H27建設IOデータ!AE$122</f>
        <v>3.9760943304797285E-2</v>
      </c>
      <c r="DD50" s="466">
        <f>+SUMIFS(H27建設IOデータ!AF:AF,H27建設IOデータ!$A:$A,H27建設io!$CE50)/H27建設IOデータ!AF$122</f>
        <v>4.3207159095009565E-2</v>
      </c>
      <c r="DE50" s="466">
        <f>+SUMIFS(H27建設IOデータ!AG:AG,H27建設IOデータ!$A:$A,H27建設io!$CE50)/H27建設IOデータ!AG$122</f>
        <v>4.2841025906536719E-2</v>
      </c>
      <c r="DF50" s="466">
        <f>+SUMIFS(H27建設IOデータ!AH:AH,H27建設IOデータ!$A:$A,H27建設io!$CE50)/H27建設IOデータ!AH$122</f>
        <v>3.5810831871050677E-2</v>
      </c>
      <c r="DG50" s="466">
        <f>+SUMIFS(H27建設IOデータ!AI:AI,H27建設IOデータ!$A:$A,H27建設io!$CE50)/H27建設IOデータ!AI$122</f>
        <v>3.9301966313030769E-2</v>
      </c>
      <c r="DH50" s="466">
        <f>+SUMIFS(H27建設IOデータ!AJ:AJ,H27建設IOデータ!$A:$A,H27建設io!$CE50)/H27建設IOデータ!AJ$122</f>
        <v>3.9082633335831611E-2</v>
      </c>
      <c r="DI50" s="466">
        <f>+SUMIFS(H27建設IOデータ!AK:AK,H27建設IOデータ!$A:$A,H27建設io!$CE50)/H27建設IOデータ!AK$122</f>
        <v>3.5495235405263781E-2</v>
      </c>
      <c r="DJ50" s="466">
        <f>+SUMIFS(H27建設IOデータ!AL:AL,H27建設IOデータ!$A:$A,H27建設io!$CE50)/H27建設IOデータ!AL$122</f>
        <v>3.6523524130611607E-2</v>
      </c>
      <c r="DK50" s="466">
        <f>+SUMIFS(H27建設IOデータ!AM:AM,H27建設IOデータ!$A:$A,H27建設io!$CE50)/H27建設IOデータ!AM$122</f>
        <v>4.1122260316535382E-2</v>
      </c>
      <c r="DL50" s="466">
        <f>+SUMIFS(H27建設IOデータ!AN:AN,H27建設IOデータ!$A:$A,H27建設io!$CE50)/H27建設IOデータ!AN$122</f>
        <v>4.2447869521698559E-2</v>
      </c>
      <c r="DM50" s="466">
        <f>+SUMIFS(H27建設IOデータ!AO:AO,H27建設IOデータ!$A:$A,H27建設io!$CE50)/H27建設IOデータ!AO$122</f>
        <v>4.2805863480650456E-2</v>
      </c>
      <c r="DN50" s="466">
        <f>+SUMIFS(H27建設IOデータ!AP:AP,H27建設IOデータ!$A:$A,H27建設io!$CE50)/H27建設IOデータ!AP$122</f>
        <v>4.3474573537309616E-2</v>
      </c>
      <c r="DO50" s="466">
        <f>+SUMIFS(H27建設IOデータ!AQ:AQ,H27建設IOデータ!$A:$A,H27建設io!$CE50)/H27建設IOデータ!AQ$122</f>
        <v>4.3693132205647044E-2</v>
      </c>
      <c r="DP50" s="466">
        <f>+SUMIFS(H27建設IOデータ!AR:AR,H27建設IOデータ!$A:$A,H27建設io!$CE50)/H27建設IOデータ!AR$122</f>
        <v>4.3164752550398033E-2</v>
      </c>
      <c r="DQ50" s="466">
        <f>+SUMIFS(H27建設IOデータ!AS:AS,H27建設IOデータ!$A:$A,H27建設io!$CE50)/H27建設IOデータ!AS$122</f>
        <v>3.9443911702323649E-2</v>
      </c>
      <c r="DR50" s="466">
        <f>+SUMIFS(H27建設IOデータ!AT:AT,H27建設IOデータ!$A:$A,H27建設io!$CE50)/H27建設IOデータ!AT$122</f>
        <v>4.3147197665638501E-2</v>
      </c>
      <c r="DS50" s="466">
        <f>+SUMIFS(H27建設IOデータ!AU:AU,H27建設IOデータ!$A:$A,H27建設io!$CE50)/H27建設IOデータ!AU$122</f>
        <v>4.7469408806064838E-2</v>
      </c>
      <c r="DT50" s="466">
        <f>+SUMIFS(H27建設IOデータ!AV:AV,H27建設IOデータ!$A:$A,H27建設io!$CE50)/H27建設IOデータ!AV$122</f>
        <v>4.0472704455134907E-2</v>
      </c>
      <c r="DU50" s="466">
        <f>+SUMIFS(H27建設IOデータ!AW:AW,H27建設IOデータ!$A:$A,H27建設io!$CE50)/H27建設IOデータ!AW$122</f>
        <v>4.8076421151537298E-2</v>
      </c>
      <c r="DV50" s="466">
        <f>+SUMIFS(H27建設IOデータ!AX:AX,H27建設IOデータ!$A:$A,H27建設io!$CE50)/H27建設IOデータ!AX$122</f>
        <v>4.0055149482806682E-2</v>
      </c>
      <c r="DW50" s="466">
        <f>+SUMIFS(H27建設IOデータ!AY:AY,H27建設IOデータ!$A:$A,H27建設io!$CE50)/H27建設IOデータ!AY$122</f>
        <v>4.0287809298876771E-2</v>
      </c>
      <c r="DX50" s="466">
        <f>+SUMIFS(H27建設IOデータ!AZ:AZ,H27建設IOデータ!$A:$A,H27建設io!$CE50)/H27建設IOデータ!AZ$122</f>
        <v>4.1372863904083124E-2</v>
      </c>
      <c r="DY50" s="466">
        <f>+SUMIFS(H27建設IOデータ!BA:BA,H27建設IOデータ!$A:$A,H27建設io!$CE50)/H27建設IOデータ!BA$122</f>
        <v>3.5014416032518786E-2</v>
      </c>
      <c r="DZ50" s="466">
        <f>+SUMIFS(H27建設IOデータ!BB:BB,H27建設IOデータ!$A:$A,H27建設io!$CE50)/H27建設IOデータ!BB$122</f>
        <v>3.4564254062038405E-2</v>
      </c>
      <c r="EA50" s="466">
        <f>+SUMIFS(H27建設IOデータ!BC:BC,H27建設IOデータ!$A:$A,H27建設io!$CE50)/H27建設IOデータ!BC$122</f>
        <v>3.9944217551548956E-2</v>
      </c>
      <c r="EB50" s="466">
        <f>+SUMIFS(H27建設IOデータ!BD:BD,H27建設IOデータ!$A:$A,H27建設io!$CE50)/H27建設IOデータ!BD$122</f>
        <v>3.7653107515499773E-2</v>
      </c>
      <c r="EC50" s="466">
        <f>+SUMIFS(H27建設IOデータ!BE:BE,H27建設IOデータ!$A:$A,H27建設io!$CE50)/H27建設IOデータ!BE$122</f>
        <v>3.8272455232033438E-2</v>
      </c>
      <c r="ED50" s="466">
        <f>+SUMIFS(H27建設IOデータ!BF:BF,H27建設IOデータ!$A:$A,H27建設io!$CE50)/H27建設IOデータ!BF$122</f>
        <v>3.5238007038340437E-2</v>
      </c>
      <c r="EE50" s="466">
        <f>+SUMIFS(H27建設IOデータ!BG:BG,H27建設IOデータ!$A:$A,H27建設io!$CE50)/H27建設IOデータ!BG$122</f>
        <v>3.0341165626224659E-2</v>
      </c>
      <c r="EF50" s="466">
        <f>+SUMIFS(H27建設IOデータ!BH:BH,H27建設IOデータ!$A:$A,H27建設io!$CE50)/H27建設IOデータ!BH$122</f>
        <v>3.888874813042599E-2</v>
      </c>
      <c r="EG50" s="466">
        <f>+SUMIFS(H27建設IOデータ!BI:BI,H27建設IOデータ!$A:$A,H27建設io!$CE50)/H27建設IOデータ!BI$122</f>
        <v>3.7170897887072306E-2</v>
      </c>
      <c r="EH50" s="466">
        <f>+SUMIFS(H27建設IOデータ!BJ:BJ,H27建設IOデータ!$A:$A,H27建設io!$CE50)/H27建設IOデータ!BJ$122</f>
        <v>3.6734045510503952E-2</v>
      </c>
      <c r="EI50" s="466">
        <f>+SUMIFS(H27建設IOデータ!BK:BK,H27建設IOデータ!$A:$A,H27建設io!$CE50)/H27建設IOデータ!BK$122</f>
        <v>3.8262552276162071E-2</v>
      </c>
      <c r="EJ50" s="466">
        <f>+SUMIFS(H27建設IOデータ!BL:BL,H27建設IOデータ!$A:$A,H27建設io!$CE50)/H27建設IOデータ!BL$122</f>
        <v>3.9356069845187025E-2</v>
      </c>
      <c r="EK50" s="466">
        <f>+SUMIFS(H27建設IOデータ!BM:BM,H27建設IOデータ!$A:$A,H27建設io!$CE50)/H27建設IOデータ!BM$122</f>
        <v>3.7148872180451126E-2</v>
      </c>
      <c r="EL50" s="466">
        <f>+SUMIFS(H27建設IOデータ!BN:BN,H27建設IOデータ!$A:$A,H27建設io!$CE50)/H27建設IOデータ!BN$122</f>
        <v>4.8731322934073541E-2</v>
      </c>
      <c r="EM50" s="466">
        <f>+SUMIFS(H27建設IOデータ!BO:BO,H27建設IOデータ!$A:$A,H27建設io!$CE50)/H27建設IOデータ!BO$122</f>
        <v>3.3620019428492E-2</v>
      </c>
      <c r="EN50" s="466">
        <f>+SUMIFS(H27建設IOデータ!BP:BP,H27建設IOデータ!$A:$A,H27建設io!$CE50)/H27建設IOデータ!BP$122</f>
        <v>3.0344366088433623E-2</v>
      </c>
      <c r="EO50" s="466">
        <f>+SUMIFS(H27建設IOデータ!BQ:BQ,H27建設IOデータ!$A:$A,H27建設io!$CE50)/H27建設IOデータ!BQ$122</f>
        <v>3.7277319635808999E-2</v>
      </c>
      <c r="EP50" s="466">
        <f>+SUMIFS(H27建設IOデータ!BR:BR,H27建設IOデータ!$A:$A,H27建設io!$CE50)/H27建設IOデータ!BR$122</f>
        <v>3.3585895608286204E-2</v>
      </c>
      <c r="EQ50" s="466">
        <f>+SUMIFS(H27建設IOデータ!BS:BS,H27建設IOデータ!$A:$A,H27建設io!$CE50)/H27建設IOデータ!BS$122</f>
        <v>3.1140360434962627E-2</v>
      </c>
      <c r="ER50" s="466">
        <f>+SUMIFS(H27建設IOデータ!BT:BT,H27建設IOデータ!$A:$A,H27建設io!$CE50)/H27建設IOデータ!BT$122</f>
        <v>4.3966998327533931E-2</v>
      </c>
      <c r="ES50" s="466">
        <f>+SUMIFS(H27建設IOデータ!BU:BU,H27建設IOデータ!$A:$A,H27建設io!$CE50)/H27建設IOデータ!BU$122</f>
        <v>2.95967505465938E-2</v>
      </c>
      <c r="ET50" s="466">
        <f>+SUMIFS(H27建設IOデータ!BV:BV,H27建設IOデータ!$A:$A,H27建設io!$CE50)/H27建設IOデータ!BV$122</f>
        <v>2.3414506391123611E-2</v>
      </c>
      <c r="EU50" s="466">
        <f>+SUMIFS(H27建設IOデータ!BW:BW,H27建設IOデータ!$A:$A,H27建設io!$CE50)/H27建設IOデータ!BW$122</f>
        <v>3.1982074734904192E-2</v>
      </c>
      <c r="EV50" s="466">
        <f>+SUMIFS(H27建設IOデータ!BX:BX,H27建設IOデータ!$A:$A,H27建設io!$CE50)/H27建設IOデータ!BX$122</f>
        <v>4.3037489324866812E-2</v>
      </c>
      <c r="EW50" s="466">
        <f>+SUMIFS(H27建設IOデータ!BY:BY,H27建設IOデータ!$A:$A,H27建設io!$CE50)/H27建設IOデータ!BY$122</f>
        <v>2.8367210370153467E-2</v>
      </c>
      <c r="EX50" s="466">
        <f>+SUMIFS(H27建設IOデータ!BZ:BZ,H27建設IOデータ!$A:$A,H27建設io!$CE50)/H27建設IOデータ!BZ$122</f>
        <v>2.2636760772517542E-2</v>
      </c>
      <c r="EY50" s="466">
        <f>+SUMIFS(H27建設IOデータ!CA:CA,H27建設IOデータ!$A:$A,H27建設io!$CE50)/H27建設IOデータ!CA$122</f>
        <v>3.5261256513349708E-2</v>
      </c>
    </row>
    <row r="51" spans="1:155" x14ac:dyDescent="0.15">
      <c r="A51" s="464">
        <f t="shared" si="0"/>
        <v>0</v>
      </c>
      <c r="C51" s="381" t="s">
        <v>396</v>
      </c>
      <c r="D51" s="381" t="s">
        <v>17</v>
      </c>
      <c r="E51" s="465">
        <f t="shared" si="11"/>
        <v>0</v>
      </c>
      <c r="F51" s="465">
        <f t="shared" si="11"/>
        <v>0</v>
      </c>
      <c r="G51" s="465">
        <f t="shared" si="11"/>
        <v>0</v>
      </c>
      <c r="H51" s="465">
        <f t="shared" si="11"/>
        <v>0</v>
      </c>
      <c r="I51" s="465">
        <f t="shared" si="11"/>
        <v>0</v>
      </c>
      <c r="J51" s="465">
        <f t="shared" si="11"/>
        <v>0</v>
      </c>
      <c r="K51" s="465">
        <f t="shared" si="11"/>
        <v>0</v>
      </c>
      <c r="L51" s="465">
        <f t="shared" si="11"/>
        <v>0</v>
      </c>
      <c r="M51" s="465">
        <f t="shared" si="11"/>
        <v>0</v>
      </c>
      <c r="N51" s="465">
        <f t="shared" si="11"/>
        <v>0</v>
      </c>
      <c r="O51" s="465">
        <f t="shared" si="11"/>
        <v>0</v>
      </c>
      <c r="P51" s="465">
        <f t="shared" si="11"/>
        <v>0</v>
      </c>
      <c r="Q51" s="465">
        <f t="shared" si="11"/>
        <v>0</v>
      </c>
      <c r="R51" s="465">
        <f t="shared" si="11"/>
        <v>0</v>
      </c>
      <c r="S51" s="465">
        <f t="shared" si="11"/>
        <v>0</v>
      </c>
      <c r="T51" s="465">
        <f t="shared" si="11"/>
        <v>0</v>
      </c>
      <c r="U51" s="465">
        <f t="shared" si="15"/>
        <v>0</v>
      </c>
      <c r="V51" s="465">
        <f t="shared" si="15"/>
        <v>0</v>
      </c>
      <c r="W51" s="465">
        <f t="shared" si="15"/>
        <v>0</v>
      </c>
      <c r="X51" s="465">
        <f t="shared" si="15"/>
        <v>0</v>
      </c>
      <c r="Y51" s="465">
        <f t="shared" si="15"/>
        <v>0</v>
      </c>
      <c r="Z51" s="465">
        <f t="shared" si="15"/>
        <v>0</v>
      </c>
      <c r="AA51" s="465">
        <f t="shared" si="15"/>
        <v>0</v>
      </c>
      <c r="AB51" s="465">
        <f t="shared" si="15"/>
        <v>0</v>
      </c>
      <c r="AC51" s="465">
        <f t="shared" si="15"/>
        <v>0</v>
      </c>
      <c r="AD51" s="465">
        <f t="shared" si="15"/>
        <v>0</v>
      </c>
      <c r="AE51" s="465">
        <f t="shared" si="15"/>
        <v>0</v>
      </c>
      <c r="AF51" s="465">
        <f t="shared" si="15"/>
        <v>0</v>
      </c>
      <c r="AG51" s="465">
        <f t="shared" si="15"/>
        <v>0</v>
      </c>
      <c r="AH51" s="465">
        <f t="shared" si="15"/>
        <v>0</v>
      </c>
      <c r="AI51" s="465">
        <f t="shared" si="12"/>
        <v>0</v>
      </c>
      <c r="AJ51" s="465">
        <f t="shared" si="12"/>
        <v>0</v>
      </c>
      <c r="AK51" s="465">
        <f t="shared" si="12"/>
        <v>0</v>
      </c>
      <c r="AL51" s="465">
        <f t="shared" si="12"/>
        <v>0</v>
      </c>
      <c r="AM51" s="465">
        <f t="shared" si="12"/>
        <v>0</v>
      </c>
      <c r="AN51" s="465">
        <f t="shared" si="12"/>
        <v>0</v>
      </c>
      <c r="AO51" s="465">
        <f t="shared" si="12"/>
        <v>0</v>
      </c>
      <c r="AP51" s="465">
        <f t="shared" si="12"/>
        <v>0</v>
      </c>
      <c r="AQ51" s="465">
        <f t="shared" si="12"/>
        <v>0</v>
      </c>
      <c r="AR51" s="465">
        <f t="shared" si="12"/>
        <v>0</v>
      </c>
      <c r="AS51" s="465">
        <f t="shared" si="12"/>
        <v>0</v>
      </c>
      <c r="AT51" s="465">
        <f t="shared" si="12"/>
        <v>0</v>
      </c>
      <c r="AU51" s="465">
        <f t="shared" si="12"/>
        <v>0</v>
      </c>
      <c r="AV51" s="465">
        <f t="shared" si="12"/>
        <v>0</v>
      </c>
      <c r="AW51" s="465">
        <f t="shared" si="12"/>
        <v>0</v>
      </c>
      <c r="AX51" s="465">
        <f t="shared" si="12"/>
        <v>0</v>
      </c>
      <c r="AY51" s="465">
        <f t="shared" si="13"/>
        <v>0</v>
      </c>
      <c r="AZ51" s="465">
        <f t="shared" si="13"/>
        <v>0</v>
      </c>
      <c r="BA51" s="465">
        <f t="shared" si="13"/>
        <v>0</v>
      </c>
      <c r="BB51" s="465">
        <f t="shared" si="13"/>
        <v>0</v>
      </c>
      <c r="BC51" s="465">
        <f t="shared" si="13"/>
        <v>0</v>
      </c>
      <c r="BD51" s="465">
        <f t="shared" si="13"/>
        <v>0</v>
      </c>
      <c r="BE51" s="465">
        <f t="shared" si="13"/>
        <v>0</v>
      </c>
      <c r="BF51" s="465">
        <f t="shared" si="13"/>
        <v>0</v>
      </c>
      <c r="BG51" s="465">
        <f t="shared" si="13"/>
        <v>0</v>
      </c>
      <c r="BH51" s="465">
        <f t="shared" si="13"/>
        <v>0</v>
      </c>
      <c r="BI51" s="465">
        <f t="shared" si="13"/>
        <v>0</v>
      </c>
      <c r="BJ51" s="465">
        <f t="shared" si="13"/>
        <v>0</v>
      </c>
      <c r="BK51" s="465">
        <f t="shared" si="13"/>
        <v>0</v>
      </c>
      <c r="BL51" s="465">
        <f t="shared" si="13"/>
        <v>0</v>
      </c>
      <c r="BM51" s="465">
        <f t="shared" si="13"/>
        <v>0</v>
      </c>
      <c r="BN51" s="465">
        <f t="shared" si="13"/>
        <v>0</v>
      </c>
      <c r="BO51" s="465">
        <f t="shared" si="14"/>
        <v>0</v>
      </c>
      <c r="BP51" s="465">
        <f t="shared" si="14"/>
        <v>0</v>
      </c>
      <c r="BQ51" s="465">
        <f t="shared" si="10"/>
        <v>0</v>
      </c>
      <c r="BR51" s="465">
        <f t="shared" si="10"/>
        <v>0</v>
      </c>
      <c r="BS51" s="465">
        <f t="shared" si="10"/>
        <v>0</v>
      </c>
      <c r="BT51" s="465">
        <f t="shared" si="10"/>
        <v>0</v>
      </c>
      <c r="BU51" s="465">
        <f t="shared" si="16"/>
        <v>0</v>
      </c>
      <c r="BV51" s="465">
        <f t="shared" si="16"/>
        <v>0</v>
      </c>
      <c r="BW51" s="465">
        <f t="shared" si="16"/>
        <v>0</v>
      </c>
      <c r="CE51" s="381" t="s">
        <v>396</v>
      </c>
      <c r="CF51" s="381" t="s">
        <v>17</v>
      </c>
      <c r="CG51" s="466">
        <f>+SUMIFS(H27建設IOデータ!I:I,H27建設IOデータ!$A:$A,H27建設io!$CE51)/H27建設IOデータ!I$122</f>
        <v>-5.1032787069731416E-3</v>
      </c>
      <c r="CH51" s="466">
        <f>+SUMIFS(H27建設IOデータ!J:J,H27建設IOデータ!$A:$A,H27建設io!$CE51)/H27建設IOデータ!J$122</f>
        <v>-1.2672478495299279E-5</v>
      </c>
      <c r="CI51" s="466">
        <f>+SUMIFS(H27建設IOデータ!K:K,H27建設IOデータ!$A:$A,H27建設io!$CE51)/H27建設IOデータ!K$122</f>
        <v>-1.4205666191320068E-5</v>
      </c>
      <c r="CJ51" s="466">
        <f>+SUMIFS(H27建設IOデータ!L:L,H27建設IOデータ!$A:$A,H27建設io!$CE51)/H27建設IOデータ!L$122</f>
        <v>-1.2384342903090378E-5</v>
      </c>
      <c r="CK51" s="466">
        <f>+SUMIFS(H27建設IOデータ!M:M,H27建設IOデータ!$A:$A,H27建設io!$CE51)/H27建設IOデータ!M$122</f>
        <v>-1.2400154132756978E-5</v>
      </c>
      <c r="CL51" s="466">
        <f>+SUMIFS(H27建設IOデータ!N:N,H27建設IOデータ!$A:$A,H27建設io!$CE51)/H27建設IOデータ!N$122</f>
        <v>-1.184562777878685E-5</v>
      </c>
      <c r="CM51" s="466">
        <f>+SUMIFS(H27建設IOデータ!O:O,H27建設IOデータ!$A:$A,H27建設io!$CE51)/H27建設IOデータ!O$122</f>
        <v>-1.6398032561342872E-5</v>
      </c>
      <c r="CN51" s="466">
        <f>+SUMIFS(H27建設IOデータ!P:P,H27建設IOデータ!$A:$A,H27建設io!$CE51)/H27建設IOデータ!P$122</f>
        <v>-1.9685039370078739E-5</v>
      </c>
      <c r="CO51" s="466">
        <f>+SUMIFS(H27建設IOデータ!Q:Q,H27建設IOデータ!$A:$A,H27建設io!$CE51)/H27建設IOデータ!Q$122</f>
        <v>-1.7527485287867037E-5</v>
      </c>
      <c r="CP51" s="466">
        <f>+SUMIFS(H27建設IOデータ!R:R,H27建設IOデータ!$A:$A,H27建設io!$CE51)/H27建設IOデータ!R$122</f>
        <v>-1.7607166265462999E-5</v>
      </c>
      <c r="CQ51" s="466">
        <f>+SUMIFS(H27建設IOデータ!S:S,H27建設IOデータ!$A:$A,H27建設io!$CE51)/H27建設IOデータ!S$122</f>
        <v>-1.3265238442661008E-5</v>
      </c>
      <c r="CR51" s="466">
        <f>+SUMIFS(H27建設IOデータ!T:T,H27建設IOデータ!$A:$A,H27建設io!$CE51)/H27建設IOデータ!T$122</f>
        <v>-1.484546196818553E-5</v>
      </c>
      <c r="CS51" s="466">
        <f>+SUMIFS(H27建設IOデータ!U:U,H27建設IOデータ!$A:$A,H27建設io!$CE51)/H27建設IOデータ!U$122</f>
        <v>-1.5135411481386807E-5</v>
      </c>
      <c r="CT51" s="466">
        <f>+SUMIFS(H27建設IOデータ!V:V,H27建設IOデータ!$A:$A,H27建設io!$CE51)/H27建設IOデータ!V$122</f>
        <v>-1.4664860793808915E-5</v>
      </c>
      <c r="CU51" s="466">
        <f>+SUMIFS(H27建設IOデータ!W:W,H27建設IOデータ!$A:$A,H27建設io!$CE51)/H27建設IOデータ!W$122</f>
        <v>-1.4102383302778169E-5</v>
      </c>
      <c r="CV51" s="466">
        <f>+SUMIFS(H27建設IOデータ!X:X,H27建設IOデータ!$A:$A,H27建設io!$CE51)/H27建設IOデータ!X$122</f>
        <v>-1.0756881868845335E-5</v>
      </c>
      <c r="CW51" s="466">
        <f>+SUMIFS(H27建設IOデータ!Y:Y,H27建設IOデータ!$A:$A,H27建設io!$CE51)/H27建設IOデータ!Y$122</f>
        <v>-9.0988499053719611E-6</v>
      </c>
      <c r="CX51" s="466">
        <f>+SUMIFS(H27建設IOデータ!Z:Z,H27建設IOデータ!$A:$A,H27建設io!$CE51)/H27建設IOデータ!Z$122</f>
        <v>-1.7387373289517154E-5</v>
      </c>
      <c r="CY51" s="466">
        <f>+SUMIFS(H27建設IOデータ!AA:AA,H27建設IOデータ!$A:$A,H27建設io!$CE51)/H27建設IOデータ!AA$122</f>
        <v>-8.4291564521680493E-6</v>
      </c>
      <c r="CZ51" s="466">
        <f>+SUMIFS(H27建設IOデータ!AB:AB,H27建設IOデータ!$A:$A,H27建設io!$CE51)/H27建設IOデータ!AB$122</f>
        <v>-1.0861047514551353E-5</v>
      </c>
      <c r="DA51" s="466">
        <f>+SUMIFS(H27建設IOデータ!AC:AC,H27建設IOデータ!$A:$A,H27建設io!$CE51)/H27建設IOデータ!AC$122</f>
        <v>-1.7189957626754449E-5</v>
      </c>
      <c r="DB51" s="466">
        <f>+SUMIFS(H27建設IOデータ!AD:AD,H27建設IOデータ!$A:$A,H27建設io!$CE51)/H27建設IOデータ!AD$122</f>
        <v>-9.5130280919719557E-6</v>
      </c>
      <c r="DC51" s="466">
        <f>+SUMIFS(H27建設IOデータ!AE:AE,H27建設IOデータ!$A:$A,H27建設io!$CE51)/H27建設IOデータ!AE$122</f>
        <v>-1.2921983524471006E-5</v>
      </c>
      <c r="DD51" s="466">
        <f>+SUMIFS(H27建設IOデータ!AF:AF,H27建設IOデータ!$A:$A,H27建設io!$CE51)/H27建設IOデータ!AF$122</f>
        <v>-1.2028049411226981E-5</v>
      </c>
      <c r="DE51" s="466">
        <f>+SUMIFS(H27建設IOデータ!AG:AG,H27建設IOデータ!$A:$A,H27建設io!$CE51)/H27建設IOデータ!AG$122</f>
        <v>-1.3778740155507697E-5</v>
      </c>
      <c r="DF51" s="466">
        <f>+SUMIFS(H27建設IOデータ!AH:AH,H27建設IOデータ!$A:$A,H27建設io!$CE51)/H27建設IOデータ!AH$122</f>
        <v>-9.2665055417915182E-6</v>
      </c>
      <c r="DG51" s="466">
        <f>+SUMIFS(H27建設IOデータ!AI:AI,H27建設IOデータ!$A:$A,H27建設io!$CE51)/H27建設IOデータ!AI$122</f>
        <v>-9.9813800180681811E-6</v>
      </c>
      <c r="DH51" s="466">
        <f>+SUMIFS(H27建設IOデータ!AJ:AJ,H27建設IOデータ!$A:$A,H27建設io!$CE51)/H27建設IOデータ!AJ$122</f>
        <v>-1.1530501057923472E-5</v>
      </c>
      <c r="DI51" s="466">
        <f>+SUMIFS(H27建設IOデータ!AK:AK,H27建設IOデータ!$A:$A,H27建設io!$CE51)/H27建設IOデータ!AK$122</f>
        <v>-1.3360799574378368E-7</v>
      </c>
      <c r="DJ51" s="466">
        <f>+SUMIFS(H27建設IOデータ!AL:AL,H27建設IOデータ!$A:$A,H27建設io!$CE51)/H27建設IOデータ!AL$122</f>
        <v>-1.4291662294814543E-2</v>
      </c>
      <c r="DK51" s="466">
        <f>+SUMIFS(H27建設IOデータ!AM:AM,H27建設IOデータ!$A:$A,H27建設io!$CE51)/H27建設IOデータ!AM$122</f>
        <v>-2.736274247698105E-3</v>
      </c>
      <c r="DL51" s="466">
        <f>+SUMIFS(H27建設IOデータ!AN:AN,H27建設IOデータ!$A:$A,H27建設io!$CE51)/H27建設IOデータ!AN$122</f>
        <v>-2.86075996724219E-3</v>
      </c>
      <c r="DM51" s="466">
        <f>+SUMIFS(H27建設IOデータ!AO:AO,H27建設IOデータ!$A:$A,H27建設io!$CE51)/H27建設IOデータ!AO$122</f>
        <v>-2.8914918553973345E-3</v>
      </c>
      <c r="DN51" s="466">
        <f>+SUMIFS(H27建設IOデータ!AP:AP,H27建設IOデータ!$A:$A,H27建設io!$CE51)/H27建設IOデータ!AP$122</f>
        <v>-2.9678966827850427E-3</v>
      </c>
      <c r="DO51" s="466">
        <f>+SUMIFS(H27建設IOデータ!AQ:AQ,H27建設IOデータ!$A:$A,H27建設io!$CE51)/H27建設IOデータ!AQ$122</f>
        <v>-3.1570908457826631E-3</v>
      </c>
      <c r="DP51" s="466">
        <f>+SUMIFS(H27建設IOデータ!AR:AR,H27建設IOデータ!$A:$A,H27建設io!$CE51)/H27建設IOデータ!AR$122</f>
        <v>-2.2860963774860169E-3</v>
      </c>
      <c r="DQ51" s="466">
        <f>+SUMIFS(H27建設IOデータ!AS:AS,H27建設IOデータ!$A:$A,H27建設io!$CE51)/H27建設IOデータ!AS$122</f>
        <v>-2.3193964845318457E-3</v>
      </c>
      <c r="DR51" s="466">
        <f>+SUMIFS(H27建設IOデータ!AT:AT,H27建設IOデータ!$A:$A,H27建設io!$CE51)/H27建設IOデータ!AT$122</f>
        <v>-2.8455621883344308E-3</v>
      </c>
      <c r="DS51" s="466">
        <f>+SUMIFS(H27建設IOデータ!AU:AU,H27建設IOデータ!$A:$A,H27建設io!$CE51)/H27建設IOデータ!AU$122</f>
        <v>-3.2861856968767543E-3</v>
      </c>
      <c r="DT51" s="466">
        <f>+SUMIFS(H27建設IOデータ!AV:AV,H27建設IOデータ!$A:$A,H27建設io!$CE51)/H27建設IOデータ!AV$122</f>
        <v>-2.3007738966743358E-3</v>
      </c>
      <c r="DU51" s="466">
        <f>+SUMIFS(H27建設IOデータ!AW:AW,H27建設IOデータ!$A:$A,H27建設io!$CE51)/H27建設IOデータ!AW$122</f>
        <v>-3.1320144072662735E-3</v>
      </c>
      <c r="DV51" s="466">
        <f>+SUMIFS(H27建設IOデータ!AX:AX,H27建設IOデータ!$A:$A,H27建設io!$CE51)/H27建設IOデータ!AX$122</f>
        <v>-2.5772034338231243E-3</v>
      </c>
      <c r="DW51" s="466">
        <f>+SUMIFS(H27建設IOデータ!AY:AY,H27建設IOデータ!$A:$A,H27建設io!$CE51)/H27建設IOデータ!AY$122</f>
        <v>-2.5659334120597954E-3</v>
      </c>
      <c r="DX51" s="466">
        <f>+SUMIFS(H27建設IOデータ!AZ:AZ,H27建設IOデータ!$A:$A,H27建設io!$CE51)/H27建設IOデータ!AZ$122</f>
        <v>-2.7226777390383745E-3</v>
      </c>
      <c r="DY51" s="466">
        <f>+SUMIFS(H27建設IOデータ!BA:BA,H27建設IOデータ!$A:$A,H27建設io!$CE51)/H27建設IOデータ!BA$122</f>
        <v>-1.6732050857872099E-3</v>
      </c>
      <c r="DZ51" s="466">
        <f>+SUMIFS(H27建設IOデータ!BB:BB,H27建設IOデータ!$A:$A,H27建設io!$CE51)/H27建設IOデータ!BB$122</f>
        <v>-1.7443905183934726E-3</v>
      </c>
      <c r="EA51" s="466">
        <f>+SUMIFS(H27建設IOデータ!BC:BC,H27建設IOデータ!$A:$A,H27建設io!$CE51)/H27建設IOデータ!BC$122</f>
        <v>-3.1875684829166251E-3</v>
      </c>
      <c r="EB51" s="466">
        <f>+SUMIFS(H27建設IOデータ!BD:BD,H27建設IOデータ!$A:$A,H27建設io!$CE51)/H27建設IOデータ!BD$122</f>
        <v>-2.6935581430515649E-3</v>
      </c>
      <c r="EC51" s="466">
        <f>+SUMIFS(H27建設IOデータ!BE:BE,H27建設IOデータ!$A:$A,H27建設io!$CE51)/H27建設IOデータ!BE$122</f>
        <v>-2.659953450814611E-3</v>
      </c>
      <c r="ED51" s="466">
        <f>+SUMIFS(H27建設IOデータ!BF:BF,H27建設IOデータ!$A:$A,H27建設io!$CE51)/H27建設IOデータ!BF$122</f>
        <v>-2.8245971476199296E-3</v>
      </c>
      <c r="EE51" s="466">
        <f>+SUMIFS(H27建設IOデータ!BG:BG,H27建設IOデータ!$A:$A,H27建設io!$CE51)/H27建設IOデータ!BG$122</f>
        <v>-1.8214634630988062E-3</v>
      </c>
      <c r="EF51" s="466">
        <f>+SUMIFS(H27建設IOデータ!BH:BH,H27建設IOデータ!$A:$A,H27建設io!$CE51)/H27建設IOデータ!BH$122</f>
        <v>-2.9985574268387781E-3</v>
      </c>
      <c r="EG51" s="466">
        <f>+SUMIFS(H27建設IOデータ!BI:BI,H27建設IOデータ!$A:$A,H27建設io!$CE51)/H27建設IOデータ!BI$122</f>
        <v>-3.2208771002038917E-3</v>
      </c>
      <c r="EH51" s="466">
        <f>+SUMIFS(H27建設IOデータ!BJ:BJ,H27建設IOデータ!$A:$A,H27建設io!$CE51)/H27建設IOデータ!BJ$122</f>
        <v>-3.5344108653349747E-3</v>
      </c>
      <c r="EI51" s="466">
        <f>+SUMIFS(H27建設IOデータ!BK:BK,H27建設IOデータ!$A:$A,H27建設io!$CE51)/H27建設IOデータ!BK$122</f>
        <v>-2.6987693611713057E-3</v>
      </c>
      <c r="EJ51" s="466">
        <f>+SUMIFS(H27建設IOデータ!BL:BL,H27建設IOデータ!$A:$A,H27建設io!$CE51)/H27建設IOデータ!BL$122</f>
        <v>-3.1708681865790494E-3</v>
      </c>
      <c r="EK51" s="466">
        <f>+SUMIFS(H27建設IOデータ!BM:BM,H27建設IOデータ!$A:$A,H27建設io!$CE51)/H27建設IOデータ!BM$122</f>
        <v>-2.7218045112781955E-3</v>
      </c>
      <c r="EL51" s="466">
        <f>+SUMIFS(H27建設IOデータ!BN:BN,H27建設IOデータ!$A:$A,H27建設io!$CE51)/H27建設IOデータ!BN$122</f>
        <v>-3.1575341029065254E-3</v>
      </c>
      <c r="EM51" s="466">
        <f>+SUMIFS(H27建設IOデータ!BO:BO,H27建設IOデータ!$A:$A,H27建設io!$CE51)/H27建設IOデータ!BO$122</f>
        <v>-3.5430328166949259E-3</v>
      </c>
      <c r="EN51" s="466">
        <f>+SUMIFS(H27建設IOデータ!BP:BP,H27建設IOデータ!$A:$A,H27建設io!$CE51)/H27建設IOデータ!BP$122</f>
        <v>-2.1705186939139686E-3</v>
      </c>
      <c r="EO51" s="466">
        <f>+SUMIFS(H27建設IOデータ!BQ:BQ,H27建設IOデータ!$A:$A,H27建設io!$CE51)/H27建設IOデータ!BQ$122</f>
        <v>-3.3309116246266531E-3</v>
      </c>
      <c r="EP51" s="466">
        <f>+SUMIFS(H27建設IOデータ!BR:BR,H27建設IOデータ!$A:$A,H27建設io!$CE51)/H27建設IOデータ!BR$122</f>
        <v>-1.5596682273746729E-3</v>
      </c>
      <c r="EQ51" s="466">
        <f>+SUMIFS(H27建設IOデータ!BS:BS,H27建設IOデータ!$A:$A,H27建設io!$CE51)/H27建設IOデータ!BS$122</f>
        <v>-2.309921767743904E-3</v>
      </c>
      <c r="ER51" s="466">
        <f>+SUMIFS(H27建設IOデータ!BT:BT,H27建設IOデータ!$A:$A,H27建設io!$CE51)/H27建設IOデータ!BT$122</f>
        <v>-5.7095960590316272E-4</v>
      </c>
      <c r="ES51" s="466">
        <f>+SUMIFS(H27建設IOデータ!BU:BU,H27建設IOデータ!$A:$A,H27建設io!$CE51)/H27建設IOデータ!BU$122</f>
        <v>-3.1696782623925751E-2</v>
      </c>
      <c r="ET51" s="466">
        <f>+SUMIFS(H27建設IOデータ!BV:BV,H27建設IOデータ!$A:$A,H27建設io!$CE51)/H27建設IOデータ!BV$122</f>
        <v>-5.0890165434283742E-2</v>
      </c>
      <c r="EU51" s="466">
        <f>+SUMIFS(H27建設IOデータ!BW:BW,H27建設IOデータ!$A:$A,H27建設io!$CE51)/H27建設IOデータ!BW$122</f>
        <v>-1.8495481522185439E-3</v>
      </c>
      <c r="EV51" s="466">
        <f>+SUMIFS(H27建設IOデータ!BX:BX,H27建設IOデータ!$A:$A,H27建設io!$CE51)/H27建設IOデータ!BX$122</f>
        <v>-4.461769951606063E-3</v>
      </c>
      <c r="EW51" s="466">
        <f>+SUMIFS(H27建設IOデータ!BY:BY,H27建設IOデータ!$A:$A,H27建設io!$CE51)/H27建設IOデータ!BY$122</f>
        <v>-3.2538664324101213E-2</v>
      </c>
      <c r="EX51" s="466">
        <f>+SUMIFS(H27建設IOデータ!BZ:BZ,H27建設IOデータ!$A:$A,H27建設io!$CE51)/H27建設IOデータ!BZ$122</f>
        <v>-2.4689428363177026E-2</v>
      </c>
      <c r="EY51" s="466">
        <f>+SUMIFS(H27建設IOデータ!CA:CA,H27建設IOデータ!$A:$A,H27建設io!$CE51)/H27建設IOデータ!CA$122</f>
        <v>-3.294883673486735E-2</v>
      </c>
    </row>
    <row r="52" spans="1:155" x14ac:dyDescent="0.15">
      <c r="A52" s="464">
        <f t="shared" si="0"/>
        <v>0</v>
      </c>
      <c r="C52" s="381" t="s">
        <v>397</v>
      </c>
      <c r="D52" s="381" t="s">
        <v>18</v>
      </c>
      <c r="E52" s="465">
        <f t="shared" si="11"/>
        <v>0</v>
      </c>
      <c r="F52" s="465">
        <f t="shared" si="11"/>
        <v>0</v>
      </c>
      <c r="G52" s="465">
        <f t="shared" si="11"/>
        <v>0</v>
      </c>
      <c r="H52" s="465">
        <f t="shared" si="11"/>
        <v>0</v>
      </c>
      <c r="I52" s="465">
        <f t="shared" si="11"/>
        <v>0</v>
      </c>
      <c r="J52" s="465">
        <f t="shared" si="11"/>
        <v>0</v>
      </c>
      <c r="K52" s="465">
        <f t="shared" si="11"/>
        <v>0</v>
      </c>
      <c r="L52" s="465">
        <f t="shared" si="11"/>
        <v>0</v>
      </c>
      <c r="M52" s="465">
        <f t="shared" si="11"/>
        <v>0</v>
      </c>
      <c r="N52" s="465">
        <f t="shared" si="11"/>
        <v>0</v>
      </c>
      <c r="O52" s="465">
        <f t="shared" si="11"/>
        <v>0</v>
      </c>
      <c r="P52" s="465">
        <f t="shared" si="11"/>
        <v>0</v>
      </c>
      <c r="Q52" s="465">
        <f t="shared" si="11"/>
        <v>0</v>
      </c>
      <c r="R52" s="465">
        <f t="shared" si="11"/>
        <v>0</v>
      </c>
      <c r="S52" s="465">
        <f t="shared" si="11"/>
        <v>0</v>
      </c>
      <c r="T52" s="465">
        <f t="shared" si="11"/>
        <v>0</v>
      </c>
      <c r="U52" s="465">
        <f t="shared" si="15"/>
        <v>0</v>
      </c>
      <c r="V52" s="465">
        <f t="shared" si="15"/>
        <v>0</v>
      </c>
      <c r="W52" s="465">
        <f t="shared" si="15"/>
        <v>0</v>
      </c>
      <c r="X52" s="465">
        <f t="shared" si="15"/>
        <v>0</v>
      </c>
      <c r="Y52" s="465">
        <f t="shared" si="15"/>
        <v>0</v>
      </c>
      <c r="Z52" s="465">
        <f t="shared" si="15"/>
        <v>0</v>
      </c>
      <c r="AA52" s="465">
        <f t="shared" si="15"/>
        <v>0</v>
      </c>
      <c r="AB52" s="465">
        <f t="shared" si="15"/>
        <v>0</v>
      </c>
      <c r="AC52" s="465">
        <f t="shared" si="15"/>
        <v>0</v>
      </c>
      <c r="AD52" s="465">
        <f t="shared" si="15"/>
        <v>0</v>
      </c>
      <c r="AE52" s="465">
        <f t="shared" si="15"/>
        <v>0</v>
      </c>
      <c r="AF52" s="465">
        <f t="shared" si="15"/>
        <v>0</v>
      </c>
      <c r="AG52" s="465">
        <f t="shared" si="15"/>
        <v>0</v>
      </c>
      <c r="AH52" s="465">
        <f t="shared" si="15"/>
        <v>0</v>
      </c>
      <c r="AI52" s="465">
        <f t="shared" si="12"/>
        <v>0</v>
      </c>
      <c r="AJ52" s="465">
        <f t="shared" si="12"/>
        <v>0</v>
      </c>
      <c r="AK52" s="465">
        <f t="shared" si="12"/>
        <v>0</v>
      </c>
      <c r="AL52" s="465">
        <f t="shared" si="12"/>
        <v>0</v>
      </c>
      <c r="AM52" s="465">
        <f t="shared" si="12"/>
        <v>0</v>
      </c>
      <c r="AN52" s="465">
        <f t="shared" si="12"/>
        <v>0</v>
      </c>
      <c r="AO52" s="465">
        <f t="shared" si="12"/>
        <v>0</v>
      </c>
      <c r="AP52" s="465">
        <f t="shared" si="12"/>
        <v>0</v>
      </c>
      <c r="AQ52" s="465">
        <f t="shared" si="12"/>
        <v>0</v>
      </c>
      <c r="AR52" s="465">
        <f t="shared" si="12"/>
        <v>0</v>
      </c>
      <c r="AS52" s="465">
        <f t="shared" si="12"/>
        <v>0</v>
      </c>
      <c r="AT52" s="465">
        <f t="shared" si="12"/>
        <v>0</v>
      </c>
      <c r="AU52" s="465">
        <f t="shared" si="12"/>
        <v>0</v>
      </c>
      <c r="AV52" s="465">
        <f t="shared" si="12"/>
        <v>0</v>
      </c>
      <c r="AW52" s="465">
        <f t="shared" si="12"/>
        <v>0</v>
      </c>
      <c r="AX52" s="465">
        <f t="shared" si="12"/>
        <v>0</v>
      </c>
      <c r="AY52" s="465">
        <f t="shared" si="13"/>
        <v>0</v>
      </c>
      <c r="AZ52" s="465">
        <f t="shared" si="13"/>
        <v>0</v>
      </c>
      <c r="BA52" s="465">
        <f t="shared" si="13"/>
        <v>0</v>
      </c>
      <c r="BB52" s="465">
        <f t="shared" si="13"/>
        <v>0</v>
      </c>
      <c r="BC52" s="465">
        <f t="shared" si="13"/>
        <v>0</v>
      </c>
      <c r="BD52" s="465">
        <f t="shared" si="13"/>
        <v>0</v>
      </c>
      <c r="BE52" s="465">
        <f t="shared" si="13"/>
        <v>0</v>
      </c>
      <c r="BF52" s="465">
        <f t="shared" si="13"/>
        <v>0</v>
      </c>
      <c r="BG52" s="465">
        <f t="shared" si="13"/>
        <v>0</v>
      </c>
      <c r="BH52" s="465">
        <f t="shared" si="13"/>
        <v>0</v>
      </c>
      <c r="BI52" s="465">
        <f t="shared" si="13"/>
        <v>0</v>
      </c>
      <c r="BJ52" s="465">
        <f t="shared" si="13"/>
        <v>0</v>
      </c>
      <c r="BK52" s="465">
        <f t="shared" si="13"/>
        <v>0</v>
      </c>
      <c r="BL52" s="465">
        <f t="shared" si="13"/>
        <v>0</v>
      </c>
      <c r="BM52" s="465">
        <f t="shared" si="13"/>
        <v>0</v>
      </c>
      <c r="BN52" s="465">
        <f t="shared" si="13"/>
        <v>0</v>
      </c>
      <c r="BO52" s="465">
        <f t="shared" si="14"/>
        <v>0</v>
      </c>
      <c r="BP52" s="465">
        <f t="shared" si="14"/>
        <v>0</v>
      </c>
      <c r="BQ52" s="465">
        <f t="shared" si="10"/>
        <v>0</v>
      </c>
      <c r="BR52" s="465">
        <f t="shared" si="10"/>
        <v>0</v>
      </c>
      <c r="BS52" s="465">
        <f t="shared" si="10"/>
        <v>0</v>
      </c>
      <c r="BT52" s="465">
        <f t="shared" si="10"/>
        <v>0</v>
      </c>
      <c r="BU52" s="465">
        <f t="shared" si="16"/>
        <v>0</v>
      </c>
      <c r="BV52" s="465">
        <f t="shared" si="16"/>
        <v>0</v>
      </c>
      <c r="BW52" s="465">
        <f t="shared" si="16"/>
        <v>0</v>
      </c>
      <c r="CE52" s="381" t="s">
        <v>397</v>
      </c>
      <c r="CF52" s="381" t="s">
        <v>18</v>
      </c>
      <c r="CG52" s="466">
        <f>+SUMIFS(H27建設IOデータ!I:I,H27建設IOデータ!$A:$A,H27建設io!$CE52)/H27建設IOデータ!I$122</f>
        <v>0.47088380564189114</v>
      </c>
      <c r="CH52" s="466">
        <f>+SUMIFS(H27建設IOデータ!J:J,H27建設IOデータ!$A:$A,H27建設io!$CE52)/H27建設IOデータ!J$122</f>
        <v>0.4576700107777551</v>
      </c>
      <c r="CI52" s="466">
        <f>+SUMIFS(H27建設IOデータ!K:K,H27建設IOデータ!$A:$A,H27建設io!$CE52)/H27建設IOデータ!K$122</f>
        <v>0.46132378236993188</v>
      </c>
      <c r="CJ52" s="466">
        <f>+SUMIFS(H27建設IOデータ!L:L,H27建設IOデータ!$A:$A,H27建設io!$CE52)/H27建設IOデータ!L$122</f>
        <v>0.48305669901194337</v>
      </c>
      <c r="CK52" s="466">
        <f>+SUMIFS(H27建設IOデータ!M:M,H27建設IOデータ!$A:$A,H27建設io!$CE52)/H27建設IOデータ!M$122</f>
        <v>0.48583966137149182</v>
      </c>
      <c r="CL52" s="466">
        <f>+SUMIFS(H27建設IOデータ!N:N,H27建設IOデータ!$A:$A,H27建設io!$CE52)/H27建設IOデータ!N$122</f>
        <v>0.38823650190714609</v>
      </c>
      <c r="CM52" s="466">
        <f>+SUMIFS(H27建設IOデータ!O:O,H27建設IOデータ!$A:$A,H27建設io!$CE52)/H27建設IOデータ!O$122</f>
        <v>0.43516339894082262</v>
      </c>
      <c r="CN52" s="466">
        <f>+SUMIFS(H27建設IOデータ!P:P,H27建設IOデータ!$A:$A,H27建設io!$CE52)/H27建設IOデータ!P$122</f>
        <v>0.48054133858267717</v>
      </c>
      <c r="CO52" s="466">
        <f>+SUMIFS(H27建設IOデータ!Q:Q,H27建設IOデータ!$A:$A,H27建設io!$CE52)/H27建設IOデータ!Q$122</f>
        <v>0.47177855775087307</v>
      </c>
      <c r="CP52" s="466">
        <f>+SUMIFS(H27建設IOデータ!R:R,H27建設IOデータ!$A:$A,H27建設io!$CE52)/H27建設IOデータ!R$122</f>
        <v>0.47328732489859138</v>
      </c>
      <c r="CQ52" s="466">
        <f>+SUMIFS(H27建設IOデータ!S:S,H27建設IOデータ!$A:$A,H27建設io!$CE52)/H27建設IOデータ!S$122</f>
        <v>0.39107249452808912</v>
      </c>
      <c r="CR52" s="466">
        <f>+SUMIFS(H27建設IOデータ!T:T,H27建設IOデータ!$A:$A,H27建設io!$CE52)/H27建設IOデータ!T$122</f>
        <v>0.38651225234703529</v>
      </c>
      <c r="CS52" s="466">
        <f>+SUMIFS(H27建設IOデータ!U:U,H27建設IOデータ!$A:$A,H27建設io!$CE52)/H27建設IOデータ!U$122</f>
        <v>0.39574055886666037</v>
      </c>
      <c r="CT52" s="466">
        <f>+SUMIFS(H27建設IOデータ!V:V,H27建設IOデータ!$A:$A,H27建設io!$CE52)/H27建設IOデータ!V$122</f>
        <v>0.38076420684576651</v>
      </c>
      <c r="CU52" s="466">
        <f>+SUMIFS(H27建設IOデータ!W:W,H27建設IOデータ!$A:$A,H27建設io!$CE52)/H27建設IOデータ!W$122</f>
        <v>0.37495416725426595</v>
      </c>
      <c r="CV52" s="466">
        <f>+SUMIFS(H27建設IOデータ!X:X,H27建設IOデータ!$A:$A,H27建設io!$CE52)/H27建設IOデータ!X$122</f>
        <v>0.45310491248354579</v>
      </c>
      <c r="CW52" s="466">
        <f>+SUMIFS(H27建設IOデータ!Y:Y,H27建設IOデータ!$A:$A,H27建設io!$CE52)/H27建設IOデータ!Y$122</f>
        <v>0.49942157311315849</v>
      </c>
      <c r="CX52" s="466">
        <f>+SUMIFS(H27建設IOデータ!Z:Z,H27建設IOデータ!$A:$A,H27建設io!$CE52)/H27建設IOデータ!Z$122</f>
        <v>0.47488393928329248</v>
      </c>
      <c r="CY52" s="466">
        <f>+SUMIFS(H27建設IOデータ!AA:AA,H27建設IOデータ!$A:$A,H27建設io!$CE52)/H27建設IOデータ!AA$122</f>
        <v>0.50140415697899032</v>
      </c>
      <c r="CZ52" s="466">
        <f>+SUMIFS(H27建設IOデータ!AB:AB,H27建設IOデータ!$A:$A,H27建設io!$CE52)/H27建設IOデータ!AB$122</f>
        <v>0.45019507421280269</v>
      </c>
      <c r="DA52" s="466">
        <f>+SUMIFS(H27建設IOデータ!AC:AC,H27建設IOデータ!$A:$A,H27建設io!$CE52)/H27建設IOデータ!AC$122</f>
        <v>0.41151899060568814</v>
      </c>
      <c r="DB52" s="466">
        <f>+SUMIFS(H27建設IOデータ!AD:AD,H27建設IOデータ!$A:$A,H27建設io!$CE52)/H27建設IOデータ!AD$122</f>
        <v>0.5490267492759906</v>
      </c>
      <c r="DC52" s="466">
        <f>+SUMIFS(H27建設IOデータ!AE:AE,H27建設IOデータ!$A:$A,H27建設io!$CE52)/H27建設IOデータ!AE$122</f>
        <v>0.45182038442900985</v>
      </c>
      <c r="DD52" s="466">
        <f>+SUMIFS(H27建設IOデータ!AF:AF,H27建設IOデータ!$A:$A,H27建設io!$CE52)/H27建設IOデータ!AF$122</f>
        <v>0.46147295493089885</v>
      </c>
      <c r="DE52" s="466">
        <f>+SUMIFS(H27建設IOデータ!AG:AG,H27建設IOデータ!$A:$A,H27建設io!$CE52)/H27建設IOデータ!AG$122</f>
        <v>0.40070872828908966</v>
      </c>
      <c r="DF52" s="466">
        <f>+SUMIFS(H27建設IOデータ!AH:AH,H27建設IOデータ!$A:$A,H27建設io!$CE52)/H27建設IOデータ!AH$122</f>
        <v>0.49241325919005685</v>
      </c>
      <c r="DG52" s="466">
        <f>+SUMIFS(H27建設IOデータ!AI:AI,H27建設IOデータ!$A:$A,H27建設io!$CE52)/H27建設IOデータ!AI$122</f>
        <v>0.43863419315702951</v>
      </c>
      <c r="DH52" s="466">
        <f>+SUMIFS(H27建設IOデータ!AJ:AJ,H27建設IOデータ!$A:$A,H27建設io!$CE52)/H27建設IOデータ!AJ$122</f>
        <v>0.45925409188656291</v>
      </c>
      <c r="DI52" s="466">
        <f>+SUMIFS(H27建設IOデータ!AK:AK,H27建設IOデータ!$A:$A,H27建設io!$CE52)/H27建設IOデータ!AK$122</f>
        <v>0.44982632296633268</v>
      </c>
      <c r="DJ52" s="466">
        <f>+SUMIFS(H27建設IOデータ!AL:AL,H27建設IOデータ!$A:$A,H27建設io!$CE52)/H27建設IOデータ!AL$122</f>
        <v>0.49760342346202985</v>
      </c>
      <c r="DK52" s="466">
        <f>+SUMIFS(H27建設IOデータ!AM:AM,H27建設IOデータ!$A:$A,H27建設io!$CE52)/H27建設IOデータ!AM$122</f>
        <v>0.49027830152241336</v>
      </c>
      <c r="DL52" s="466">
        <f>+SUMIFS(H27建設IOデータ!AN:AN,H27建設IOデータ!$A:$A,H27建設io!$CE52)/H27建設IOデータ!AN$122</f>
        <v>0.48718951496437762</v>
      </c>
      <c r="DM52" s="466">
        <f>+SUMIFS(H27建設IOデータ!AO:AO,H27建設IOデータ!$A:$A,H27建設io!$CE52)/H27建設IOデータ!AO$122</f>
        <v>0.4873221400369287</v>
      </c>
      <c r="DN52" s="466">
        <f>+SUMIFS(H27建設IOデータ!AP:AP,H27建設IOデータ!$A:$A,H27建設io!$CE52)/H27建設IOデータ!AP$122</f>
        <v>0.49192075951211089</v>
      </c>
      <c r="DO52" s="466">
        <f>+SUMIFS(H27建設IOデータ!AQ:AQ,H27建設IOデータ!$A:$A,H27建設io!$CE52)/H27建設IOデータ!AQ$122</f>
        <v>0.49951943656966552</v>
      </c>
      <c r="DP52" s="466">
        <f>+SUMIFS(H27建設IOデータ!AR:AR,H27建設IOデータ!$A:$A,H27建設io!$CE52)/H27建設IOデータ!AR$122</f>
        <v>0.34808302234591437</v>
      </c>
      <c r="DQ52" s="466">
        <f>+SUMIFS(H27建設IOデータ!AS:AS,H27建設IOデータ!$A:$A,H27建設io!$CE52)/H27建設IOデータ!AS$122</f>
        <v>0.42283164771626836</v>
      </c>
      <c r="DR52" s="466">
        <f>+SUMIFS(H27建設IOデータ!AT:AT,H27建設IOデータ!$A:$A,H27建設io!$CE52)/H27建設IOデータ!AT$122</f>
        <v>0.50845340899527236</v>
      </c>
      <c r="DS52" s="466">
        <f>+SUMIFS(H27建設IOデータ!AU:AU,H27建設IOデータ!$A:$A,H27建設io!$CE52)/H27建設IOデータ!AU$122</f>
        <v>0.49789821039803922</v>
      </c>
      <c r="DT52" s="466">
        <f>+SUMIFS(H27建設IOデータ!AV:AV,H27建設IOデータ!$A:$A,H27建設io!$CE52)/H27建設IOデータ!AV$122</f>
        <v>0.36205814683120685</v>
      </c>
      <c r="DU52" s="466">
        <f>+SUMIFS(H27建設IOデータ!AW:AW,H27建設IOデータ!$A:$A,H27建設io!$CE52)/H27建設IOデータ!AW$122</f>
        <v>0.42751996659184632</v>
      </c>
      <c r="DV52" s="466">
        <f>+SUMIFS(H27建設IOデータ!AX:AX,H27建設IOデータ!$A:$A,H27建設io!$CE52)/H27建設IOデータ!AX$122</f>
        <v>0.46840588951074863</v>
      </c>
      <c r="DW52" s="466">
        <f>+SUMIFS(H27建設IOデータ!AY:AY,H27建設IOデータ!$A:$A,H27建設io!$CE52)/H27建設IOデータ!AY$122</f>
        <v>0.46570821776105603</v>
      </c>
      <c r="DX52" s="466">
        <f>+SUMIFS(H27建設IOデータ!AZ:AZ,H27建設IOデータ!$A:$A,H27建設io!$CE52)/H27建設IOデータ!AZ$122</f>
        <v>0.48139466319426605</v>
      </c>
      <c r="DY52" s="466">
        <f>+SUMIFS(H27建設IOデータ!BA:BA,H27建設IOデータ!$A:$A,H27建設io!$CE52)/H27建設IOデータ!BA$122</f>
        <v>0.41520064281325331</v>
      </c>
      <c r="DZ52" s="466">
        <f>+SUMIFS(H27建設IOデータ!BB:BB,H27建設IOデータ!$A:$A,H27建設io!$CE52)/H27建設IOデータ!BB$122</f>
        <v>0.31358233101216854</v>
      </c>
      <c r="EA52" s="466">
        <f>+SUMIFS(H27建設IOデータ!BC:BC,H27建設IOデータ!$A:$A,H27建設io!$CE52)/H27建設IOデータ!BC$122</f>
        <v>0.57082378722980376</v>
      </c>
      <c r="EB52" s="466">
        <f>+SUMIFS(H27建設IOデータ!BD:BD,H27建設IOデータ!$A:$A,H27建設io!$CE52)/H27建設IOデータ!BD$122</f>
        <v>0.4962573718433389</v>
      </c>
      <c r="EC52" s="466">
        <f>+SUMIFS(H27建設IOデータ!BE:BE,H27建設IOデータ!$A:$A,H27建設io!$CE52)/H27建設IOデータ!BE$122</f>
        <v>0.49039329311737045</v>
      </c>
      <c r="ED52" s="466">
        <f>+SUMIFS(H27建設IOデータ!BF:BF,H27建設IOデータ!$A:$A,H27建設io!$CE52)/H27建設IOデータ!BF$122</f>
        <v>0.51912391183552509</v>
      </c>
      <c r="EE52" s="466">
        <f>+SUMIFS(H27建設IOデータ!BG:BG,H27建設IOデータ!$A:$A,H27建設io!$CE52)/H27建設IOデータ!BG$122</f>
        <v>0.48270437647993908</v>
      </c>
      <c r="EF52" s="466">
        <f>+SUMIFS(H27建設IOデータ!BH:BH,H27建設IOデータ!$A:$A,H27建設io!$CE52)/H27建設IOデータ!BH$122</f>
        <v>0.49057300357244976</v>
      </c>
      <c r="EG52" s="466">
        <f>+SUMIFS(H27建設IOデータ!BI:BI,H27建設IOデータ!$A:$A,H27建設io!$CE52)/H27建設IOデータ!BI$122</f>
        <v>0.45666170971837367</v>
      </c>
      <c r="EH52" s="466">
        <f>+SUMIFS(H27建設IOデータ!BJ:BJ,H27建設IOデータ!$A:$A,H27建設io!$CE52)/H27建設IOデータ!BJ$122</f>
        <v>0.48488208528150922</v>
      </c>
      <c r="EI52" s="466">
        <f>+SUMIFS(H27建設IOデータ!BK:BK,H27建設IOデータ!$A:$A,H27建設io!$CE52)/H27建設IOデータ!BK$122</f>
        <v>0.46377651790783403</v>
      </c>
      <c r="EJ52" s="466">
        <f>+SUMIFS(H27建設IOデータ!BL:BL,H27建設IOデータ!$A:$A,H27建設io!$CE52)/H27建設IOデータ!BL$122</f>
        <v>0.45968980013486949</v>
      </c>
      <c r="EK52" s="466">
        <f>+SUMIFS(H27建設IOデータ!BM:BM,H27建設IOデータ!$A:$A,H27建設io!$CE52)/H27建設IOデータ!BM$122</f>
        <v>0.36946165413533832</v>
      </c>
      <c r="EL52" s="466">
        <f>+SUMIFS(H27建設IOデータ!BN:BN,H27建設IOデータ!$A:$A,H27建設io!$CE52)/H27建設IOデータ!BN$122</f>
        <v>0.48456891548911712</v>
      </c>
      <c r="EM52" s="466">
        <f>+SUMIFS(H27建設IOデータ!BO:BO,H27建設IOデータ!$A:$A,H27建設io!$CE52)/H27建設IOデータ!BO$122</f>
        <v>0.54079255963108497</v>
      </c>
      <c r="EN52" s="466">
        <f>+SUMIFS(H27建設IOデータ!BP:BP,H27建設IOデータ!$A:$A,H27建設io!$CE52)/H27建設IOデータ!BP$122</f>
        <v>0.48294469895849418</v>
      </c>
      <c r="EO52" s="466">
        <f>+SUMIFS(H27建設IOデータ!BQ:BQ,H27建設IOデータ!$A:$A,H27建設io!$CE52)/H27建設IOデータ!BQ$122</f>
        <v>0.59842546447948131</v>
      </c>
      <c r="EP52" s="466">
        <f>+SUMIFS(H27建設IOデータ!BR:BR,H27建設IOデータ!$A:$A,H27建設io!$CE52)/H27建設IOデータ!BR$122</f>
        <v>0.37349063107295816</v>
      </c>
      <c r="EQ52" s="466">
        <f>+SUMIFS(H27建設IOデータ!BS:BS,H27建設IOデータ!$A:$A,H27建設io!$CE52)/H27建設IOデータ!BS$122</f>
        <v>0.56081289322371064</v>
      </c>
      <c r="ER52" s="466">
        <f>+SUMIFS(H27建設IOデータ!BT:BT,H27建設IOデータ!$A:$A,H27建設io!$CE52)/H27建設IOデータ!BT$122</f>
        <v>0.50894986953935684</v>
      </c>
      <c r="ES52" s="466">
        <f>+SUMIFS(H27建設IOデータ!BU:BU,H27建設IOデータ!$A:$A,H27建設io!$CE52)/H27建設IOデータ!BU$122</f>
        <v>0.50863677243002514</v>
      </c>
      <c r="ET52" s="466">
        <f>+SUMIFS(H27建設IOデータ!BV:BV,H27建設IOデータ!$A:$A,H27建設io!$CE52)/H27建設IOデータ!BV$122</f>
        <v>0.52037325684829172</v>
      </c>
      <c r="EU52" s="466">
        <f>+SUMIFS(H27建設IOデータ!BW:BW,H27建設IOデータ!$A:$A,H27建設io!$CE52)/H27建設IOデータ!BW$122</f>
        <v>0.59218194290281589</v>
      </c>
      <c r="EV52" s="466">
        <f>+SUMIFS(H27建設IOデータ!BX:BX,H27建設IOデータ!$A:$A,H27建設io!$CE52)/H27建設IOデータ!BX$122</f>
        <v>0.58513672884871226</v>
      </c>
      <c r="EW52" s="466">
        <f>+SUMIFS(H27建設IOデータ!BY:BY,H27建設IOデータ!$A:$A,H27建設io!$CE52)/H27建設IOデータ!BY$122</f>
        <v>0.40089384753968588</v>
      </c>
      <c r="EX52" s="466">
        <f>+SUMIFS(H27建設IOデータ!BZ:BZ,H27建設IOデータ!$A:$A,H27建設io!$CE52)/H27建設IOデータ!BZ$122</f>
        <v>0.6173465563191699</v>
      </c>
      <c r="EY52" s="466">
        <f>+SUMIFS(H27建設IOデータ!CA:CA,H27建設IOデータ!$A:$A,H27建設io!$CE52)/H27建設IOデータ!CA$122</f>
        <v>0.47186521935006759</v>
      </c>
    </row>
    <row r="53" spans="1:155" x14ac:dyDescent="0.15">
      <c r="A53" s="464">
        <f t="shared" si="0"/>
        <v>0</v>
      </c>
      <c r="C53" s="381" t="s">
        <v>398</v>
      </c>
      <c r="D53" s="381" t="s">
        <v>53</v>
      </c>
      <c r="E53" s="465">
        <f t="shared" si="11"/>
        <v>0</v>
      </c>
      <c r="F53" s="465">
        <f t="shared" si="11"/>
        <v>0</v>
      </c>
      <c r="G53" s="465">
        <f t="shared" si="11"/>
        <v>0</v>
      </c>
      <c r="H53" s="465">
        <f t="shared" si="11"/>
        <v>0</v>
      </c>
      <c r="I53" s="465">
        <f t="shared" si="11"/>
        <v>0</v>
      </c>
      <c r="J53" s="465">
        <f t="shared" si="11"/>
        <v>0</v>
      </c>
      <c r="K53" s="465">
        <f t="shared" si="11"/>
        <v>0</v>
      </c>
      <c r="L53" s="465">
        <f t="shared" si="11"/>
        <v>0</v>
      </c>
      <c r="M53" s="465">
        <f t="shared" si="11"/>
        <v>0</v>
      </c>
      <c r="N53" s="465">
        <f t="shared" si="11"/>
        <v>0</v>
      </c>
      <c r="O53" s="465">
        <f t="shared" si="11"/>
        <v>0</v>
      </c>
      <c r="P53" s="465">
        <f t="shared" si="11"/>
        <v>0</v>
      </c>
      <c r="Q53" s="465">
        <f t="shared" si="11"/>
        <v>0</v>
      </c>
      <c r="R53" s="465">
        <f t="shared" si="11"/>
        <v>0</v>
      </c>
      <c r="S53" s="465">
        <f t="shared" si="11"/>
        <v>0</v>
      </c>
      <c r="T53" s="465">
        <f t="shared" si="11"/>
        <v>0</v>
      </c>
      <c r="U53" s="465">
        <f t="shared" si="15"/>
        <v>0</v>
      </c>
      <c r="V53" s="465">
        <f t="shared" si="15"/>
        <v>0</v>
      </c>
      <c r="W53" s="465">
        <f t="shared" si="15"/>
        <v>0</v>
      </c>
      <c r="X53" s="465">
        <f t="shared" si="15"/>
        <v>0</v>
      </c>
      <c r="Y53" s="465">
        <f t="shared" si="15"/>
        <v>0</v>
      </c>
      <c r="Z53" s="465">
        <f t="shared" si="15"/>
        <v>0</v>
      </c>
      <c r="AA53" s="465">
        <f t="shared" si="15"/>
        <v>0</v>
      </c>
      <c r="AB53" s="465">
        <f t="shared" si="15"/>
        <v>0</v>
      </c>
      <c r="AC53" s="465">
        <f t="shared" si="15"/>
        <v>0</v>
      </c>
      <c r="AD53" s="465">
        <f t="shared" si="15"/>
        <v>0</v>
      </c>
      <c r="AE53" s="465">
        <f t="shared" si="15"/>
        <v>0</v>
      </c>
      <c r="AF53" s="465">
        <f t="shared" si="15"/>
        <v>0</v>
      </c>
      <c r="AG53" s="465">
        <f t="shared" si="15"/>
        <v>0</v>
      </c>
      <c r="AH53" s="465">
        <f t="shared" si="15"/>
        <v>0</v>
      </c>
      <c r="AI53" s="465">
        <f t="shared" si="12"/>
        <v>0</v>
      </c>
      <c r="AJ53" s="465">
        <f t="shared" si="12"/>
        <v>0</v>
      </c>
      <c r="AK53" s="465">
        <f t="shared" si="12"/>
        <v>0</v>
      </c>
      <c r="AL53" s="465">
        <f t="shared" si="12"/>
        <v>0</v>
      </c>
      <c r="AM53" s="465">
        <f t="shared" si="12"/>
        <v>0</v>
      </c>
      <c r="AN53" s="465">
        <f t="shared" si="12"/>
        <v>0</v>
      </c>
      <c r="AO53" s="465">
        <f t="shared" si="12"/>
        <v>0</v>
      </c>
      <c r="AP53" s="465">
        <f t="shared" si="12"/>
        <v>0</v>
      </c>
      <c r="AQ53" s="465">
        <f t="shared" si="12"/>
        <v>0</v>
      </c>
      <c r="AR53" s="465">
        <f t="shared" si="12"/>
        <v>0</v>
      </c>
      <c r="AS53" s="465">
        <f t="shared" si="12"/>
        <v>0</v>
      </c>
      <c r="AT53" s="465">
        <f t="shared" si="12"/>
        <v>0</v>
      </c>
      <c r="AU53" s="465">
        <f t="shared" si="12"/>
        <v>0</v>
      </c>
      <c r="AV53" s="465">
        <f t="shared" si="12"/>
        <v>0</v>
      </c>
      <c r="AW53" s="465">
        <f t="shared" si="12"/>
        <v>0</v>
      </c>
      <c r="AX53" s="465">
        <f t="shared" si="12"/>
        <v>0</v>
      </c>
      <c r="AY53" s="465">
        <f t="shared" si="13"/>
        <v>0</v>
      </c>
      <c r="AZ53" s="465">
        <f t="shared" si="13"/>
        <v>0</v>
      </c>
      <c r="BA53" s="465">
        <f t="shared" si="13"/>
        <v>0</v>
      </c>
      <c r="BB53" s="465">
        <f t="shared" si="13"/>
        <v>0</v>
      </c>
      <c r="BC53" s="465">
        <f t="shared" si="13"/>
        <v>0</v>
      </c>
      <c r="BD53" s="465">
        <f t="shared" si="13"/>
        <v>0</v>
      </c>
      <c r="BE53" s="465">
        <f t="shared" si="13"/>
        <v>0</v>
      </c>
      <c r="BF53" s="465">
        <f t="shared" si="13"/>
        <v>0</v>
      </c>
      <c r="BG53" s="465">
        <f t="shared" si="13"/>
        <v>0</v>
      </c>
      <c r="BH53" s="465">
        <f t="shared" si="13"/>
        <v>0</v>
      </c>
      <c r="BI53" s="465">
        <f t="shared" si="13"/>
        <v>0</v>
      </c>
      <c r="BJ53" s="465">
        <f t="shared" si="13"/>
        <v>0</v>
      </c>
      <c r="BK53" s="465">
        <f t="shared" si="13"/>
        <v>0</v>
      </c>
      <c r="BL53" s="465">
        <f t="shared" si="13"/>
        <v>0</v>
      </c>
      <c r="BM53" s="465">
        <f t="shared" si="13"/>
        <v>0</v>
      </c>
      <c r="BN53" s="465">
        <f t="shared" si="13"/>
        <v>0</v>
      </c>
      <c r="BO53" s="465">
        <f t="shared" si="14"/>
        <v>0</v>
      </c>
      <c r="BP53" s="465">
        <f t="shared" si="14"/>
        <v>0</v>
      </c>
      <c r="BQ53" s="465">
        <f t="shared" si="10"/>
        <v>0</v>
      </c>
      <c r="BR53" s="465">
        <f t="shared" si="10"/>
        <v>0</v>
      </c>
      <c r="BS53" s="465">
        <f t="shared" si="10"/>
        <v>0</v>
      </c>
      <c r="BT53" s="465">
        <f t="shared" si="10"/>
        <v>0</v>
      </c>
      <c r="BU53" s="465">
        <f t="shared" si="16"/>
        <v>0</v>
      </c>
      <c r="BV53" s="465">
        <f t="shared" si="16"/>
        <v>0</v>
      </c>
      <c r="BW53" s="465">
        <f t="shared" si="16"/>
        <v>0</v>
      </c>
      <c r="CE53" s="381" t="s">
        <v>398</v>
      </c>
      <c r="CF53" s="381" t="s">
        <v>1050</v>
      </c>
      <c r="CG53" s="466">
        <f>+SUMIFS(H27建設IOデータ!I:I,H27建設IOデータ!$A:$A,H27建設io!$CE53)/H27建設IOデータ!I$122</f>
        <v>1</v>
      </c>
      <c r="CH53" s="466">
        <f>+SUMIFS(H27建設IOデータ!J:J,H27建設IOデータ!$A:$A,H27建設io!$CE53)/H27建設IOデータ!J$122</f>
        <v>1</v>
      </c>
      <c r="CI53" s="466">
        <f>+SUMIFS(H27建設IOデータ!K:K,H27建設IOデータ!$A:$A,H27建設io!$CE53)/H27建設IOデータ!K$122</f>
        <v>1</v>
      </c>
      <c r="CJ53" s="466">
        <f>+SUMIFS(H27建設IOデータ!L:L,H27建設IOデータ!$A:$A,H27建設io!$CE53)/H27建設IOデータ!L$122</f>
        <v>1</v>
      </c>
      <c r="CK53" s="466">
        <f>+SUMIFS(H27建設IOデータ!M:M,H27建設IOデータ!$A:$A,H27建設io!$CE53)/H27建設IOデータ!M$122</f>
        <v>1</v>
      </c>
      <c r="CL53" s="466">
        <f>+SUMIFS(H27建設IOデータ!N:N,H27建設IOデータ!$A:$A,H27建設io!$CE53)/H27建設IOデータ!N$122</f>
        <v>1</v>
      </c>
      <c r="CM53" s="466">
        <f>+SUMIFS(H27建設IOデータ!O:O,H27建設IOデータ!$A:$A,H27建設io!$CE53)/H27建設IOデータ!O$122</f>
        <v>1</v>
      </c>
      <c r="CN53" s="466">
        <f>+SUMIFS(H27建設IOデータ!P:P,H27建設IOデータ!$A:$A,H27建設io!$CE53)/H27建設IOデータ!P$122</f>
        <v>1</v>
      </c>
      <c r="CO53" s="466">
        <f>+SUMIFS(H27建設IOデータ!Q:Q,H27建設IOデータ!$A:$A,H27建設io!$CE53)/H27建設IOデータ!Q$122</f>
        <v>1</v>
      </c>
      <c r="CP53" s="466">
        <f>+SUMIFS(H27建設IOデータ!R:R,H27建設IOデータ!$A:$A,H27建設io!$CE53)/H27建設IOデータ!R$122</f>
        <v>1</v>
      </c>
      <c r="CQ53" s="466">
        <f>+SUMIFS(H27建設IOデータ!S:S,H27建設IOデータ!$A:$A,H27建設io!$CE53)/H27建設IOデータ!S$122</f>
        <v>1</v>
      </c>
      <c r="CR53" s="466">
        <f>+SUMIFS(H27建設IOデータ!T:T,H27建設IOデータ!$A:$A,H27建設io!$CE53)/H27建設IOデータ!T$122</f>
        <v>1</v>
      </c>
      <c r="CS53" s="466">
        <f>+SUMIFS(H27建設IOデータ!U:U,H27建設IOデータ!$A:$A,H27建設io!$CE53)/H27建設IOデータ!U$122</f>
        <v>1</v>
      </c>
      <c r="CT53" s="466">
        <f>+SUMIFS(H27建設IOデータ!V:V,H27建設IOデータ!$A:$A,H27建設io!$CE53)/H27建設IOデータ!V$122</f>
        <v>1</v>
      </c>
      <c r="CU53" s="466">
        <f>+SUMIFS(H27建設IOデータ!W:W,H27建設IOデータ!$A:$A,H27建設io!$CE53)/H27建設IOデータ!W$122</f>
        <v>1</v>
      </c>
      <c r="CV53" s="466">
        <f>+SUMIFS(H27建設IOデータ!X:X,H27建設IOデータ!$A:$A,H27建設io!$CE53)/H27建設IOデータ!X$122</f>
        <v>1</v>
      </c>
      <c r="CW53" s="466">
        <f>+SUMIFS(H27建設IOデータ!Y:Y,H27建設IOデータ!$A:$A,H27建設io!$CE53)/H27建設IOデータ!Y$122</f>
        <v>1</v>
      </c>
      <c r="CX53" s="466">
        <f>+SUMIFS(H27建設IOデータ!Z:Z,H27建設IOデータ!$A:$A,H27建設io!$CE53)/H27建設IOデータ!Z$122</f>
        <v>1</v>
      </c>
      <c r="CY53" s="466">
        <f>+SUMIFS(H27建設IOデータ!AA:AA,H27建設IOデータ!$A:$A,H27建設io!$CE53)/H27建設IOデータ!AA$122</f>
        <v>1</v>
      </c>
      <c r="CZ53" s="466">
        <f>+SUMIFS(H27建設IOデータ!AB:AB,H27建設IOデータ!$A:$A,H27建設io!$CE53)/H27建設IOデータ!AB$122</f>
        <v>1</v>
      </c>
      <c r="DA53" s="466">
        <f>+SUMIFS(H27建設IOデータ!AC:AC,H27建設IOデータ!$A:$A,H27建設io!$CE53)/H27建設IOデータ!AC$122</f>
        <v>1</v>
      </c>
      <c r="DB53" s="466">
        <f>+SUMIFS(H27建設IOデータ!AD:AD,H27建設IOデータ!$A:$A,H27建設io!$CE53)/H27建設IOデータ!AD$122</f>
        <v>1</v>
      </c>
      <c r="DC53" s="466">
        <f>+SUMIFS(H27建設IOデータ!AE:AE,H27建設IOデータ!$A:$A,H27建設io!$CE53)/H27建設IOデータ!AE$122</f>
        <v>1</v>
      </c>
      <c r="DD53" s="466">
        <f>+SUMIFS(H27建設IOデータ!AF:AF,H27建設IOデータ!$A:$A,H27建設io!$CE53)/H27建設IOデータ!AF$122</f>
        <v>1</v>
      </c>
      <c r="DE53" s="466">
        <f>+SUMIFS(H27建設IOデータ!AG:AG,H27建設IOデータ!$A:$A,H27建設io!$CE53)/H27建設IOデータ!AG$122</f>
        <v>1</v>
      </c>
      <c r="DF53" s="466">
        <f>+SUMIFS(H27建設IOデータ!AH:AH,H27建設IOデータ!$A:$A,H27建設io!$CE53)/H27建設IOデータ!AH$122</f>
        <v>1</v>
      </c>
      <c r="DG53" s="466">
        <f>+SUMIFS(H27建設IOデータ!AI:AI,H27建設IOデータ!$A:$A,H27建設io!$CE53)/H27建設IOデータ!AI$122</f>
        <v>1</v>
      </c>
      <c r="DH53" s="466">
        <f>+SUMIFS(H27建設IOデータ!AJ:AJ,H27建設IOデータ!$A:$A,H27建設io!$CE53)/H27建設IOデータ!AJ$122</f>
        <v>1</v>
      </c>
      <c r="DI53" s="466">
        <f>+SUMIFS(H27建設IOデータ!AK:AK,H27建設IOデータ!$A:$A,H27建設io!$CE53)/H27建設IOデータ!AK$122</f>
        <v>1</v>
      </c>
      <c r="DJ53" s="466">
        <f>+SUMIFS(H27建設IOデータ!AL:AL,H27建設IOデータ!$A:$A,H27建設io!$CE53)/H27建設IOデータ!AL$122</f>
        <v>1</v>
      </c>
      <c r="DK53" s="466">
        <f>+SUMIFS(H27建設IOデータ!AM:AM,H27建設IOデータ!$A:$A,H27建設io!$CE53)/H27建設IOデータ!AM$122</f>
        <v>1</v>
      </c>
      <c r="DL53" s="466">
        <f>+SUMIFS(H27建設IOデータ!AN:AN,H27建設IOデータ!$A:$A,H27建設io!$CE53)/H27建設IOデータ!AN$122</f>
        <v>1</v>
      </c>
      <c r="DM53" s="466">
        <f>+SUMIFS(H27建設IOデータ!AO:AO,H27建設IOデータ!$A:$A,H27建設io!$CE53)/H27建設IOデータ!AO$122</f>
        <v>1</v>
      </c>
      <c r="DN53" s="466">
        <f>+SUMIFS(H27建設IOデータ!AP:AP,H27建設IOデータ!$A:$A,H27建設io!$CE53)/H27建設IOデータ!AP$122</f>
        <v>1</v>
      </c>
      <c r="DO53" s="466">
        <f>+SUMIFS(H27建設IOデータ!AQ:AQ,H27建設IOデータ!$A:$A,H27建設io!$CE53)/H27建設IOデータ!AQ$122</f>
        <v>1</v>
      </c>
      <c r="DP53" s="466">
        <f>+SUMIFS(H27建設IOデータ!AR:AR,H27建設IOデータ!$A:$A,H27建設io!$CE53)/H27建設IOデータ!AR$122</f>
        <v>1</v>
      </c>
      <c r="DQ53" s="466">
        <f>+SUMIFS(H27建設IOデータ!AS:AS,H27建設IOデータ!$A:$A,H27建設io!$CE53)/H27建設IOデータ!AS$122</f>
        <v>1</v>
      </c>
      <c r="DR53" s="466">
        <f>+SUMIFS(H27建設IOデータ!AT:AT,H27建設IOデータ!$A:$A,H27建設io!$CE53)/H27建設IOデータ!AT$122</f>
        <v>1</v>
      </c>
      <c r="DS53" s="466">
        <f>+SUMIFS(H27建設IOデータ!AU:AU,H27建設IOデータ!$A:$A,H27建設io!$CE53)/H27建設IOデータ!AU$122</f>
        <v>1</v>
      </c>
      <c r="DT53" s="466">
        <f>+SUMIFS(H27建設IOデータ!AV:AV,H27建設IOデータ!$A:$A,H27建設io!$CE53)/H27建設IOデータ!AV$122</f>
        <v>1</v>
      </c>
      <c r="DU53" s="466">
        <f>+SUMIFS(H27建設IOデータ!AW:AW,H27建設IOデータ!$A:$A,H27建設io!$CE53)/H27建設IOデータ!AW$122</f>
        <v>1</v>
      </c>
      <c r="DV53" s="466">
        <f>+SUMIFS(H27建設IOデータ!AX:AX,H27建設IOデータ!$A:$A,H27建設io!$CE53)/H27建設IOデータ!AX$122</f>
        <v>1</v>
      </c>
      <c r="DW53" s="466">
        <f>+SUMIFS(H27建設IOデータ!AY:AY,H27建設IOデータ!$A:$A,H27建設io!$CE53)/H27建設IOデータ!AY$122</f>
        <v>1</v>
      </c>
      <c r="DX53" s="466">
        <f>+SUMIFS(H27建設IOデータ!AZ:AZ,H27建設IOデータ!$A:$A,H27建設io!$CE53)/H27建設IOデータ!AZ$122</f>
        <v>1</v>
      </c>
      <c r="DY53" s="466">
        <f>+SUMIFS(H27建設IOデータ!BA:BA,H27建設IOデータ!$A:$A,H27建設io!$CE53)/H27建設IOデータ!BA$122</f>
        <v>1</v>
      </c>
      <c r="DZ53" s="466">
        <f>+SUMIFS(H27建設IOデータ!BB:BB,H27建設IOデータ!$A:$A,H27建設io!$CE53)/H27建設IOデータ!BB$122</f>
        <v>1</v>
      </c>
      <c r="EA53" s="466">
        <f>+SUMIFS(H27建設IOデータ!BC:BC,H27建設IOデータ!$A:$A,H27建設io!$CE53)/H27建設IOデータ!BC$122</f>
        <v>1</v>
      </c>
      <c r="EB53" s="466">
        <f>+SUMIFS(H27建設IOデータ!BD:BD,H27建設IOデータ!$A:$A,H27建設io!$CE53)/H27建設IOデータ!BD$122</f>
        <v>1</v>
      </c>
      <c r="EC53" s="466">
        <f>+SUMIFS(H27建設IOデータ!BE:BE,H27建設IOデータ!$A:$A,H27建設io!$CE53)/H27建設IOデータ!BE$122</f>
        <v>1</v>
      </c>
      <c r="ED53" s="466">
        <f>+SUMIFS(H27建設IOデータ!BF:BF,H27建設IOデータ!$A:$A,H27建設io!$CE53)/H27建設IOデータ!BF$122</f>
        <v>1</v>
      </c>
      <c r="EE53" s="466">
        <f>+SUMIFS(H27建設IOデータ!BG:BG,H27建設IOデータ!$A:$A,H27建設io!$CE53)/H27建設IOデータ!BG$122</f>
        <v>1</v>
      </c>
      <c r="EF53" s="466">
        <f>+SUMIFS(H27建設IOデータ!BH:BH,H27建設IOデータ!$A:$A,H27建設io!$CE53)/H27建設IOデータ!BH$122</f>
        <v>1</v>
      </c>
      <c r="EG53" s="466">
        <f>+SUMIFS(H27建設IOデータ!BI:BI,H27建設IOデータ!$A:$A,H27建設io!$CE53)/H27建設IOデータ!BI$122</f>
        <v>1</v>
      </c>
      <c r="EH53" s="466">
        <f>+SUMIFS(H27建設IOデータ!BJ:BJ,H27建設IOデータ!$A:$A,H27建設io!$CE53)/H27建設IOデータ!BJ$122</f>
        <v>1</v>
      </c>
      <c r="EI53" s="466">
        <f>+SUMIFS(H27建設IOデータ!BK:BK,H27建設IOデータ!$A:$A,H27建設io!$CE53)/H27建設IOデータ!BK$122</f>
        <v>1</v>
      </c>
      <c r="EJ53" s="466">
        <f>+SUMIFS(H27建設IOデータ!BL:BL,H27建設IOデータ!$A:$A,H27建設io!$CE53)/H27建設IOデータ!BL$122</f>
        <v>1</v>
      </c>
      <c r="EK53" s="466">
        <f>+SUMIFS(H27建設IOデータ!BM:BM,H27建設IOデータ!$A:$A,H27建設io!$CE53)/H27建設IOデータ!BM$122</f>
        <v>1</v>
      </c>
      <c r="EL53" s="466">
        <f>+SUMIFS(H27建設IOデータ!BN:BN,H27建設IOデータ!$A:$A,H27建設io!$CE53)/H27建設IOデータ!BN$122</f>
        <v>1</v>
      </c>
      <c r="EM53" s="466">
        <f>+SUMIFS(H27建設IOデータ!BO:BO,H27建設IOデータ!$A:$A,H27建設io!$CE53)/H27建設IOデータ!BO$122</f>
        <v>1</v>
      </c>
      <c r="EN53" s="466">
        <f>+SUMIFS(H27建設IOデータ!BP:BP,H27建設IOデータ!$A:$A,H27建設io!$CE53)/H27建設IOデータ!BP$122</f>
        <v>1</v>
      </c>
      <c r="EO53" s="466">
        <f>+SUMIFS(H27建設IOデータ!BQ:BQ,H27建設IOデータ!$A:$A,H27建設io!$CE53)/H27建設IOデータ!BQ$122</f>
        <v>1</v>
      </c>
      <c r="EP53" s="466">
        <f>+SUMIFS(H27建設IOデータ!BR:BR,H27建設IOデータ!$A:$A,H27建設io!$CE53)/H27建設IOデータ!BR$122</f>
        <v>1</v>
      </c>
      <c r="EQ53" s="466">
        <f>+SUMIFS(H27建設IOデータ!BS:BS,H27建設IOデータ!$A:$A,H27建設io!$CE53)/H27建設IOデータ!BS$122</f>
        <v>1</v>
      </c>
      <c r="ER53" s="466">
        <f>+SUMIFS(H27建設IOデータ!BT:BT,H27建設IOデータ!$A:$A,H27建設io!$CE53)/H27建設IOデータ!BT$122</f>
        <v>1</v>
      </c>
      <c r="ES53" s="466">
        <f>+SUMIFS(H27建設IOデータ!BU:BU,H27建設IOデータ!$A:$A,H27建設io!$CE53)/H27建設IOデータ!BU$122</f>
        <v>1</v>
      </c>
      <c r="ET53" s="466">
        <f>+SUMIFS(H27建設IOデータ!BV:BV,H27建設IOデータ!$A:$A,H27建設io!$CE53)/H27建設IOデータ!BV$122</f>
        <v>1</v>
      </c>
      <c r="EU53" s="466">
        <f>+SUMIFS(H27建設IOデータ!BW:BW,H27建設IOデータ!$A:$A,H27建設io!$CE53)/H27建設IOデータ!BW$122</f>
        <v>1</v>
      </c>
      <c r="EV53" s="466">
        <f>+SUMIFS(H27建設IOデータ!BX:BX,H27建設IOデータ!$A:$A,H27建設io!$CE53)/H27建設IOデータ!BX$122</f>
        <v>1</v>
      </c>
      <c r="EW53" s="466">
        <f>+SUMIFS(H27建設IOデータ!BY:BY,H27建設IOデータ!$A:$A,H27建設io!$CE53)/H27建設IOデータ!BY$122</f>
        <v>1</v>
      </c>
      <c r="EX53" s="466">
        <f>+SUMIFS(H27建設IOデータ!BZ:BZ,H27建設IOデータ!$A:$A,H27建設io!$CE53)/H27建設IOデータ!BZ$122</f>
        <v>1</v>
      </c>
      <c r="EY53" s="466">
        <f>+SUMIFS(H27建設IOデータ!CA:CA,H27建設IOデータ!$A:$A,H27建設io!$CE53)/H27建設IOデータ!CA$122</f>
        <v>1</v>
      </c>
    </row>
    <row r="56" spans="1:155" x14ac:dyDescent="0.15">
      <c r="A56" s="464">
        <f>SUM(E56:BW56)</f>
        <v>0</v>
      </c>
      <c r="D56" s="467" t="s">
        <v>91</v>
      </c>
      <c r="E56" s="468">
        <f t="array" ref="E56:BW56">+TRANSPOSE(H27建設入力!$C$12:$C$82)</f>
        <v>0</v>
      </c>
      <c r="F56" s="468">
        <v>0</v>
      </c>
      <c r="G56" s="468">
        <v>0</v>
      </c>
      <c r="H56" s="468">
        <v>0</v>
      </c>
      <c r="I56" s="468">
        <v>0</v>
      </c>
      <c r="J56" s="468">
        <v>0</v>
      </c>
      <c r="K56" s="468">
        <v>0</v>
      </c>
      <c r="L56" s="468">
        <v>0</v>
      </c>
      <c r="M56" s="468">
        <v>0</v>
      </c>
      <c r="N56" s="468">
        <v>0</v>
      </c>
      <c r="O56" s="468">
        <v>0</v>
      </c>
      <c r="P56" s="468">
        <v>0</v>
      </c>
      <c r="Q56" s="468">
        <v>0</v>
      </c>
      <c r="R56" s="468">
        <v>0</v>
      </c>
      <c r="S56" s="468">
        <v>0</v>
      </c>
      <c r="T56" s="468">
        <v>0</v>
      </c>
      <c r="U56" s="468">
        <v>0</v>
      </c>
      <c r="V56" s="468">
        <v>0</v>
      </c>
      <c r="W56" s="468">
        <v>0</v>
      </c>
      <c r="X56" s="468">
        <v>0</v>
      </c>
      <c r="Y56" s="468">
        <v>0</v>
      </c>
      <c r="Z56" s="468">
        <v>0</v>
      </c>
      <c r="AA56" s="468">
        <v>0</v>
      </c>
      <c r="AB56" s="468">
        <v>0</v>
      </c>
      <c r="AC56" s="468">
        <v>0</v>
      </c>
      <c r="AD56" s="468">
        <v>0</v>
      </c>
      <c r="AE56" s="468">
        <v>0</v>
      </c>
      <c r="AF56" s="468">
        <v>0</v>
      </c>
      <c r="AG56" s="468">
        <v>0</v>
      </c>
      <c r="AH56" s="468">
        <v>0</v>
      </c>
      <c r="AI56" s="468">
        <v>0</v>
      </c>
      <c r="AJ56" s="468">
        <v>0</v>
      </c>
      <c r="AK56" s="468">
        <v>0</v>
      </c>
      <c r="AL56" s="468">
        <v>0</v>
      </c>
      <c r="AM56" s="468">
        <v>0</v>
      </c>
      <c r="AN56" s="468">
        <v>0</v>
      </c>
      <c r="AO56" s="468">
        <v>0</v>
      </c>
      <c r="AP56" s="468">
        <v>0</v>
      </c>
      <c r="AQ56" s="468">
        <v>0</v>
      </c>
      <c r="AR56" s="468">
        <v>0</v>
      </c>
      <c r="AS56" s="468">
        <v>0</v>
      </c>
      <c r="AT56" s="468">
        <v>0</v>
      </c>
      <c r="AU56" s="468">
        <v>0</v>
      </c>
      <c r="AV56" s="468">
        <v>0</v>
      </c>
      <c r="AW56" s="468">
        <v>0</v>
      </c>
      <c r="AX56" s="468">
        <v>0</v>
      </c>
      <c r="AY56" s="468">
        <v>0</v>
      </c>
      <c r="AZ56" s="468">
        <v>0</v>
      </c>
      <c r="BA56" s="468">
        <v>0</v>
      </c>
      <c r="BB56" s="468">
        <v>0</v>
      </c>
      <c r="BC56" s="468">
        <v>0</v>
      </c>
      <c r="BD56" s="468">
        <v>0</v>
      </c>
      <c r="BE56" s="468">
        <v>0</v>
      </c>
      <c r="BF56" s="468">
        <v>0</v>
      </c>
      <c r="BG56" s="468">
        <v>0</v>
      </c>
      <c r="BH56" s="468">
        <v>0</v>
      </c>
      <c r="BI56" s="468">
        <v>0</v>
      </c>
      <c r="BJ56" s="468">
        <v>0</v>
      </c>
      <c r="BK56" s="468">
        <v>0</v>
      </c>
      <c r="BL56" s="468">
        <v>0</v>
      </c>
      <c r="BM56" s="468">
        <v>0</v>
      </c>
      <c r="BN56" s="468">
        <v>0</v>
      </c>
      <c r="BO56" s="468">
        <v>0</v>
      </c>
      <c r="BP56" s="468">
        <v>0</v>
      </c>
      <c r="BQ56" s="468">
        <v>0</v>
      </c>
      <c r="BR56" s="468">
        <v>0</v>
      </c>
      <c r="BS56" s="468">
        <v>0</v>
      </c>
      <c r="BT56" s="468">
        <v>0</v>
      </c>
      <c r="BU56" s="468">
        <v>0</v>
      </c>
      <c r="BV56" s="468">
        <v>0</v>
      </c>
      <c r="BW56" s="468">
        <v>0</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9</vt:i4>
      </vt:variant>
    </vt:vector>
  </HeadingPairs>
  <TitlesOfParts>
    <vt:vector size="38" baseType="lpstr">
      <vt:lpstr>menu</vt:lpstr>
      <vt:lpstr>用語集</vt:lpstr>
      <vt:lpstr>H27汎用入力</vt:lpstr>
      <vt:lpstr>H27汎用コンバータ</vt:lpstr>
      <vt:lpstr>H27汎用計算</vt:lpstr>
      <vt:lpstr>H27汎用部門分類表</vt:lpstr>
      <vt:lpstr>H27汎用結果</vt:lpstr>
      <vt:lpstr>H27建設入力</vt:lpstr>
      <vt:lpstr>H27建設io</vt:lpstr>
      <vt:lpstr>H27建設計算</vt:lpstr>
      <vt:lpstr>H27建設フロー</vt:lpstr>
      <vt:lpstr>H27建設結果</vt:lpstr>
      <vt:lpstr>建設部門の定義</vt:lpstr>
      <vt:lpstr>H27建設IOデータ</vt:lpstr>
      <vt:lpstr>H27来訪者入力</vt:lpstr>
      <vt:lpstr>H27来訪者費目変換</vt:lpstr>
      <vt:lpstr>H27来訪者生産者価格</vt:lpstr>
      <vt:lpstr>H27来訪者計算</vt:lpstr>
      <vt:lpstr>H27来訪者結果</vt:lpstr>
      <vt:lpstr>H27業務入力</vt:lpstr>
      <vt:lpstr>H27業務ｺﾝﾊﾞｰﾀ</vt:lpstr>
      <vt:lpstr>H27業務計算</vt:lpstr>
      <vt:lpstr>H27業務結果</vt:lpstr>
      <vt:lpstr>H27係数一覧</vt:lpstr>
      <vt:lpstr>H27雇用表</vt:lpstr>
      <vt:lpstr>H27基本表</vt:lpstr>
      <vt:lpstr>H27投入</vt:lpstr>
      <vt:lpstr>H27逆行列</vt:lpstr>
      <vt:lpstr>消費転換率</vt:lpstr>
      <vt:lpstr>H27業務結果!Print_Area</vt:lpstr>
      <vt:lpstr>H27建設フロー!Print_Area</vt:lpstr>
      <vt:lpstr>H27建設結果!Print_Area</vt:lpstr>
      <vt:lpstr>H27建設入力!Print_Area</vt:lpstr>
      <vt:lpstr>H27汎用結果!Print_Area</vt:lpstr>
      <vt:lpstr>H27汎用部門分類表!Print_Area</vt:lpstr>
      <vt:lpstr>H27来訪者結果!Print_Area</vt:lpstr>
      <vt:lpstr>H27来訪者入力!Print_Area</vt:lpstr>
      <vt:lpstr>H27汎用部門分類表!Print_Titles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川島 奈穂</dc:creator>
  <cp:lastModifiedBy>sysmente</cp:lastModifiedBy>
  <dcterms:created xsi:type="dcterms:W3CDTF">2021-04-27T23:57:38Z</dcterms:created>
  <dcterms:modified xsi:type="dcterms:W3CDTF">2021-04-27T23:57:39Z</dcterms:modified>
</cp:coreProperties>
</file>